
<file path=[Content_Types].xml><?xml version="1.0" encoding="utf-8"?>
<Types xmlns="http://schemas.openxmlformats.org/package/2006/content-types">
  <Default Extension="rels" ContentType="application/vnd.openxmlformats-package.relationships+xml"/>
  <Default Extension="xml" ContentType="application/xml"/>
  <Default Extension="wmz" ContentType="image/x-wmz"/>
  <Default Extension="jpeg" ContentType="image/jpeg"/>
  <Default Extension="png" ContentType="image/png"/>
  <Default Extension="gif" ContentType="image/gif"/>
  <Default Extension="tiff" ContentType="image/tiff"/>
  <Default Extension="emf" ContentType="image/x-emf"/>
  <Default Extension="wmf" ContentType="image/x-wmf"/>
  <Default Extension="emz" ContentType="image/x-emz"/>
  <Default Extension="bin" ContentType="application/vnd.ms-office.vbaProjec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codeName="ThisWorkbook" defaultThemeVersion="202300"/>
  <mc:AlternateContent xmlns:mc="http://schemas.openxmlformats.org/markup-compatibility/2006">
    <mc:Choice Requires="x15">
      <x15ac:absPath xmlns:x15ac="http://schemas.microsoft.com/office/spreadsheetml/2010/11/ac" url="/Users/bytedance/Documents/"/>
    </mc:Choice>
  </mc:AlternateContent>
  <bookViews>
    <workbookView xWindow="4300" yWindow="600" windowWidth="24080" windowHeight="15600" activeTab="3"/>
  </bookViews>
  <sheets>
    <sheet name="Cara Menggunakan Kalkulator " sheetId="1" r:id="rId1"/>
    <sheet name="Kalkulator Perkiraan Biaya" sheetId="4" r:id="rId2"/>
    <sheet name="How to Use Calculator - EN" sheetId="2" r:id="rId3"/>
    <sheet name="Estimated Fee Calculator - EN" sheetId="3" r:id="rId4"/>
    <sheet name="Fee Breakdown-After May18" sheetId="5" r:id="rId5" state="veryHidden"/>
    <sheet name="Fee Breakdown-Before May18" sheetId="6" r:id="rId6" state="veryHidden"/>
    <sheet name="Savings Comparison" sheetId="7" r:id="rId7" state="veryHidden"/>
  </sheets>
  <externalReferences>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3" l="true"/>
  <c r="K14" i="3"/>
  <c r="J14" i="3"/>
  <c r="J13" i="3"/>
  <c r="F18" i="3"/>
  <c r="F17" i="3"/>
  <c r="G14" i="3"/>
  <c r="F14" i="3"/>
  <c r="J18" i="4"/>
  <c r="K14" i="4"/>
  <c r="F18" i="4"/>
  <c r="G14" i="4"/>
  <c r="I16" i="3"/>
  <c r="E16" i="3"/>
  <c r="J15" i="3"/>
  <c r="F15" i="3"/>
  <c r="J11" i="3"/>
  <c r="S15" i="3" s="true"/>
  <c r="F11" i="3"/>
  <c r="F13" i="3" s="true"/>
  <c r="I8" i="3"/>
  <c r="E8" i="3"/>
  <c r="I7" i="3"/>
  <c r="E7" i="3"/>
  <c r="I16" i="4"/>
  <c r="E16" i="4"/>
  <c r="J15" i="4"/>
  <c r="F15" i="4"/>
  <c r="J11" i="4"/>
  <c r="S15" i="4" s="true"/>
  <c r="F11" i="4"/>
  <c r="F17" i="4" s="true"/>
  <c r="I8" i="4"/>
  <c r="E8" i="4"/>
  <c r="I7" i="4"/>
  <c r="E7" i="4"/>
  <c r="M1109" i="7"/>
  <c r="M1108" i="7"/>
  <c r="M1107" i="7"/>
  <c r="M1106" i="7"/>
  <c r="M1105" i="7"/>
  <c r="M1104" i="7"/>
  <c r="M1103" i="7"/>
  <c r="M1102" i="7"/>
  <c r="M1101" i="7"/>
  <c r="M1100" i="7"/>
  <c r="M1099" i="7"/>
  <c r="M1098" i="7"/>
  <c r="M1097" i="7"/>
  <c r="M1096" i="7"/>
  <c r="M1095" i="7"/>
  <c r="M1094" i="7"/>
  <c r="M1093" i="7"/>
  <c r="M1092" i="7"/>
  <c r="M1091" i="7"/>
  <c r="M1090" i="7"/>
  <c r="M1089" i="7"/>
  <c r="M1088" i="7"/>
  <c r="M1087" i="7"/>
  <c r="M1086" i="7"/>
  <c r="M1085" i="7"/>
  <c r="M1084" i="7"/>
  <c r="M1083" i="7"/>
  <c r="M1082" i="7"/>
  <c r="M1081" i="7"/>
  <c r="M1080" i="7"/>
  <c r="M1079" i="7"/>
  <c r="M1078" i="7"/>
  <c r="M1077" i="7"/>
  <c r="M1076" i="7"/>
  <c r="M1075" i="7"/>
  <c r="M1074" i="7"/>
  <c r="M1073" i="7"/>
  <c r="M1072" i="7"/>
  <c r="M1071" i="7"/>
  <c r="M1070" i="7"/>
  <c r="M1069" i="7"/>
  <c r="M1068" i="7"/>
  <c r="M1067" i="7"/>
  <c r="M1066" i="7"/>
  <c r="M1065" i="7"/>
  <c r="M1064" i="7"/>
  <c r="M1063" i="7"/>
  <c r="M1062" i="7"/>
  <c r="M1061" i="7"/>
  <c r="M1060" i="7"/>
  <c r="M1059" i="7"/>
  <c r="M1058" i="7"/>
  <c r="M1057" i="7"/>
  <c r="M1056" i="7"/>
  <c r="M1055" i="7"/>
  <c r="M1054" i="7"/>
  <c r="M1053" i="7"/>
  <c r="M1052" i="7"/>
  <c r="M1051" i="7"/>
  <c r="M1050" i="7"/>
  <c r="M1049" i="7"/>
  <c r="M1048" i="7"/>
  <c r="M1047" i="7"/>
  <c r="M1046" i="7"/>
  <c r="M1045" i="7"/>
  <c r="M1044" i="7"/>
  <c r="M1043" i="7"/>
  <c r="M1042" i="7"/>
  <c r="M1041" i="7"/>
  <c r="M1040" i="7"/>
  <c r="M1039" i="7"/>
  <c r="M1038" i="7"/>
  <c r="M1037" i="7"/>
  <c r="M1036" i="7"/>
  <c r="M1035" i="7"/>
  <c r="M1034" i="7"/>
  <c r="M1033" i="7"/>
  <c r="M1032" i="7"/>
  <c r="M1031" i="7"/>
  <c r="M1030" i="7"/>
  <c r="M1029" i="7"/>
  <c r="M1028" i="7"/>
  <c r="M1027" i="7"/>
  <c r="M1026" i="7"/>
  <c r="M1025" i="7"/>
  <c r="M1024" i="7"/>
  <c r="M1023" i="7"/>
  <c r="M1022" i="7"/>
  <c r="M1021" i="7"/>
  <c r="M1020" i="7"/>
  <c r="M1019" i="7"/>
  <c r="M1018" i="7"/>
  <c r="M1017" i="7"/>
  <c r="M1016" i="7"/>
  <c r="M1015" i="7"/>
  <c r="M1014" i="7"/>
  <c r="M1013" i="7"/>
  <c r="M1012" i="7"/>
  <c r="M1011" i="7"/>
  <c r="M1010" i="7"/>
  <c r="M1009" i="7"/>
  <c r="M1008" i="7"/>
  <c r="M1007" i="7"/>
  <c r="M1006" i="7"/>
  <c r="M1005" i="7"/>
  <c r="M1004" i="7"/>
  <c r="M1003" i="7"/>
  <c r="M1002" i="7"/>
  <c r="M1001" i="7"/>
  <c r="M1000" i="7"/>
  <c r="M999" i="7"/>
  <c r="M998" i="7"/>
  <c r="M997" i="7"/>
  <c r="M996" i="7"/>
  <c r="M995" i="7"/>
  <c r="M994" i="7"/>
  <c r="M993" i="7"/>
  <c r="M992" i="7"/>
  <c r="M991" i="7"/>
  <c r="M990" i="7"/>
  <c r="M989" i="7"/>
  <c r="M988" i="7"/>
  <c r="M987" i="7"/>
  <c r="M986" i="7"/>
  <c r="M985" i="7"/>
  <c r="M984" i="7"/>
  <c r="M983" i="7"/>
  <c r="M982" i="7"/>
  <c r="M981" i="7"/>
  <c r="M980" i="7"/>
  <c r="M979" i="7"/>
  <c r="M978" i="7"/>
  <c r="M977" i="7"/>
  <c r="M976" i="7"/>
  <c r="M975" i="7"/>
  <c r="M974" i="7"/>
  <c r="M973" i="7"/>
  <c r="M972" i="7"/>
  <c r="M971" i="7"/>
  <c r="M970" i="7"/>
  <c r="M969" i="7"/>
  <c r="M968" i="7"/>
  <c r="M967" i="7"/>
  <c r="M966" i="7"/>
  <c r="M965" i="7"/>
  <c r="M964" i="7"/>
  <c r="M963" i="7"/>
  <c r="M962" i="7"/>
  <c r="M961" i="7"/>
  <c r="M960" i="7"/>
  <c r="M959" i="7"/>
  <c r="M958" i="7"/>
  <c r="M957" i="7"/>
  <c r="M956" i="7"/>
  <c r="M955" i="7"/>
  <c r="M954" i="7"/>
  <c r="M953" i="7"/>
  <c r="M952" i="7"/>
  <c r="M951" i="7"/>
  <c r="M950" i="7"/>
  <c r="M949" i="7"/>
  <c r="M948" i="7"/>
  <c r="M947" i="7"/>
  <c r="M946" i="7"/>
  <c r="M945" i="7"/>
  <c r="M944" i="7"/>
  <c r="M943" i="7"/>
  <c r="M942" i="7"/>
  <c r="M941" i="7"/>
  <c r="M940" i="7"/>
  <c r="M939" i="7"/>
  <c r="M938" i="7"/>
  <c r="M937" i="7"/>
  <c r="M936" i="7"/>
  <c r="M935" i="7"/>
  <c r="M934" i="7"/>
  <c r="M933" i="7"/>
  <c r="M932" i="7"/>
  <c r="M931" i="7"/>
  <c r="M930" i="7"/>
  <c r="M929" i="7"/>
  <c r="M928" i="7"/>
  <c r="M927" i="7"/>
  <c r="M926" i="7"/>
  <c r="M925" i="7"/>
  <c r="M924" i="7"/>
  <c r="M923" i="7"/>
  <c r="M922" i="7"/>
  <c r="M921" i="7"/>
  <c r="M920" i="7"/>
  <c r="M919" i="7"/>
  <c r="M918" i="7"/>
  <c r="M917" i="7"/>
  <c r="M916" i="7"/>
  <c r="M915" i="7"/>
  <c r="M914" i="7"/>
  <c r="M913" i="7"/>
  <c r="M912" i="7"/>
  <c r="M911" i="7"/>
  <c r="M910" i="7"/>
  <c r="M909" i="7"/>
  <c r="M908" i="7"/>
  <c r="M907" i="7"/>
  <c r="M906" i="7"/>
  <c r="M905" i="7"/>
  <c r="M904" i="7"/>
  <c r="M903" i="7"/>
  <c r="M902" i="7"/>
  <c r="M901" i="7"/>
  <c r="M900" i="7"/>
  <c r="M899" i="7"/>
  <c r="M898" i="7"/>
  <c r="M897" i="7"/>
  <c r="M896" i="7"/>
  <c r="M895" i="7"/>
  <c r="M894" i="7"/>
  <c r="M893" i="7"/>
  <c r="M892" i="7"/>
  <c r="M891" i="7"/>
  <c r="M890" i="7"/>
  <c r="M889" i="7"/>
  <c r="M888" i="7"/>
  <c r="M887" i="7"/>
  <c r="M886" i="7"/>
  <c r="M885" i="7"/>
  <c r="M884" i="7"/>
  <c r="M883" i="7"/>
  <c r="M882" i="7"/>
  <c r="M881" i="7"/>
  <c r="M880" i="7"/>
  <c r="M879" i="7"/>
  <c r="M878" i="7"/>
  <c r="M877" i="7"/>
  <c r="M876" i="7"/>
  <c r="M875" i="7"/>
  <c r="M874" i="7"/>
  <c r="M873" i="7"/>
  <c r="M872" i="7"/>
  <c r="M871" i="7"/>
  <c r="M870" i="7"/>
  <c r="M869" i="7"/>
  <c r="M868" i="7"/>
  <c r="M867" i="7"/>
  <c r="M866" i="7"/>
  <c r="M865" i="7"/>
  <c r="M864" i="7"/>
  <c r="M863" i="7"/>
  <c r="M862" i="7"/>
  <c r="M861" i="7"/>
  <c r="M860" i="7"/>
  <c r="M859" i="7"/>
  <c r="M858" i="7"/>
  <c r="M857" i="7"/>
  <c r="M856" i="7"/>
  <c r="M855" i="7"/>
  <c r="M854" i="7"/>
  <c r="M853" i="7"/>
  <c r="M852" i="7"/>
  <c r="M851" i="7"/>
  <c r="M850" i="7"/>
  <c r="M849" i="7"/>
  <c r="M848" i="7"/>
  <c r="M847" i="7"/>
  <c r="M846" i="7"/>
  <c r="M845" i="7"/>
  <c r="M844" i="7"/>
  <c r="M843" i="7"/>
  <c r="M842" i="7"/>
  <c r="M841" i="7"/>
  <c r="M840" i="7"/>
  <c r="M839" i="7"/>
  <c r="M838" i="7"/>
  <c r="M837" i="7"/>
  <c r="M836" i="7"/>
  <c r="M835" i="7"/>
  <c r="M834" i="7"/>
  <c r="M833" i="7"/>
  <c r="M832" i="7"/>
  <c r="M831" i="7"/>
  <c r="M830" i="7"/>
  <c r="M829" i="7"/>
  <c r="M828" i="7"/>
  <c r="M827" i="7"/>
  <c r="M826" i="7"/>
  <c r="M825" i="7"/>
  <c r="M824" i="7"/>
  <c r="M823" i="7"/>
  <c r="M822" i="7"/>
  <c r="M821" i="7"/>
  <c r="M820" i="7"/>
  <c r="M819" i="7"/>
  <c r="M818" i="7"/>
  <c r="M817" i="7"/>
  <c r="M816" i="7"/>
  <c r="M815" i="7"/>
  <c r="M814" i="7"/>
  <c r="M813" i="7"/>
  <c r="M812" i="7"/>
  <c r="M811" i="7"/>
  <c r="M810" i="7"/>
  <c r="M809" i="7"/>
  <c r="M808" i="7"/>
  <c r="M807" i="7"/>
  <c r="M806" i="7"/>
  <c r="M805" i="7"/>
  <c r="M804" i="7"/>
  <c r="M803" i="7"/>
  <c r="M802" i="7"/>
  <c r="M801" i="7"/>
  <c r="M800" i="7"/>
  <c r="M799" i="7"/>
  <c r="M798" i="7"/>
  <c r="M797" i="7"/>
  <c r="M796" i="7"/>
  <c r="M795" i="7"/>
  <c r="M794" i="7"/>
  <c r="M793" i="7"/>
  <c r="M792" i="7"/>
  <c r="M791" i="7"/>
  <c r="M790" i="7"/>
  <c r="M789" i="7"/>
  <c r="M788" i="7"/>
  <c r="M787" i="7"/>
  <c r="M786" i="7"/>
  <c r="M785" i="7"/>
  <c r="M784" i="7"/>
  <c r="M783" i="7"/>
  <c r="M782" i="7"/>
  <c r="M781" i="7"/>
  <c r="M780" i="7"/>
  <c r="M779" i="7"/>
  <c r="M778" i="7"/>
  <c r="M777" i="7"/>
  <c r="M776" i="7"/>
  <c r="M775" i="7"/>
  <c r="M774" i="7"/>
  <c r="M773" i="7"/>
  <c r="M772" i="7"/>
  <c r="M771" i="7"/>
  <c r="M770" i="7"/>
  <c r="M769" i="7"/>
  <c r="M768" i="7"/>
  <c r="M767" i="7"/>
  <c r="M766" i="7"/>
  <c r="M765" i="7"/>
  <c r="M764" i="7"/>
  <c r="M763" i="7"/>
  <c r="M762" i="7"/>
  <c r="M761" i="7"/>
  <c r="M760" i="7"/>
  <c r="M759" i="7"/>
  <c r="M758" i="7"/>
  <c r="M757" i="7"/>
  <c r="M756" i="7"/>
  <c r="M755" i="7"/>
  <c r="M754" i="7"/>
  <c r="M753" i="7"/>
  <c r="M752" i="7"/>
  <c r="M751" i="7"/>
  <c r="M750" i="7"/>
  <c r="M749" i="7"/>
  <c r="M748" i="7"/>
  <c r="M747" i="7"/>
  <c r="M746" i="7"/>
  <c r="M745" i="7"/>
  <c r="M744" i="7"/>
  <c r="M743" i="7"/>
  <c r="M742" i="7"/>
  <c r="M741" i="7"/>
  <c r="M740" i="7"/>
  <c r="M739" i="7"/>
  <c r="M738" i="7"/>
  <c r="M737" i="7"/>
  <c r="M736" i="7"/>
  <c r="M735" i="7"/>
  <c r="M734" i="7"/>
  <c r="M733" i="7"/>
  <c r="M732" i="7"/>
  <c r="M731" i="7"/>
  <c r="M730" i="7"/>
  <c r="M729" i="7"/>
  <c r="M728" i="7"/>
  <c r="M727" i="7"/>
  <c r="M726" i="7"/>
  <c r="M725" i="7"/>
  <c r="M724" i="7"/>
  <c r="M723" i="7"/>
  <c r="M722" i="7"/>
  <c r="M721" i="7"/>
  <c r="M720" i="7"/>
  <c r="M719" i="7"/>
  <c r="M718" i="7"/>
  <c r="M717" i="7"/>
  <c r="M716" i="7"/>
  <c r="M715" i="7"/>
  <c r="M714" i="7"/>
  <c r="M713" i="7"/>
  <c r="M712" i="7"/>
  <c r="M711" i="7"/>
  <c r="M710" i="7"/>
  <c r="M709" i="7"/>
  <c r="M708" i="7"/>
  <c r="M707" i="7"/>
  <c r="M706" i="7"/>
  <c r="M705" i="7"/>
  <c r="M704" i="7"/>
  <c r="M703" i="7"/>
  <c r="M702" i="7"/>
  <c r="M701" i="7"/>
  <c r="M700" i="7"/>
  <c r="M699" i="7"/>
  <c r="M698" i="7"/>
  <c r="M697" i="7"/>
  <c r="M696" i="7"/>
  <c r="M695" i="7"/>
  <c r="M694" i="7"/>
  <c r="M693" i="7"/>
  <c r="M692" i="7"/>
  <c r="M691" i="7"/>
  <c r="M690" i="7"/>
  <c r="M689" i="7"/>
  <c r="M688" i="7"/>
  <c r="M687" i="7"/>
  <c r="M686" i="7"/>
  <c r="M685" i="7"/>
  <c r="M684" i="7"/>
  <c r="M683" i="7"/>
  <c r="M682" i="7"/>
  <c r="M681" i="7"/>
  <c r="M680" i="7"/>
  <c r="M679" i="7"/>
  <c r="M678" i="7"/>
  <c r="M677" i="7"/>
  <c r="M676" i="7"/>
  <c r="M675" i="7"/>
  <c r="M674" i="7"/>
  <c r="M673" i="7"/>
  <c r="M672" i="7"/>
  <c r="M671" i="7"/>
  <c r="M670" i="7"/>
  <c r="M669" i="7"/>
  <c r="M668" i="7"/>
  <c r="M667" i="7"/>
  <c r="M666" i="7"/>
  <c r="M665" i="7"/>
  <c r="M664" i="7"/>
  <c r="M663" i="7"/>
  <c r="M662" i="7"/>
  <c r="M661" i="7"/>
  <c r="M660" i="7"/>
  <c r="M659" i="7"/>
  <c r="M658" i="7"/>
  <c r="M657" i="7"/>
  <c r="M656" i="7"/>
  <c r="M655" i="7"/>
  <c r="M654" i="7"/>
  <c r="M653" i="7"/>
  <c r="M652" i="7"/>
  <c r="M651" i="7"/>
  <c r="M650" i="7"/>
  <c r="M649" i="7"/>
  <c r="M648" i="7"/>
  <c r="M647" i="7"/>
  <c r="M646" i="7"/>
  <c r="M645" i="7"/>
  <c r="M644" i="7"/>
  <c r="M643" i="7"/>
  <c r="M642" i="7"/>
  <c r="M641" i="7"/>
  <c r="M640" i="7"/>
  <c r="M639" i="7"/>
  <c r="M638" i="7"/>
  <c r="M637" i="7"/>
  <c r="M636" i="7"/>
  <c r="M635" i="7"/>
  <c r="M634" i="7"/>
  <c r="M633" i="7"/>
  <c r="M632" i="7"/>
  <c r="M631" i="7"/>
  <c r="M630" i="7"/>
  <c r="M629" i="7"/>
  <c r="M628" i="7"/>
  <c r="M627" i="7"/>
  <c r="M626" i="7"/>
  <c r="M625" i="7"/>
  <c r="M624" i="7"/>
  <c r="M623" i="7"/>
  <c r="M622" i="7"/>
  <c r="M621" i="7"/>
  <c r="M620" i="7"/>
  <c r="M619" i="7"/>
  <c r="M618" i="7"/>
  <c r="M617" i="7"/>
  <c r="M616" i="7"/>
  <c r="M615" i="7"/>
  <c r="M614" i="7"/>
  <c r="M613" i="7"/>
  <c r="M612" i="7"/>
  <c r="M611" i="7"/>
  <c r="M610" i="7"/>
  <c r="M609" i="7"/>
  <c r="M608" i="7"/>
  <c r="M607" i="7"/>
  <c r="M606" i="7"/>
  <c r="M605" i="7"/>
  <c r="M604" i="7"/>
  <c r="M603" i="7"/>
  <c r="M602" i="7"/>
  <c r="M601" i="7"/>
  <c r="M600" i="7"/>
  <c r="M599" i="7"/>
  <c r="M598" i="7"/>
  <c r="M597" i="7"/>
  <c r="M596" i="7"/>
  <c r="M595" i="7"/>
  <c r="M594" i="7"/>
  <c r="M593" i="7"/>
  <c r="M592" i="7"/>
  <c r="M591" i="7"/>
  <c r="M590" i="7"/>
  <c r="M589" i="7"/>
  <c r="M588" i="7"/>
  <c r="M587" i="7"/>
  <c r="M586" i="7"/>
  <c r="M585" i="7"/>
  <c r="M584" i="7"/>
  <c r="M583" i="7"/>
  <c r="M582" i="7"/>
  <c r="M581" i="7"/>
  <c r="M580" i="7"/>
  <c r="M579" i="7"/>
  <c r="M578" i="7"/>
  <c r="M577" i="7"/>
  <c r="M576" i="7"/>
  <c r="M575" i="7"/>
  <c r="M574" i="7"/>
  <c r="M573" i="7"/>
  <c r="M572" i="7"/>
  <c r="M571" i="7"/>
  <c r="M570" i="7"/>
  <c r="M569" i="7"/>
  <c r="M568" i="7"/>
  <c r="M567" i="7"/>
  <c r="M566" i="7"/>
  <c r="M565" i="7"/>
  <c r="M564" i="7"/>
  <c r="M563" i="7"/>
  <c r="M562" i="7"/>
  <c r="M561" i="7"/>
  <c r="M560" i="7"/>
  <c r="M559" i="7"/>
  <c r="M558" i="7"/>
  <c r="M557" i="7"/>
  <c r="M556" i="7"/>
  <c r="M555" i="7"/>
  <c r="M554" i="7"/>
  <c r="M553" i="7"/>
  <c r="M552" i="7"/>
  <c r="M551" i="7"/>
  <c r="M550" i="7"/>
  <c r="M549" i="7"/>
  <c r="M548" i="7"/>
  <c r="M547" i="7"/>
  <c r="M546" i="7"/>
  <c r="M545" i="7"/>
  <c r="M544" i="7"/>
  <c r="M543" i="7"/>
  <c r="M542" i="7"/>
  <c r="M541" i="7"/>
  <c r="M540" i="7"/>
  <c r="M539" i="7"/>
  <c r="M538" i="7"/>
  <c r="M537" i="7"/>
  <c r="M536" i="7"/>
  <c r="M535" i="7"/>
  <c r="M534" i="7"/>
  <c r="M533" i="7"/>
  <c r="M532" i="7"/>
  <c r="M531" i="7"/>
  <c r="M530" i="7"/>
  <c r="M529" i="7"/>
  <c r="M528" i="7"/>
  <c r="M527" i="7"/>
  <c r="M526" i="7"/>
  <c r="M525" i="7"/>
  <c r="M524" i="7"/>
  <c r="M523" i="7"/>
  <c r="M522" i="7"/>
  <c r="M521" i="7"/>
  <c r="M520" i="7"/>
  <c r="M519" i="7"/>
  <c r="M518" i="7"/>
  <c r="M517" i="7"/>
  <c r="M516" i="7"/>
  <c r="M515" i="7"/>
  <c r="M514" i="7"/>
  <c r="M513" i="7"/>
  <c r="M512" i="7"/>
  <c r="M511" i="7"/>
  <c r="M510" i="7"/>
  <c r="M509" i="7"/>
  <c r="M508" i="7"/>
  <c r="M507" i="7"/>
  <c r="M506" i="7"/>
  <c r="M505" i="7"/>
  <c r="M504" i="7"/>
  <c r="M503" i="7"/>
  <c r="M502" i="7"/>
  <c r="M501" i="7"/>
  <c r="M500" i="7"/>
  <c r="M499" i="7"/>
  <c r="M498" i="7"/>
  <c r="M497" i="7"/>
  <c r="M496" i="7"/>
  <c r="M495" i="7"/>
  <c r="M494" i="7"/>
  <c r="M493" i="7"/>
  <c r="M492" i="7"/>
  <c r="M491" i="7"/>
  <c r="M490" i="7"/>
  <c r="M489" i="7"/>
  <c r="M488" i="7"/>
  <c r="M487" i="7"/>
  <c r="M486" i="7"/>
  <c r="M485" i="7"/>
  <c r="M484" i="7"/>
  <c r="M483" i="7"/>
  <c r="M482" i="7"/>
  <c r="M481" i="7"/>
  <c r="M480" i="7"/>
  <c r="M479" i="7"/>
  <c r="M478" i="7"/>
  <c r="M477" i="7"/>
  <c r="M476" i="7"/>
  <c r="M475" i="7"/>
  <c r="M474" i="7"/>
  <c r="M473" i="7"/>
  <c r="M472" i="7"/>
  <c r="M471" i="7"/>
  <c r="M470" i="7"/>
  <c r="M469" i="7"/>
  <c r="M468" i="7"/>
  <c r="M467" i="7"/>
  <c r="M466" i="7"/>
  <c r="M465" i="7"/>
  <c r="M464" i="7"/>
  <c r="M463" i="7"/>
  <c r="M462" i="7"/>
  <c r="M461" i="7"/>
  <c r="M460" i="7"/>
  <c r="M459" i="7"/>
  <c r="M458" i="7"/>
  <c r="M457" i="7"/>
  <c r="M456" i="7"/>
  <c r="M455" i="7"/>
  <c r="M454" i="7"/>
  <c r="M453" i="7"/>
  <c r="M452" i="7"/>
  <c r="M451" i="7"/>
  <c r="M450" i="7"/>
  <c r="M449" i="7"/>
  <c r="M448" i="7"/>
  <c r="M447" i="7"/>
  <c r="M446" i="7"/>
  <c r="M445" i="7"/>
  <c r="M444" i="7"/>
  <c r="M443" i="7"/>
  <c r="M442" i="7"/>
  <c r="M441" i="7"/>
  <c r="M440" i="7"/>
  <c r="M439" i="7"/>
  <c r="M438" i="7"/>
  <c r="M437" i="7"/>
  <c r="M436" i="7"/>
  <c r="M435" i="7"/>
  <c r="M434" i="7"/>
  <c r="M433" i="7"/>
  <c r="M432" i="7"/>
  <c r="M431" i="7"/>
  <c r="M430" i="7"/>
  <c r="M429" i="7"/>
  <c r="M428" i="7"/>
  <c r="M427" i="7"/>
  <c r="M426" i="7"/>
  <c r="M425" i="7"/>
  <c r="M424" i="7"/>
  <c r="M423" i="7"/>
  <c r="M422" i="7"/>
  <c r="M421" i="7"/>
  <c r="M420" i="7"/>
  <c r="M419" i="7"/>
  <c r="M418" i="7"/>
  <c r="M417" i="7"/>
  <c r="M416" i="7"/>
  <c r="M415" i="7"/>
  <c r="M414" i="7"/>
  <c r="M413" i="7"/>
  <c r="M412" i="7"/>
  <c r="M411" i="7"/>
  <c r="M410" i="7"/>
  <c r="M409" i="7"/>
  <c r="M408" i="7"/>
  <c r="M407" i="7"/>
  <c r="M406" i="7"/>
  <c r="M405" i="7"/>
  <c r="M404" i="7"/>
  <c r="M403" i="7"/>
  <c r="M402" i="7"/>
  <c r="M401" i="7"/>
  <c r="M400" i="7"/>
  <c r="M399" i="7"/>
  <c r="M398" i="7"/>
  <c r="M397" i="7"/>
  <c r="M396" i="7"/>
  <c r="M395" i="7"/>
  <c r="M394" i="7"/>
  <c r="M393" i="7"/>
  <c r="M392" i="7"/>
  <c r="M391" i="7"/>
  <c r="M390" i="7"/>
  <c r="M389" i="7"/>
  <c r="M388" i="7"/>
  <c r="M387" i="7"/>
  <c r="M386" i="7"/>
  <c r="M385" i="7"/>
  <c r="M384" i="7"/>
  <c r="M383" i="7"/>
  <c r="M382" i="7"/>
  <c r="M381" i="7"/>
  <c r="M380" i="7"/>
  <c r="M379" i="7"/>
  <c r="M378" i="7"/>
  <c r="M377" i="7"/>
  <c r="M376" i="7"/>
  <c r="M375" i="7"/>
  <c r="M374" i="7"/>
  <c r="M373" i="7"/>
  <c r="M372" i="7"/>
  <c r="M371" i="7"/>
  <c r="M370" i="7"/>
  <c r="M369" i="7"/>
  <c r="M368" i="7"/>
  <c r="M367" i="7"/>
  <c r="M366" i="7"/>
  <c r="M365" i="7"/>
  <c r="M364" i="7"/>
  <c r="M363" i="7"/>
  <c r="M362" i="7"/>
  <c r="M361" i="7"/>
  <c r="M360" i="7"/>
  <c r="M359" i="7"/>
  <c r="M358" i="7"/>
  <c r="M357" i="7"/>
  <c r="M356" i="7"/>
  <c r="M355" i="7"/>
  <c r="M354" i="7"/>
  <c r="M353" i="7"/>
  <c r="M352" i="7"/>
  <c r="M351" i="7"/>
  <c r="M350" i="7"/>
  <c r="M349" i="7"/>
  <c r="M348" i="7"/>
  <c r="M347" i="7"/>
  <c r="M346" i="7"/>
  <c r="M345" i="7"/>
  <c r="M344" i="7"/>
  <c r="M343" i="7"/>
  <c r="M342" i="7"/>
  <c r="M341" i="7"/>
  <c r="M340" i="7"/>
  <c r="M339" i="7"/>
  <c r="M338" i="7"/>
  <c r="M337" i="7"/>
  <c r="M336" i="7"/>
  <c r="M335" i="7"/>
  <c r="M334" i="7"/>
  <c r="M333" i="7"/>
  <c r="M332" i="7"/>
  <c r="M331" i="7"/>
  <c r="M330" i="7"/>
  <c r="M329" i="7"/>
  <c r="M328" i="7"/>
  <c r="M327" i="7"/>
  <c r="M326" i="7"/>
  <c r="M325" i="7"/>
  <c r="M324" i="7"/>
  <c r="M323" i="7"/>
  <c r="M322" i="7"/>
  <c r="M321" i="7"/>
  <c r="M320" i="7"/>
  <c r="M319" i="7"/>
  <c r="M318" i="7"/>
  <c r="M317" i="7"/>
  <c r="M316" i="7"/>
  <c r="M315" i="7"/>
  <c r="M314" i="7"/>
  <c r="M313" i="7"/>
  <c r="M312" i="7"/>
  <c r="M311" i="7"/>
  <c r="M310" i="7"/>
  <c r="M309" i="7"/>
  <c r="M308" i="7"/>
  <c r="M307" i="7"/>
  <c r="M306" i="7"/>
  <c r="M305" i="7"/>
  <c r="M304" i="7"/>
  <c r="M303" i="7"/>
  <c r="M302" i="7"/>
  <c r="M301" i="7"/>
  <c r="M300" i="7"/>
  <c r="M299" i="7"/>
  <c r="M298" i="7"/>
  <c r="M297" i="7"/>
  <c r="M296" i="7"/>
  <c r="M295" i="7"/>
  <c r="M294" i="7"/>
  <c r="M293" i="7"/>
  <c r="M292" i="7"/>
  <c r="M291" i="7"/>
  <c r="M290" i="7"/>
  <c r="M289" i="7"/>
  <c r="M288" i="7"/>
  <c r="M287" i="7"/>
  <c r="M286" i="7"/>
  <c r="M285" i="7"/>
  <c r="M284" i="7"/>
  <c r="M283" i="7"/>
  <c r="M282" i="7"/>
  <c r="M281" i="7"/>
  <c r="M280" i="7"/>
  <c r="M279" i="7"/>
  <c r="M278" i="7"/>
  <c r="M277" i="7"/>
  <c r="M276" i="7"/>
  <c r="M275" i="7"/>
  <c r="M274" i="7"/>
  <c r="M273" i="7"/>
  <c r="M272" i="7"/>
  <c r="M271" i="7"/>
  <c r="M270" i="7"/>
  <c r="M269" i="7"/>
  <c r="M268" i="7"/>
  <c r="M267" i="7"/>
  <c r="M266" i="7"/>
  <c r="M265" i="7"/>
  <c r="M264" i="7"/>
  <c r="M263" i="7"/>
  <c r="M262" i="7"/>
  <c r="M261" i="7"/>
  <c r="M260" i="7"/>
  <c r="M259" i="7"/>
  <c r="M258" i="7"/>
  <c r="M257" i="7"/>
  <c r="M256" i="7"/>
  <c r="M255" i="7"/>
  <c r="M254" i="7"/>
  <c r="M253" i="7"/>
  <c r="M252" i="7"/>
  <c r="M251" i="7"/>
  <c r="M250" i="7"/>
  <c r="M249" i="7"/>
  <c r="M248" i="7"/>
  <c r="M247" i="7"/>
  <c r="M246" i="7"/>
  <c r="M245" i="7"/>
  <c r="M244" i="7"/>
  <c r="M243" i="7"/>
  <c r="M242" i="7"/>
  <c r="M241" i="7"/>
  <c r="M240" i="7"/>
  <c r="M239" i="7"/>
  <c r="M238" i="7"/>
  <c r="M237" i="7"/>
  <c r="M236" i="7"/>
  <c r="M235" i="7"/>
  <c r="M234" i="7"/>
  <c r="M233" i="7"/>
  <c r="M232" i="7"/>
  <c r="M231" i="7"/>
  <c r="M230" i="7"/>
  <c r="M229" i="7"/>
  <c r="M228" i="7"/>
  <c r="M227" i="7"/>
  <c r="M226" i="7"/>
  <c r="M225" i="7"/>
  <c r="M224" i="7"/>
  <c r="M223" i="7"/>
  <c r="M222" i="7"/>
  <c r="M221" i="7"/>
  <c r="M220" i="7"/>
  <c r="M219" i="7"/>
  <c r="M218" i="7"/>
  <c r="M217" i="7"/>
  <c r="M216" i="7"/>
  <c r="M215" i="7"/>
  <c r="M214" i="7"/>
  <c r="M213" i="7"/>
  <c r="M212" i="7"/>
  <c r="M211" i="7"/>
  <c r="M210" i="7"/>
  <c r="M209" i="7"/>
  <c r="M208" i="7"/>
  <c r="M207" i="7"/>
  <c r="M206" i="7"/>
  <c r="M205" i="7"/>
  <c r="M204" i="7"/>
  <c r="M203" i="7"/>
  <c r="M202" i="7"/>
  <c r="M201" i="7"/>
  <c r="M200" i="7"/>
  <c r="M199" i="7"/>
  <c r="M198" i="7"/>
  <c r="M197" i="7"/>
  <c r="M196" i="7"/>
  <c r="M195" i="7"/>
  <c r="M194" i="7"/>
  <c r="M193" i="7"/>
  <c r="M192" i="7"/>
  <c r="M191" i="7"/>
  <c r="M190" i="7"/>
  <c r="M189" i="7"/>
  <c r="M188" i="7"/>
  <c r="M187" i="7"/>
  <c r="M186" i="7"/>
  <c r="M185" i="7"/>
  <c r="M184" i="7"/>
  <c r="M183" i="7"/>
  <c r="M182" i="7"/>
  <c r="M181" i="7"/>
  <c r="M180" i="7"/>
  <c r="M179" i="7"/>
  <c r="M178" i="7"/>
  <c r="M177" i="7"/>
  <c r="M176" i="7"/>
  <c r="M175" i="7"/>
  <c r="M174" i="7"/>
  <c r="M173" i="7"/>
  <c r="M172" i="7"/>
  <c r="M171" i="7"/>
  <c r="M170" i="7"/>
  <c r="M169" i="7"/>
  <c r="M168" i="7"/>
  <c r="M167" i="7"/>
  <c r="M166" i="7"/>
  <c r="M165" i="7"/>
  <c r="M164" i="7"/>
  <c r="M163" i="7"/>
  <c r="M162" i="7"/>
  <c r="M161" i="7"/>
  <c r="M160" i="7"/>
  <c r="M159" i="7"/>
  <c r="M158" i="7"/>
  <c r="M157" i="7"/>
  <c r="M156" i="7"/>
  <c r="M155" i="7"/>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AE1109" i="6"/>
  <c r="AE1108" i="6"/>
  <c r="AE1107" i="6"/>
  <c r="AE1106" i="6"/>
  <c r="AE1105" i="6"/>
  <c r="AE1104" i="6"/>
  <c r="AE1103" i="6"/>
  <c r="AE1102" i="6"/>
  <c r="AE1101" i="6"/>
  <c r="AE1100" i="6"/>
  <c r="AE1099" i="6"/>
  <c r="AE1098" i="6"/>
  <c r="AE1097" i="6"/>
  <c r="AE1096" i="6"/>
  <c r="AE1095" i="6"/>
  <c r="AE1094" i="6"/>
  <c r="AE1093" i="6"/>
  <c r="AE1092" i="6"/>
  <c r="AE1091" i="6"/>
  <c r="AE1090" i="6"/>
  <c r="AE1089" i="6"/>
  <c r="AE1088" i="6"/>
  <c r="AE1087" i="6"/>
  <c r="AE1086" i="6"/>
  <c r="AE1085" i="6"/>
  <c r="AE1084" i="6"/>
  <c r="AE1083" i="6"/>
  <c r="AE1082" i="6"/>
  <c r="AE1081" i="6"/>
  <c r="AE1080" i="6"/>
  <c r="AE1079" i="6"/>
  <c r="AE1078" i="6"/>
  <c r="AE1077" i="6"/>
  <c r="AE1076" i="6"/>
  <c r="AE1075" i="6"/>
  <c r="AE1074" i="6"/>
  <c r="AE1073" i="6"/>
  <c r="AE1072" i="6"/>
  <c r="AE1071" i="6"/>
  <c r="AE1070" i="6"/>
  <c r="AE1069" i="6"/>
  <c r="AE1068" i="6"/>
  <c r="AE1067" i="6"/>
  <c r="AE1066" i="6"/>
  <c r="AE1065" i="6"/>
  <c r="AE1064" i="6"/>
  <c r="AE1063" i="6"/>
  <c r="AE1062" i="6"/>
  <c r="AE1061" i="6"/>
  <c r="AE1060" i="6"/>
  <c r="AE1059" i="6"/>
  <c r="AE1058" i="6"/>
  <c r="AE1057" i="6"/>
  <c r="AE1056" i="6"/>
  <c r="AE1055" i="6"/>
  <c r="AE1054" i="6"/>
  <c r="AE1053" i="6"/>
  <c r="AE1052" i="6"/>
  <c r="AE1051" i="6"/>
  <c r="AE1050" i="6"/>
  <c r="AE1049" i="6"/>
  <c r="AE1048" i="6"/>
  <c r="AE1047" i="6"/>
  <c r="AE1046" i="6"/>
  <c r="AE1045" i="6"/>
  <c r="AE1044" i="6"/>
  <c r="AE1043" i="6"/>
  <c r="AE1042" i="6"/>
  <c r="AE1041" i="6"/>
  <c r="AE1040" i="6"/>
  <c r="AE1039" i="6"/>
  <c r="AE1038" i="6"/>
  <c r="AE1037" i="6"/>
  <c r="AE1036" i="6"/>
  <c r="AE1035" i="6"/>
  <c r="AE1034" i="6"/>
  <c r="AE1033" i="6"/>
  <c r="AE1032" i="6"/>
  <c r="AE1031" i="6"/>
  <c r="AE1030" i="6"/>
  <c r="AE1029" i="6"/>
  <c r="AE1028" i="6"/>
  <c r="AE1027" i="6"/>
  <c r="AE1026" i="6"/>
  <c r="AE1025" i="6"/>
  <c r="AE1024" i="6"/>
  <c r="AE1023" i="6"/>
  <c r="AE1022" i="6"/>
  <c r="AE1021" i="6"/>
  <c r="AE1020" i="6"/>
  <c r="AE1019" i="6"/>
  <c r="AE1018" i="6"/>
  <c r="AE1017" i="6"/>
  <c r="AE1016" i="6"/>
  <c r="AE1015" i="6"/>
  <c r="AE1014" i="6"/>
  <c r="AE1013" i="6"/>
  <c r="AE1012" i="6"/>
  <c r="AE1011" i="6"/>
  <c r="AE1010" i="6"/>
  <c r="AE1009" i="6"/>
  <c r="AE1008" i="6"/>
  <c r="AE1007" i="6"/>
  <c r="AE1006" i="6"/>
  <c r="AE1005" i="6"/>
  <c r="AE1004" i="6"/>
  <c r="AE1003" i="6"/>
  <c r="AE1002" i="6"/>
  <c r="AE1001" i="6"/>
  <c r="AE1000" i="6"/>
  <c r="AE999" i="6"/>
  <c r="AE998" i="6"/>
  <c r="AE997" i="6"/>
  <c r="AE996" i="6"/>
  <c r="AE995" i="6"/>
  <c r="AE994" i="6"/>
  <c r="AE993" i="6"/>
  <c r="AE992" i="6"/>
  <c r="AE991" i="6"/>
  <c r="AE990" i="6"/>
  <c r="AE989" i="6"/>
  <c r="AE988" i="6"/>
  <c r="AE987" i="6"/>
  <c r="AE986" i="6"/>
  <c r="AE985" i="6"/>
  <c r="AE984" i="6"/>
  <c r="AE983" i="6"/>
  <c r="AE982" i="6"/>
  <c r="AE981" i="6"/>
  <c r="AE980" i="6"/>
  <c r="AE979" i="6"/>
  <c r="AE978" i="6"/>
  <c r="AE977" i="6"/>
  <c r="AE976" i="6"/>
  <c r="AE975" i="6"/>
  <c r="AE974" i="6"/>
  <c r="AE973" i="6"/>
  <c r="AE972" i="6"/>
  <c r="AE971" i="6"/>
  <c r="AE970" i="6"/>
  <c r="AE969" i="6"/>
  <c r="AE968" i="6"/>
  <c r="AE967" i="6"/>
  <c r="AE966" i="6"/>
  <c r="AE965" i="6"/>
  <c r="AE964" i="6"/>
  <c r="AE963" i="6"/>
  <c r="AE962" i="6"/>
  <c r="AE961" i="6"/>
  <c r="AE960" i="6"/>
  <c r="AE959" i="6"/>
  <c r="AE958" i="6"/>
  <c r="AE957" i="6"/>
  <c r="AE956" i="6"/>
  <c r="AE955" i="6"/>
  <c r="AE954" i="6"/>
  <c r="AE953" i="6"/>
  <c r="AE952" i="6"/>
  <c r="AE951" i="6"/>
  <c r="AE950" i="6"/>
  <c r="AE949" i="6"/>
  <c r="AE948" i="6"/>
  <c r="AE947" i="6"/>
  <c r="AE946" i="6"/>
  <c r="AE945" i="6"/>
  <c r="AE944" i="6"/>
  <c r="AE943" i="6"/>
  <c r="AE942" i="6"/>
  <c r="AE941" i="6"/>
  <c r="AE940" i="6"/>
  <c r="AE939" i="6"/>
  <c r="AE938" i="6"/>
  <c r="AE937" i="6"/>
  <c r="AE936" i="6"/>
  <c r="AE935" i="6"/>
  <c r="AE934" i="6"/>
  <c r="AE933" i="6"/>
  <c r="AE932" i="6"/>
  <c r="AE931" i="6"/>
  <c r="AE930" i="6"/>
  <c r="AE929" i="6"/>
  <c r="AE928" i="6"/>
  <c r="AE927" i="6"/>
  <c r="AE926" i="6"/>
  <c r="AE925" i="6"/>
  <c r="AE924" i="6"/>
  <c r="AE923" i="6"/>
  <c r="AE922" i="6"/>
  <c r="AE921" i="6"/>
  <c r="AE920" i="6"/>
  <c r="AE919" i="6"/>
  <c r="AE918" i="6"/>
  <c r="AE917" i="6"/>
  <c r="AE916" i="6"/>
  <c r="AE915" i="6"/>
  <c r="AE914" i="6"/>
  <c r="AE913" i="6"/>
  <c r="AE912" i="6"/>
  <c r="AE911" i="6"/>
  <c r="AE910" i="6"/>
  <c r="AE909" i="6"/>
  <c r="AE908" i="6"/>
  <c r="AE907" i="6"/>
  <c r="AE906" i="6"/>
  <c r="AE905" i="6"/>
  <c r="AE904" i="6"/>
  <c r="AE903" i="6"/>
  <c r="AE902" i="6"/>
  <c r="AE901" i="6"/>
  <c r="AE900" i="6"/>
  <c r="AE899" i="6"/>
  <c r="AE898" i="6"/>
  <c r="AE897" i="6"/>
  <c r="AE896" i="6"/>
  <c r="AE895" i="6"/>
  <c r="AE894" i="6"/>
  <c r="AE893" i="6"/>
  <c r="AE892" i="6"/>
  <c r="AE891" i="6"/>
  <c r="AE890" i="6"/>
  <c r="AE889" i="6"/>
  <c r="AE888" i="6"/>
  <c r="AE887" i="6"/>
  <c r="AE886" i="6"/>
  <c r="AE885" i="6"/>
  <c r="AE884" i="6"/>
  <c r="AE883" i="6"/>
  <c r="AE882" i="6"/>
  <c r="AE881" i="6"/>
  <c r="AE880" i="6"/>
  <c r="AE879" i="6"/>
  <c r="AE878" i="6"/>
  <c r="AE877" i="6"/>
  <c r="AE876" i="6"/>
  <c r="AE875" i="6"/>
  <c r="AE874" i="6"/>
  <c r="AE873" i="6"/>
  <c r="AE872" i="6"/>
  <c r="AE871" i="6"/>
  <c r="AE870" i="6"/>
  <c r="AE869" i="6"/>
  <c r="AE868" i="6"/>
  <c r="AE867" i="6"/>
  <c r="AE866" i="6"/>
  <c r="AE865" i="6"/>
  <c r="AE864" i="6"/>
  <c r="AE863" i="6"/>
  <c r="AE862" i="6"/>
  <c r="AE861" i="6"/>
  <c r="AE860" i="6"/>
  <c r="AE859" i="6"/>
  <c r="AE858" i="6"/>
  <c r="AE857" i="6"/>
  <c r="AE856" i="6"/>
  <c r="AE855" i="6"/>
  <c r="AE854" i="6"/>
  <c r="AE853" i="6"/>
  <c r="AE852" i="6"/>
  <c r="AE851" i="6"/>
  <c r="AE850" i="6"/>
  <c r="AE849" i="6"/>
  <c r="AE848" i="6"/>
  <c r="AE847" i="6"/>
  <c r="AE846" i="6"/>
  <c r="AE845" i="6"/>
  <c r="AE844" i="6"/>
  <c r="AE843" i="6"/>
  <c r="AE842" i="6"/>
  <c r="AE841" i="6"/>
  <c r="AE840" i="6"/>
  <c r="AE839" i="6"/>
  <c r="AE838" i="6"/>
  <c r="AE837" i="6"/>
  <c r="AE836" i="6"/>
  <c r="AE835" i="6"/>
  <c r="AE834" i="6"/>
  <c r="AE833" i="6"/>
  <c r="AE832" i="6"/>
  <c r="AE831" i="6"/>
  <c r="AE830" i="6"/>
  <c r="AE829" i="6"/>
  <c r="AE828" i="6"/>
  <c r="AE827" i="6"/>
  <c r="AE826" i="6"/>
  <c r="AE825" i="6"/>
  <c r="AE824" i="6"/>
  <c r="AE823" i="6"/>
  <c r="AE822" i="6"/>
  <c r="AE821" i="6"/>
  <c r="AE820" i="6"/>
  <c r="AE819" i="6"/>
  <c r="AE818" i="6"/>
  <c r="AE817" i="6"/>
  <c r="AE816" i="6"/>
  <c r="AE815" i="6"/>
  <c r="AE814" i="6"/>
  <c r="AE813" i="6"/>
  <c r="AE812" i="6"/>
  <c r="AE811" i="6"/>
  <c r="AE810" i="6"/>
  <c r="AE809" i="6"/>
  <c r="AE808" i="6"/>
  <c r="AE807" i="6"/>
  <c r="AE806" i="6"/>
  <c r="AE805" i="6"/>
  <c r="AE804" i="6"/>
  <c r="AE803" i="6"/>
  <c r="AE802" i="6"/>
  <c r="AE801" i="6"/>
  <c r="AE800" i="6"/>
  <c r="AE799" i="6"/>
  <c r="AE798" i="6"/>
  <c r="AE797" i="6"/>
  <c r="AE796" i="6"/>
  <c r="AE795" i="6"/>
  <c r="AE794" i="6"/>
  <c r="AE793" i="6"/>
  <c r="AE792" i="6"/>
  <c r="AE791" i="6"/>
  <c r="AE790" i="6"/>
  <c r="AE789" i="6"/>
  <c r="AE788" i="6"/>
  <c r="AE787" i="6"/>
  <c r="AE786" i="6"/>
  <c r="AE785" i="6"/>
  <c r="AE784" i="6"/>
  <c r="AE783" i="6"/>
  <c r="AE782" i="6"/>
  <c r="AE781" i="6"/>
  <c r="AE780" i="6"/>
  <c r="AE779" i="6"/>
  <c r="AE778" i="6"/>
  <c r="AE777" i="6"/>
  <c r="AE776" i="6"/>
  <c r="AE775" i="6"/>
  <c r="AE774" i="6"/>
  <c r="AE773" i="6"/>
  <c r="AE772" i="6"/>
  <c r="AE771" i="6"/>
  <c r="AE770" i="6"/>
  <c r="AE769" i="6"/>
  <c r="AE768" i="6"/>
  <c r="AE767" i="6"/>
  <c r="AE766" i="6"/>
  <c r="AE765" i="6"/>
  <c r="AE764" i="6"/>
  <c r="AE763" i="6"/>
  <c r="AE762" i="6"/>
  <c r="AE761" i="6"/>
  <c r="AE760" i="6"/>
  <c r="AE759" i="6"/>
  <c r="AE758" i="6"/>
  <c r="AE757" i="6"/>
  <c r="AE756" i="6"/>
  <c r="AE755" i="6"/>
  <c r="AE754" i="6"/>
  <c r="AE753" i="6"/>
  <c r="AE752" i="6"/>
  <c r="AE751" i="6"/>
  <c r="AE750" i="6"/>
  <c r="AE749" i="6"/>
  <c r="AE748" i="6"/>
  <c r="AE747" i="6"/>
  <c r="AE746" i="6"/>
  <c r="AE745" i="6"/>
  <c r="AE744" i="6"/>
  <c r="AE743" i="6"/>
  <c r="AE742" i="6"/>
  <c r="AE741" i="6"/>
  <c r="AE740" i="6"/>
  <c r="AE739" i="6"/>
  <c r="AE738" i="6"/>
  <c r="AE737" i="6"/>
  <c r="AE736" i="6"/>
  <c r="AE735" i="6"/>
  <c r="AE734" i="6"/>
  <c r="AE733" i="6"/>
  <c r="AE732" i="6"/>
  <c r="AE731" i="6"/>
  <c r="AE730" i="6"/>
  <c r="AE729" i="6"/>
  <c r="AE728" i="6"/>
  <c r="AE727" i="6"/>
  <c r="AE726" i="6"/>
  <c r="AE725" i="6"/>
  <c r="AE724" i="6"/>
  <c r="AE723" i="6"/>
  <c r="AE722" i="6"/>
  <c r="AE721" i="6"/>
  <c r="AE720" i="6"/>
  <c r="AE719" i="6"/>
  <c r="AE718" i="6"/>
  <c r="AE717" i="6"/>
  <c r="AE716" i="6"/>
  <c r="AE715" i="6"/>
  <c r="AE714" i="6"/>
  <c r="AE713" i="6"/>
  <c r="AE712" i="6"/>
  <c r="AE711" i="6"/>
  <c r="AE710" i="6"/>
  <c r="AE709" i="6"/>
  <c r="AE708" i="6"/>
  <c r="AE707" i="6"/>
  <c r="AE706" i="6"/>
  <c r="AE705" i="6"/>
  <c r="AE704" i="6"/>
  <c r="AE703" i="6"/>
  <c r="AE702" i="6"/>
  <c r="AE701" i="6"/>
  <c r="AE700" i="6"/>
  <c r="AE699" i="6"/>
  <c r="AE698" i="6"/>
  <c r="AE697" i="6"/>
  <c r="AE696" i="6"/>
  <c r="AE695" i="6"/>
  <c r="AE694" i="6"/>
  <c r="AE693" i="6"/>
  <c r="AE692" i="6"/>
  <c r="AE691" i="6"/>
  <c r="AE690" i="6"/>
  <c r="AE689" i="6"/>
  <c r="AE688" i="6"/>
  <c r="AE687" i="6"/>
  <c r="AE686" i="6"/>
  <c r="AE685" i="6"/>
  <c r="AE684" i="6"/>
  <c r="AE683" i="6"/>
  <c r="AE682" i="6"/>
  <c r="AE681" i="6"/>
  <c r="AE680" i="6"/>
  <c r="AE679" i="6"/>
  <c r="AE678" i="6"/>
  <c r="AE677" i="6"/>
  <c r="AE676" i="6"/>
  <c r="AE675" i="6"/>
  <c r="AE674" i="6"/>
  <c r="AE673" i="6"/>
  <c r="AE672" i="6"/>
  <c r="AE671" i="6"/>
  <c r="AE670" i="6"/>
  <c r="AE669" i="6"/>
  <c r="AE668" i="6"/>
  <c r="AE667" i="6"/>
  <c r="AE666" i="6"/>
  <c r="AE665" i="6"/>
  <c r="AE664" i="6"/>
  <c r="AE663" i="6"/>
  <c r="AE662" i="6"/>
  <c r="AE661" i="6"/>
  <c r="AE660" i="6"/>
  <c r="AE659" i="6"/>
  <c r="AE658" i="6"/>
  <c r="AE657" i="6"/>
  <c r="AE656" i="6"/>
  <c r="AE655" i="6"/>
  <c r="AE654" i="6"/>
  <c r="AE653" i="6"/>
  <c r="AE652" i="6"/>
  <c r="AE651" i="6"/>
  <c r="AE650" i="6"/>
  <c r="AE649" i="6"/>
  <c r="AE648" i="6"/>
  <c r="AE647" i="6"/>
  <c r="AE646" i="6"/>
  <c r="AE645" i="6"/>
  <c r="AE644" i="6"/>
  <c r="AE643" i="6"/>
  <c r="AE642" i="6"/>
  <c r="AE641" i="6"/>
  <c r="AE640" i="6"/>
  <c r="AE639" i="6"/>
  <c r="AE638" i="6"/>
  <c r="AE637" i="6"/>
  <c r="AE636" i="6"/>
  <c r="AE635" i="6"/>
  <c r="AE634" i="6"/>
  <c r="AE633" i="6"/>
  <c r="AE632" i="6"/>
  <c r="AE631" i="6"/>
  <c r="AE630" i="6"/>
  <c r="AE629" i="6"/>
  <c r="AE628" i="6"/>
  <c r="AE627" i="6"/>
  <c r="AE626" i="6"/>
  <c r="AE625" i="6"/>
  <c r="AE624" i="6"/>
  <c r="AE623" i="6"/>
  <c r="AE622" i="6"/>
  <c r="AE621" i="6"/>
  <c r="AE620" i="6"/>
  <c r="AE619" i="6"/>
  <c r="AE618" i="6"/>
  <c r="AE617" i="6"/>
  <c r="AE616" i="6"/>
  <c r="AE615" i="6"/>
  <c r="AE614" i="6"/>
  <c r="AE613" i="6"/>
  <c r="AE612" i="6"/>
  <c r="AE611" i="6"/>
  <c r="AE610" i="6"/>
  <c r="AE609" i="6"/>
  <c r="AE608" i="6"/>
  <c r="AE607" i="6"/>
  <c r="AE606" i="6"/>
  <c r="AE605" i="6"/>
  <c r="AE604" i="6"/>
  <c r="AE603" i="6"/>
  <c r="AE602" i="6"/>
  <c r="AE601" i="6"/>
  <c r="AE600" i="6"/>
  <c r="AE599" i="6"/>
  <c r="AE598" i="6"/>
  <c r="AE597" i="6"/>
  <c r="AE596" i="6"/>
  <c r="AE595" i="6"/>
  <c r="AE594" i="6"/>
  <c r="AE593" i="6"/>
  <c r="AE592" i="6"/>
  <c r="AE591" i="6"/>
  <c r="AE590" i="6"/>
  <c r="AE589" i="6"/>
  <c r="AE588" i="6"/>
  <c r="AE587" i="6"/>
  <c r="AE586" i="6"/>
  <c r="AE585" i="6"/>
  <c r="AE584" i="6"/>
  <c r="AE583" i="6"/>
  <c r="AE582" i="6"/>
  <c r="AE581" i="6"/>
  <c r="AE580" i="6"/>
  <c r="AE579" i="6"/>
  <c r="AE578" i="6"/>
  <c r="AE577" i="6"/>
  <c r="AE576" i="6"/>
  <c r="AE575" i="6"/>
  <c r="AE574" i="6"/>
  <c r="AE573" i="6"/>
  <c r="AE572" i="6"/>
  <c r="AE571" i="6"/>
  <c r="AE570" i="6"/>
  <c r="AE569" i="6"/>
  <c r="AE568" i="6"/>
  <c r="AE567" i="6"/>
  <c r="AE566" i="6"/>
  <c r="AE565" i="6"/>
  <c r="AE564" i="6"/>
  <c r="AE563" i="6"/>
  <c r="AE562" i="6"/>
  <c r="AE561" i="6"/>
  <c r="AE560" i="6"/>
  <c r="AE559" i="6"/>
  <c r="AE558" i="6"/>
  <c r="AE557" i="6"/>
  <c r="AE556" i="6"/>
  <c r="AE555" i="6"/>
  <c r="AE554" i="6"/>
  <c r="AE553" i="6"/>
  <c r="AE552" i="6"/>
  <c r="AE551" i="6"/>
  <c r="AE550" i="6"/>
  <c r="AE549" i="6"/>
  <c r="AE548" i="6"/>
  <c r="AE547" i="6"/>
  <c r="AE546" i="6"/>
  <c r="AE545" i="6"/>
  <c r="AE544" i="6"/>
  <c r="AE543" i="6"/>
  <c r="AE542" i="6"/>
  <c r="AE541" i="6"/>
  <c r="AE540" i="6"/>
  <c r="AE539" i="6"/>
  <c r="AE538" i="6"/>
  <c r="AE537" i="6"/>
  <c r="AE536" i="6"/>
  <c r="AE535" i="6"/>
  <c r="AE534" i="6"/>
  <c r="AE533" i="6"/>
  <c r="AE532" i="6"/>
  <c r="AE531" i="6"/>
  <c r="AE530" i="6"/>
  <c r="AE529" i="6"/>
  <c r="AE528" i="6"/>
  <c r="AE527" i="6"/>
  <c r="AE526" i="6"/>
  <c r="AE525" i="6"/>
  <c r="AE524" i="6"/>
  <c r="AE523" i="6"/>
  <c r="AE522" i="6"/>
  <c r="AE521" i="6"/>
  <c r="AE520" i="6"/>
  <c r="AE519" i="6"/>
  <c r="AE518" i="6"/>
  <c r="AE517" i="6"/>
  <c r="AE516" i="6"/>
  <c r="AE515" i="6"/>
  <c r="AE514" i="6"/>
  <c r="AE513" i="6"/>
  <c r="AE512" i="6"/>
  <c r="AE511" i="6"/>
  <c r="AE510" i="6"/>
  <c r="AE509" i="6"/>
  <c r="AE508" i="6"/>
  <c r="AE507" i="6"/>
  <c r="AE506" i="6"/>
  <c r="AE505" i="6"/>
  <c r="AE504" i="6"/>
  <c r="AE503" i="6"/>
  <c r="AE502" i="6"/>
  <c r="AE501" i="6"/>
  <c r="AE500" i="6"/>
  <c r="AE499" i="6"/>
  <c r="AE498" i="6"/>
  <c r="AE497" i="6"/>
  <c r="AE496" i="6"/>
  <c r="AE495" i="6"/>
  <c r="AE494" i="6"/>
  <c r="AE493" i="6"/>
  <c r="AE492" i="6"/>
  <c r="AE491" i="6"/>
  <c r="AE490" i="6"/>
  <c r="AE489" i="6"/>
  <c r="AE488" i="6"/>
  <c r="AE487" i="6"/>
  <c r="AE486" i="6"/>
  <c r="AE485" i="6"/>
  <c r="AE484" i="6"/>
  <c r="AE483" i="6"/>
  <c r="AE482" i="6"/>
  <c r="AE481" i="6"/>
  <c r="AE480" i="6"/>
  <c r="AE479" i="6"/>
  <c r="AE478" i="6"/>
  <c r="AE477" i="6"/>
  <c r="AE476" i="6"/>
  <c r="AE475" i="6"/>
  <c r="AE474" i="6"/>
  <c r="AE473" i="6"/>
  <c r="AE472" i="6"/>
  <c r="AE471" i="6"/>
  <c r="AE470" i="6"/>
  <c r="AE469" i="6"/>
  <c r="AE468" i="6"/>
  <c r="AE467" i="6"/>
  <c r="AE466" i="6"/>
  <c r="AE465" i="6"/>
  <c r="AE464" i="6"/>
  <c r="AE463" i="6"/>
  <c r="AE462" i="6"/>
  <c r="AE461" i="6"/>
  <c r="AE460" i="6"/>
  <c r="AE459" i="6"/>
  <c r="AE458" i="6"/>
  <c r="AE457" i="6"/>
  <c r="AE456" i="6"/>
  <c r="AE455" i="6"/>
  <c r="AE454" i="6"/>
  <c r="AE453" i="6"/>
  <c r="AE452" i="6"/>
  <c r="AE451" i="6"/>
  <c r="AE450" i="6"/>
  <c r="AE449" i="6"/>
  <c r="AE448" i="6"/>
  <c r="AE447" i="6"/>
  <c r="AE446" i="6"/>
  <c r="AE445" i="6"/>
  <c r="AE444" i="6"/>
  <c r="AE443" i="6"/>
  <c r="AE442" i="6"/>
  <c r="AE441" i="6"/>
  <c r="AE440" i="6"/>
  <c r="AE439" i="6"/>
  <c r="AE438" i="6"/>
  <c r="AE437" i="6"/>
  <c r="AE436" i="6"/>
  <c r="AE435" i="6"/>
  <c r="AE434" i="6"/>
  <c r="AE433" i="6"/>
  <c r="AE432" i="6"/>
  <c r="AE431" i="6"/>
  <c r="AE430" i="6"/>
  <c r="AE429" i="6"/>
  <c r="AE428" i="6"/>
  <c r="AE427" i="6"/>
  <c r="AE426" i="6"/>
  <c r="AE425" i="6"/>
  <c r="AE424" i="6"/>
  <c r="AE423" i="6"/>
  <c r="AE422" i="6"/>
  <c r="AE421" i="6"/>
  <c r="AE420" i="6"/>
  <c r="AE419" i="6"/>
  <c r="AE418" i="6"/>
  <c r="AE417" i="6"/>
  <c r="AE416" i="6"/>
  <c r="AE415" i="6"/>
  <c r="AE414" i="6"/>
  <c r="AE413" i="6"/>
  <c r="AE412" i="6"/>
  <c r="AE411" i="6"/>
  <c r="AE410" i="6"/>
  <c r="AE409" i="6"/>
  <c r="AE408" i="6"/>
  <c r="AE407" i="6"/>
  <c r="AE406" i="6"/>
  <c r="AE405" i="6"/>
  <c r="AE404" i="6"/>
  <c r="AE403" i="6"/>
  <c r="AE402" i="6"/>
  <c r="AE401" i="6"/>
  <c r="AE400" i="6"/>
  <c r="AE399" i="6"/>
  <c r="AE398" i="6"/>
  <c r="AE397" i="6"/>
  <c r="AE396" i="6"/>
  <c r="AE395" i="6"/>
  <c r="AE394" i="6"/>
  <c r="AE393" i="6"/>
  <c r="AE392" i="6"/>
  <c r="AE391" i="6"/>
  <c r="AE390" i="6"/>
  <c r="AE389" i="6"/>
  <c r="AE388" i="6"/>
  <c r="AE387" i="6"/>
  <c r="AE386" i="6"/>
  <c r="AE385" i="6"/>
  <c r="AE384" i="6"/>
  <c r="AE383" i="6"/>
  <c r="AE382" i="6"/>
  <c r="AE381" i="6"/>
  <c r="AE380" i="6"/>
  <c r="AE379" i="6"/>
  <c r="AE378" i="6"/>
  <c r="AE377" i="6"/>
  <c r="AE376" i="6"/>
  <c r="AE375" i="6"/>
  <c r="AE374" i="6"/>
  <c r="AE373" i="6"/>
  <c r="AE372" i="6"/>
  <c r="AE371" i="6"/>
  <c r="AE370" i="6"/>
  <c r="AE369" i="6"/>
  <c r="AE368" i="6"/>
  <c r="AE367" i="6"/>
  <c r="AE366" i="6"/>
  <c r="AE365" i="6"/>
  <c r="AE364" i="6"/>
  <c r="AE363" i="6"/>
  <c r="AE362" i="6"/>
  <c r="AE361" i="6"/>
  <c r="AE360" i="6"/>
  <c r="AE359" i="6"/>
  <c r="AE358" i="6"/>
  <c r="AE357" i="6"/>
  <c r="AE356" i="6"/>
  <c r="AE355" i="6"/>
  <c r="AE354" i="6"/>
  <c r="AE353" i="6"/>
  <c r="AE352" i="6"/>
  <c r="AE351" i="6"/>
  <c r="AE350" i="6"/>
  <c r="AE349" i="6"/>
  <c r="AE348" i="6"/>
  <c r="AE347" i="6"/>
  <c r="AE346" i="6"/>
  <c r="AE345" i="6"/>
  <c r="AE344" i="6"/>
  <c r="AE343" i="6"/>
  <c r="AE342" i="6"/>
  <c r="AE341" i="6"/>
  <c r="AE340" i="6"/>
  <c r="AE339" i="6"/>
  <c r="AE338" i="6"/>
  <c r="AE337" i="6"/>
  <c r="AE336" i="6"/>
  <c r="AE335" i="6"/>
  <c r="AE334" i="6"/>
  <c r="AE333" i="6"/>
  <c r="AE332" i="6"/>
  <c r="AE331" i="6"/>
  <c r="AE330" i="6"/>
  <c r="AE329" i="6"/>
  <c r="AE328" i="6"/>
  <c r="AE327" i="6"/>
  <c r="AE326" i="6"/>
  <c r="AE325" i="6"/>
  <c r="AE324" i="6"/>
  <c r="AE323" i="6"/>
  <c r="AE322" i="6"/>
  <c r="AE321" i="6"/>
  <c r="AE320" i="6"/>
  <c r="AE319" i="6"/>
  <c r="AE318" i="6"/>
  <c r="AE317" i="6"/>
  <c r="AE316" i="6"/>
  <c r="AE315" i="6"/>
  <c r="AE314" i="6"/>
  <c r="AE313" i="6"/>
  <c r="AE312" i="6"/>
  <c r="AE311" i="6"/>
  <c r="AE310" i="6"/>
  <c r="AE309" i="6"/>
  <c r="AE308" i="6"/>
  <c r="AE307" i="6"/>
  <c r="AE306" i="6"/>
  <c r="AE305" i="6"/>
  <c r="AE304" i="6"/>
  <c r="AE303" i="6"/>
  <c r="AE302" i="6"/>
  <c r="AE301" i="6"/>
  <c r="AE300" i="6"/>
  <c r="AE299" i="6"/>
  <c r="AE298" i="6"/>
  <c r="AE297" i="6"/>
  <c r="AE296" i="6"/>
  <c r="AE295" i="6"/>
  <c r="AE294" i="6"/>
  <c r="AE293" i="6"/>
  <c r="AE292" i="6"/>
  <c r="AE291" i="6"/>
  <c r="AE290" i="6"/>
  <c r="AE289" i="6"/>
  <c r="AE288" i="6"/>
  <c r="AE287" i="6"/>
  <c r="AE286" i="6"/>
  <c r="AE285" i="6"/>
  <c r="AE284" i="6"/>
  <c r="AE283" i="6"/>
  <c r="AE282" i="6"/>
  <c r="AE281" i="6"/>
  <c r="AE280" i="6"/>
  <c r="AE279" i="6"/>
  <c r="AE278" i="6"/>
  <c r="AE277" i="6"/>
  <c r="AE276" i="6"/>
  <c r="AE275" i="6"/>
  <c r="AE274" i="6"/>
  <c r="AE273" i="6"/>
  <c r="AE272" i="6"/>
  <c r="AE271" i="6"/>
  <c r="AE270" i="6"/>
  <c r="AE269" i="6"/>
  <c r="AE268" i="6"/>
  <c r="AE267" i="6"/>
  <c r="AE266" i="6"/>
  <c r="AE265" i="6"/>
  <c r="AE264" i="6"/>
  <c r="AE263" i="6"/>
  <c r="AE262" i="6"/>
  <c r="AE261" i="6"/>
  <c r="AE260" i="6"/>
  <c r="AE259" i="6"/>
  <c r="AE258" i="6"/>
  <c r="AE257" i="6"/>
  <c r="AE256" i="6"/>
  <c r="AE255" i="6"/>
  <c r="AE254" i="6"/>
  <c r="AE253" i="6"/>
  <c r="AE252" i="6"/>
  <c r="AE251" i="6"/>
  <c r="AE250" i="6"/>
  <c r="AE249" i="6"/>
  <c r="AE248" i="6"/>
  <c r="AE247" i="6"/>
  <c r="AE246" i="6"/>
  <c r="AE245" i="6"/>
  <c r="AE244" i="6"/>
  <c r="AE243" i="6"/>
  <c r="AE242" i="6"/>
  <c r="AE241" i="6"/>
  <c r="AE240" i="6"/>
  <c r="AE239" i="6"/>
  <c r="AE238" i="6"/>
  <c r="AE237" i="6"/>
  <c r="AE236" i="6"/>
  <c r="AE235" i="6"/>
  <c r="AE234" i="6"/>
  <c r="AE233" i="6"/>
  <c r="AE232" i="6"/>
  <c r="AE231" i="6"/>
  <c r="AE230" i="6"/>
  <c r="AE229" i="6"/>
  <c r="AE228" i="6"/>
  <c r="AE227" i="6"/>
  <c r="AE226" i="6"/>
  <c r="AE225" i="6"/>
  <c r="AE224" i="6"/>
  <c r="AE223" i="6"/>
  <c r="AE222" i="6"/>
  <c r="AE221" i="6"/>
  <c r="AE220" i="6"/>
  <c r="AE219" i="6"/>
  <c r="AE218" i="6"/>
  <c r="AE217" i="6"/>
  <c r="AE216" i="6"/>
  <c r="AE215" i="6"/>
  <c r="AE214" i="6"/>
  <c r="AE213" i="6"/>
  <c r="AE212" i="6"/>
  <c r="AE211" i="6"/>
  <c r="AE210" i="6"/>
  <c r="AE209" i="6"/>
  <c r="AE208" i="6"/>
  <c r="AE207" i="6"/>
  <c r="AE206" i="6"/>
  <c r="AE205" i="6"/>
  <c r="AE204" i="6"/>
  <c r="AE203" i="6"/>
  <c r="AE202" i="6"/>
  <c r="AE201" i="6"/>
  <c r="AE200" i="6"/>
  <c r="AE199" i="6"/>
  <c r="AE198" i="6"/>
  <c r="AE197" i="6"/>
  <c r="AE196" i="6"/>
  <c r="AE195" i="6"/>
  <c r="AE194" i="6"/>
  <c r="AE193" i="6"/>
  <c r="AE192" i="6"/>
  <c r="AE191" i="6"/>
  <c r="AE190" i="6"/>
  <c r="AE189" i="6"/>
  <c r="AE188" i="6"/>
  <c r="AE187" i="6"/>
  <c r="AE186" i="6"/>
  <c r="AE185" i="6"/>
  <c r="AE184" i="6"/>
  <c r="AE183" i="6"/>
  <c r="AE182" i="6"/>
  <c r="AE181" i="6"/>
  <c r="AE180" i="6"/>
  <c r="AE179" i="6"/>
  <c r="AE178" i="6"/>
  <c r="AE177" i="6"/>
  <c r="AE176" i="6"/>
  <c r="AE175" i="6"/>
  <c r="AE174" i="6"/>
  <c r="AE173" i="6"/>
  <c r="AE172" i="6"/>
  <c r="AE171" i="6"/>
  <c r="AE170" i="6"/>
  <c r="AE169" i="6"/>
  <c r="AE168" i="6"/>
  <c r="AE167" i="6"/>
  <c r="AE166" i="6"/>
  <c r="AE165" i="6"/>
  <c r="AE164" i="6"/>
  <c r="AE163" i="6"/>
  <c r="AE162" i="6"/>
  <c r="AE161" i="6"/>
  <c r="AE160" i="6"/>
  <c r="AE159" i="6"/>
  <c r="AE158" i="6"/>
  <c r="AE157" i="6"/>
  <c r="AE156" i="6"/>
  <c r="AE155" i="6"/>
  <c r="AE154" i="6"/>
  <c r="AE153" i="6"/>
  <c r="AE152" i="6"/>
  <c r="AE151" i="6"/>
  <c r="AE150" i="6"/>
  <c r="AE149" i="6"/>
  <c r="AE148" i="6"/>
  <c r="AE147" i="6"/>
  <c r="AE146" i="6"/>
  <c r="AE145" i="6"/>
  <c r="AE144" i="6"/>
  <c r="AE143" i="6"/>
  <c r="AE142" i="6"/>
  <c r="AE141" i="6"/>
  <c r="AE140" i="6"/>
  <c r="AE139" i="6"/>
  <c r="AE138" i="6"/>
  <c r="AE137" i="6"/>
  <c r="AE136" i="6"/>
  <c r="AE135" i="6"/>
  <c r="AE134" i="6"/>
  <c r="AE133" i="6"/>
  <c r="AE132" i="6"/>
  <c r="AE131" i="6"/>
  <c r="AE130" i="6"/>
  <c r="AE129" i="6"/>
  <c r="AE128" i="6"/>
  <c r="AE127" i="6"/>
  <c r="AE126" i="6"/>
  <c r="AE125" i="6"/>
  <c r="AE124" i="6"/>
  <c r="AE123" i="6"/>
  <c r="AE122" i="6"/>
  <c r="AE121" i="6"/>
  <c r="AE120" i="6"/>
  <c r="AE119" i="6"/>
  <c r="AE118" i="6"/>
  <c r="AE117" i="6"/>
  <c r="AE116" i="6"/>
  <c r="AE115" i="6"/>
  <c r="AE114" i="6"/>
  <c r="AE113" i="6"/>
  <c r="AE112" i="6"/>
  <c r="AE111" i="6"/>
  <c r="AE110" i="6"/>
  <c r="AE109" i="6"/>
  <c r="AE108" i="6"/>
  <c r="AE107" i="6"/>
  <c r="AE106" i="6"/>
  <c r="AE105" i="6"/>
  <c r="AE104" i="6"/>
  <c r="AE103" i="6"/>
  <c r="AE102" i="6"/>
  <c r="AE101" i="6"/>
  <c r="AE100" i="6"/>
  <c r="AE99" i="6"/>
  <c r="AE98" i="6"/>
  <c r="AE97" i="6"/>
  <c r="AE96" i="6"/>
  <c r="AE95" i="6"/>
  <c r="AE94" i="6"/>
  <c r="AE93" i="6"/>
  <c r="AE92" i="6"/>
  <c r="AE91" i="6"/>
  <c r="AE90" i="6"/>
  <c r="AE89" i="6"/>
  <c r="AE88" i="6"/>
  <c r="AE87" i="6"/>
  <c r="AE86" i="6"/>
  <c r="AE85" i="6"/>
  <c r="AE84" i="6"/>
  <c r="AE83" i="6"/>
  <c r="AE82" i="6"/>
  <c r="AE81" i="6"/>
  <c r="AE80" i="6"/>
  <c r="AE79" i="6"/>
  <c r="AE78" i="6"/>
  <c r="AE77" i="6"/>
  <c r="AE76" i="6"/>
  <c r="AE75" i="6"/>
  <c r="AE74" i="6"/>
  <c r="AE73" i="6"/>
  <c r="AE72" i="6"/>
  <c r="AE71" i="6"/>
  <c r="AE70" i="6"/>
  <c r="AE69" i="6"/>
  <c r="AE68" i="6"/>
  <c r="AE67" i="6"/>
  <c r="AE66" i="6"/>
  <c r="AE65" i="6"/>
  <c r="AE64" i="6"/>
  <c r="AE63" i="6"/>
  <c r="AE62" i="6"/>
  <c r="AE61" i="6"/>
  <c r="AE60" i="6"/>
  <c r="AE59" i="6"/>
  <c r="AE58" i="6"/>
  <c r="AE57" i="6"/>
  <c r="AE56" i="6"/>
  <c r="AE55" i="6"/>
  <c r="AE54" i="6"/>
  <c r="AE53" i="6"/>
  <c r="AE52" i="6"/>
  <c r="AE51" i="6"/>
  <c r="AE50" i="6"/>
  <c r="AE49" i="6"/>
  <c r="AE48" i="6"/>
  <c r="AE47" i="6"/>
  <c r="AE46" i="6"/>
  <c r="AE45" i="6"/>
  <c r="AE44" i="6"/>
  <c r="AE43" i="6"/>
  <c r="AE42" i="6"/>
  <c r="AE41" i="6"/>
  <c r="AE40" i="6"/>
  <c r="AE39" i="6"/>
  <c r="AE38" i="6"/>
  <c r="AE37" i="6"/>
  <c r="AE36" i="6"/>
  <c r="AE35" i="6"/>
  <c r="AI34" i="6"/>
  <c r="AE34" i="6"/>
  <c r="AI33" i="6"/>
  <c r="AE33" i="6"/>
  <c r="AI32" i="6"/>
  <c r="AE32" i="6"/>
  <c r="AI31" i="6"/>
  <c r="AE31" i="6"/>
  <c r="AI30" i="6"/>
  <c r="AE30" i="6"/>
  <c r="AI29" i="6"/>
  <c r="AE29" i="6"/>
  <c r="AI28" i="6"/>
  <c r="AE28" i="6"/>
  <c r="AI27" i="6"/>
  <c r="AE27" i="6"/>
  <c r="AI26" i="6"/>
  <c r="AE26" i="6"/>
  <c r="AI25" i="6"/>
  <c r="AE25" i="6"/>
  <c r="AI24" i="6"/>
  <c r="AE24" i="6"/>
  <c r="AI23" i="6"/>
  <c r="AE23" i="6"/>
  <c r="AI22" i="6"/>
  <c r="AE22" i="6"/>
  <c r="AI21" i="6"/>
  <c r="AE21" i="6"/>
  <c r="AI20" i="6"/>
  <c r="AE20" i="6"/>
  <c r="AI19" i="6"/>
  <c r="AE19" i="6"/>
  <c r="AI18" i="6"/>
  <c r="AE18" i="6"/>
  <c r="AI17" i="6"/>
  <c r="AE17" i="6"/>
  <c r="AI16" i="6"/>
  <c r="AE16" i="6"/>
  <c r="AI15" i="6"/>
  <c r="AE15" i="6"/>
  <c r="AI14" i="6"/>
  <c r="AE14" i="6"/>
  <c r="AI13" i="6"/>
  <c r="AE13" i="6"/>
  <c r="AI12" i="6"/>
  <c r="AE12" i="6"/>
  <c r="AI11" i="6"/>
  <c r="AE11" i="6"/>
  <c r="AI10" i="6"/>
  <c r="AE10" i="6"/>
  <c r="AI9" i="6"/>
  <c r="AE9" i="6"/>
  <c r="AI8" i="6"/>
  <c r="AE8" i="6"/>
  <c r="AI7" i="6"/>
  <c r="AE7" i="6"/>
  <c r="AI6" i="6"/>
  <c r="AE6" i="6"/>
  <c r="AI5" i="6"/>
  <c r="AE5" i="6"/>
  <c r="AE1110" i="5"/>
  <c r="AE1109" i="5"/>
  <c r="AE1108" i="5"/>
  <c r="AE1107" i="5"/>
  <c r="AE1106" i="5"/>
  <c r="AE1105" i="5"/>
  <c r="AE1104" i="5"/>
  <c r="AE1103" i="5"/>
  <c r="AE1102" i="5"/>
  <c r="AE1101" i="5"/>
  <c r="AE1100" i="5"/>
  <c r="AE1099" i="5"/>
  <c r="AE1098" i="5"/>
  <c r="AE1097" i="5"/>
  <c r="AE1096" i="5"/>
  <c r="AE1095" i="5"/>
  <c r="AE1094" i="5"/>
  <c r="AE1093" i="5"/>
  <c r="AE1092" i="5"/>
  <c r="AE1091" i="5"/>
  <c r="AE1090" i="5"/>
  <c r="AE1089" i="5"/>
  <c r="AE1088" i="5"/>
  <c r="AE1087" i="5"/>
  <c r="AE1086" i="5"/>
  <c r="AE1085" i="5"/>
  <c r="AE1084" i="5"/>
  <c r="AE1083" i="5"/>
  <c r="AE1082" i="5"/>
  <c r="AE1081" i="5"/>
  <c r="AE1080" i="5"/>
  <c r="AE1079" i="5"/>
  <c r="AE1078" i="5"/>
  <c r="AE1077" i="5"/>
  <c r="AE1076" i="5"/>
  <c r="AE1075" i="5"/>
  <c r="AE1074" i="5"/>
  <c r="AE1073" i="5"/>
  <c r="AE1072" i="5"/>
  <c r="AE1071" i="5"/>
  <c r="AE1070" i="5"/>
  <c r="AE1069" i="5"/>
  <c r="AE1068" i="5"/>
  <c r="AE1067" i="5"/>
  <c r="AE1066" i="5"/>
  <c r="AE1065" i="5"/>
  <c r="AE1064" i="5"/>
  <c r="AE1063" i="5"/>
  <c r="AE1062" i="5"/>
  <c r="AE1061" i="5"/>
  <c r="AE1060" i="5"/>
  <c r="AE1059" i="5"/>
  <c r="AE1058" i="5"/>
  <c r="AE1057" i="5"/>
  <c r="AE1056" i="5"/>
  <c r="AE1055" i="5"/>
  <c r="AE1054" i="5"/>
  <c r="AE1053" i="5"/>
  <c r="AE1052" i="5"/>
  <c r="AE1051" i="5"/>
  <c r="AE1050" i="5"/>
  <c r="AE1049" i="5"/>
  <c r="AE1048" i="5"/>
  <c r="AE1047" i="5"/>
  <c r="AE1046" i="5"/>
  <c r="AE1045" i="5"/>
  <c r="AE1044" i="5"/>
  <c r="AE1043" i="5"/>
  <c r="AE1042" i="5"/>
  <c r="AE1041" i="5"/>
  <c r="AE1040" i="5"/>
  <c r="AE1039" i="5"/>
  <c r="AE1038" i="5"/>
  <c r="AE1037" i="5"/>
  <c r="AE1036" i="5"/>
  <c r="AE1035" i="5"/>
  <c r="AE1034" i="5"/>
  <c r="AE1033" i="5"/>
  <c r="AE1032" i="5"/>
  <c r="AE1031" i="5"/>
  <c r="AE1030" i="5"/>
  <c r="AE1029" i="5"/>
  <c r="AE1028" i="5"/>
  <c r="AE1027" i="5"/>
  <c r="AE1026" i="5"/>
  <c r="AE1025" i="5"/>
  <c r="AE1024" i="5"/>
  <c r="AE1023" i="5"/>
  <c r="AE1022" i="5"/>
  <c r="AE1021" i="5"/>
  <c r="AE1020" i="5"/>
  <c r="AE1019" i="5"/>
  <c r="AE1018" i="5"/>
  <c r="AE1017" i="5"/>
  <c r="AE1016" i="5"/>
  <c r="AE1015" i="5"/>
  <c r="AE1014" i="5"/>
  <c r="AE1013" i="5"/>
  <c r="AE1012" i="5"/>
  <c r="AE1011" i="5"/>
  <c r="AE1010" i="5"/>
  <c r="AE1009" i="5"/>
  <c r="AE1008" i="5"/>
  <c r="AE1007" i="5"/>
  <c r="AE1006" i="5"/>
  <c r="AE1005" i="5"/>
  <c r="AE1004" i="5"/>
  <c r="AE1003" i="5"/>
  <c r="AE1002" i="5"/>
  <c r="AE1001" i="5"/>
  <c r="AE1000" i="5"/>
  <c r="AE999" i="5"/>
  <c r="AE998" i="5"/>
  <c r="AE997" i="5"/>
  <c r="AE996" i="5"/>
  <c r="AE995" i="5"/>
  <c r="AE994" i="5"/>
  <c r="AE993" i="5"/>
  <c r="AE992" i="5"/>
  <c r="AE991" i="5"/>
  <c r="AE990" i="5"/>
  <c r="AE989" i="5"/>
  <c r="AE988" i="5"/>
  <c r="AE987" i="5"/>
  <c r="AE986" i="5"/>
  <c r="AE985" i="5"/>
  <c r="AE984" i="5"/>
  <c r="AE983" i="5"/>
  <c r="AE982" i="5"/>
  <c r="AE981" i="5"/>
  <c r="AE980" i="5"/>
  <c r="AE979" i="5"/>
  <c r="AE978" i="5"/>
  <c r="AE977" i="5"/>
  <c r="AE976" i="5"/>
  <c r="AE975" i="5"/>
  <c r="AE974" i="5"/>
  <c r="AE973" i="5"/>
  <c r="AE972" i="5"/>
  <c r="AE971" i="5"/>
  <c r="AE970" i="5"/>
  <c r="AE969" i="5"/>
  <c r="AE968" i="5"/>
  <c r="AE967" i="5"/>
  <c r="AE966" i="5"/>
  <c r="AE965" i="5"/>
  <c r="AE964" i="5"/>
  <c r="AE963" i="5"/>
  <c r="AE962" i="5"/>
  <c r="AE961" i="5"/>
  <c r="AE960" i="5"/>
  <c r="AE959" i="5"/>
  <c r="AE958" i="5"/>
  <c r="AE957" i="5"/>
  <c r="AE956" i="5"/>
  <c r="AE955" i="5"/>
  <c r="AE954" i="5"/>
  <c r="AE953" i="5"/>
  <c r="AE952" i="5"/>
  <c r="AE951" i="5"/>
  <c r="AE950" i="5"/>
  <c r="AE949" i="5"/>
  <c r="AE948" i="5"/>
  <c r="AE947" i="5"/>
  <c r="AE946" i="5"/>
  <c r="AE945" i="5"/>
  <c r="AE944" i="5"/>
  <c r="AE943" i="5"/>
  <c r="AE942" i="5"/>
  <c r="AE941" i="5"/>
  <c r="AE940" i="5"/>
  <c r="AE939" i="5"/>
  <c r="AE938" i="5"/>
  <c r="AE937" i="5"/>
  <c r="AE936" i="5"/>
  <c r="AE935" i="5"/>
  <c r="AE934" i="5"/>
  <c r="AE933" i="5"/>
  <c r="AE932" i="5"/>
  <c r="AE931" i="5"/>
  <c r="AE930" i="5"/>
  <c r="AE929" i="5"/>
  <c r="AE928" i="5"/>
  <c r="AE927" i="5"/>
  <c r="AE926" i="5"/>
  <c r="AE925" i="5"/>
  <c r="AE924" i="5"/>
  <c r="AE923" i="5"/>
  <c r="AE922" i="5"/>
  <c r="AE921" i="5"/>
  <c r="AE920" i="5"/>
  <c r="AE919" i="5"/>
  <c r="AE918" i="5"/>
  <c r="AE917" i="5"/>
  <c r="AE916" i="5"/>
  <c r="AE915" i="5"/>
  <c r="AE914" i="5"/>
  <c r="AE913" i="5"/>
  <c r="AE912" i="5"/>
  <c r="AE911" i="5"/>
  <c r="AE910" i="5"/>
  <c r="AE909" i="5"/>
  <c r="AE908" i="5"/>
  <c r="AE907" i="5"/>
  <c r="AE906" i="5"/>
  <c r="AE905" i="5"/>
  <c r="AE904" i="5"/>
  <c r="AE903" i="5"/>
  <c r="AE902" i="5"/>
  <c r="AE901" i="5"/>
  <c r="AE900" i="5"/>
  <c r="AE899" i="5"/>
  <c r="AE898" i="5"/>
  <c r="AE897" i="5"/>
  <c r="AE896" i="5"/>
  <c r="AE895" i="5"/>
  <c r="AE894" i="5"/>
  <c r="AE893" i="5"/>
  <c r="AE892" i="5"/>
  <c r="AE891" i="5"/>
  <c r="AE890" i="5"/>
  <c r="AE889" i="5"/>
  <c r="AE888" i="5"/>
  <c r="AE887" i="5"/>
  <c r="AE886" i="5"/>
  <c r="AE885" i="5"/>
  <c r="AE884" i="5"/>
  <c r="AE883" i="5"/>
  <c r="AE882" i="5"/>
  <c r="AE881" i="5"/>
  <c r="AE880" i="5"/>
  <c r="AE879" i="5"/>
  <c r="AE878" i="5"/>
  <c r="AE877" i="5"/>
  <c r="AE876" i="5"/>
  <c r="AE875" i="5"/>
  <c r="AE874" i="5"/>
  <c r="AE873" i="5"/>
  <c r="AE872" i="5"/>
  <c r="AE871" i="5"/>
  <c r="AE870" i="5"/>
  <c r="AE869" i="5"/>
  <c r="AE868" i="5"/>
  <c r="AE867" i="5"/>
  <c r="AE866" i="5"/>
  <c r="AE865" i="5"/>
  <c r="AE864" i="5"/>
  <c r="AE863" i="5"/>
  <c r="AE862" i="5"/>
  <c r="AE861" i="5"/>
  <c r="AE860" i="5"/>
  <c r="AE859" i="5"/>
  <c r="AE858" i="5"/>
  <c r="AE857" i="5"/>
  <c r="AE856" i="5"/>
  <c r="AE855" i="5"/>
  <c r="AE854" i="5"/>
  <c r="AE853" i="5"/>
  <c r="AE852" i="5"/>
  <c r="AE851" i="5"/>
  <c r="AE850" i="5"/>
  <c r="AE849" i="5"/>
  <c r="AE848" i="5"/>
  <c r="AE847" i="5"/>
  <c r="AE846" i="5"/>
  <c r="AE845" i="5"/>
  <c r="AE844" i="5"/>
  <c r="AE843" i="5"/>
  <c r="AE842" i="5"/>
  <c r="AE841" i="5"/>
  <c r="AE840" i="5"/>
  <c r="AE839" i="5"/>
  <c r="AE838" i="5"/>
  <c r="AE837" i="5"/>
  <c r="AE836" i="5"/>
  <c r="AE835" i="5"/>
  <c r="AE834" i="5"/>
  <c r="AE833" i="5"/>
  <c r="AE832" i="5"/>
  <c r="AE831" i="5"/>
  <c r="AE830" i="5"/>
  <c r="AE829" i="5"/>
  <c r="AE828" i="5"/>
  <c r="AE827" i="5"/>
  <c r="AE826" i="5"/>
  <c r="AE825" i="5"/>
  <c r="AE824" i="5"/>
  <c r="AE823" i="5"/>
  <c r="AE822" i="5"/>
  <c r="AE821" i="5"/>
  <c r="AE820" i="5"/>
  <c r="AE819" i="5"/>
  <c r="AE818" i="5"/>
  <c r="AE817" i="5"/>
  <c r="AE816" i="5"/>
  <c r="AE815" i="5"/>
  <c r="AE814" i="5"/>
  <c r="AE813" i="5"/>
  <c r="AE812" i="5"/>
  <c r="AE811" i="5"/>
  <c r="AE810" i="5"/>
  <c r="AE809" i="5"/>
  <c r="AE808" i="5"/>
  <c r="AE807" i="5"/>
  <c r="AE806" i="5"/>
  <c r="AE805" i="5"/>
  <c r="AE804" i="5"/>
  <c r="AE803" i="5"/>
  <c r="AE802" i="5"/>
  <c r="AE801" i="5"/>
  <c r="AE800" i="5"/>
  <c r="AE799" i="5"/>
  <c r="AE798" i="5"/>
  <c r="AE797" i="5"/>
  <c r="AE796" i="5"/>
  <c r="AE795" i="5"/>
  <c r="AE794" i="5"/>
  <c r="AE793" i="5"/>
  <c r="AE792" i="5"/>
  <c r="AE791" i="5"/>
  <c r="AE790" i="5"/>
  <c r="AE789" i="5"/>
  <c r="AE788" i="5"/>
  <c r="AE787" i="5"/>
  <c r="AE786" i="5"/>
  <c r="AE785" i="5"/>
  <c r="AE784" i="5"/>
  <c r="AE783" i="5"/>
  <c r="AE782" i="5"/>
  <c r="AE781" i="5"/>
  <c r="AE780" i="5"/>
  <c r="AE779" i="5"/>
  <c r="AE778" i="5"/>
  <c r="AE777" i="5"/>
  <c r="AE776" i="5"/>
  <c r="AE775" i="5"/>
  <c r="AE774" i="5"/>
  <c r="AE773" i="5"/>
  <c r="AE772" i="5"/>
  <c r="AE771" i="5"/>
  <c r="AE770" i="5"/>
  <c r="AE769" i="5"/>
  <c r="AE768" i="5"/>
  <c r="AE767" i="5"/>
  <c r="AE766" i="5"/>
  <c r="AE765" i="5"/>
  <c r="AE764" i="5"/>
  <c r="AE763" i="5"/>
  <c r="AE762" i="5"/>
  <c r="AE761" i="5"/>
  <c r="AE760" i="5"/>
  <c r="AE759" i="5"/>
  <c r="AE758" i="5"/>
  <c r="AE757" i="5"/>
  <c r="AE756" i="5"/>
  <c r="AE755" i="5"/>
  <c r="AE754" i="5"/>
  <c r="AE753" i="5"/>
  <c r="AE752" i="5"/>
  <c r="AE751" i="5"/>
  <c r="AE750" i="5"/>
  <c r="AE749" i="5"/>
  <c r="AE748" i="5"/>
  <c r="AE747" i="5"/>
  <c r="AE746" i="5"/>
  <c r="AE745" i="5"/>
  <c r="AE744" i="5"/>
  <c r="AE743" i="5"/>
  <c r="AE742" i="5"/>
  <c r="AE741" i="5"/>
  <c r="AE740" i="5"/>
  <c r="AE739" i="5"/>
  <c r="AE738" i="5"/>
  <c r="AE737" i="5"/>
  <c r="AE736" i="5"/>
  <c r="AE735" i="5"/>
  <c r="AE734" i="5"/>
  <c r="AE733" i="5"/>
  <c r="AE732" i="5"/>
  <c r="AE731" i="5"/>
  <c r="AE730" i="5"/>
  <c r="AE729" i="5"/>
  <c r="AE728" i="5"/>
  <c r="AE727" i="5"/>
  <c r="AE726" i="5"/>
  <c r="AE725" i="5"/>
  <c r="AE724" i="5"/>
  <c r="AE723" i="5"/>
  <c r="AE722" i="5"/>
  <c r="AE721" i="5"/>
  <c r="AE720" i="5"/>
  <c r="AE719" i="5"/>
  <c r="AE718" i="5"/>
  <c r="AE717" i="5"/>
  <c r="AE716" i="5"/>
  <c r="AE715" i="5"/>
  <c r="AE714" i="5"/>
  <c r="AE713" i="5"/>
  <c r="AE712" i="5"/>
  <c r="AE711" i="5"/>
  <c r="AE710" i="5"/>
  <c r="AE709" i="5"/>
  <c r="AE708" i="5"/>
  <c r="AE707" i="5"/>
  <c r="AE706" i="5"/>
  <c r="AE705" i="5"/>
  <c r="AE704" i="5"/>
  <c r="AE703" i="5"/>
  <c r="AE702" i="5"/>
  <c r="AE701" i="5"/>
  <c r="AE700" i="5"/>
  <c r="AE699" i="5"/>
  <c r="AE698" i="5"/>
  <c r="AE697" i="5"/>
  <c r="AE696" i="5"/>
  <c r="AE695" i="5"/>
  <c r="AE694" i="5"/>
  <c r="AE693" i="5"/>
  <c r="AE692" i="5"/>
  <c r="AE691" i="5"/>
  <c r="AE690" i="5"/>
  <c r="AE689" i="5"/>
  <c r="AE688" i="5"/>
  <c r="AE687" i="5"/>
  <c r="AE686" i="5"/>
  <c r="AE685" i="5"/>
  <c r="AE684" i="5"/>
  <c r="AE683" i="5"/>
  <c r="AE682" i="5"/>
  <c r="AE681" i="5"/>
  <c r="AE680" i="5"/>
  <c r="AE679" i="5"/>
  <c r="AE678" i="5"/>
  <c r="AE677" i="5"/>
  <c r="AE676" i="5"/>
  <c r="AE675" i="5"/>
  <c r="AE674" i="5"/>
  <c r="AE673" i="5"/>
  <c r="AE672" i="5"/>
  <c r="AE671" i="5"/>
  <c r="AE670" i="5"/>
  <c r="AE669" i="5"/>
  <c r="AE668" i="5"/>
  <c r="AE667" i="5"/>
  <c r="AE666" i="5"/>
  <c r="AE665" i="5"/>
  <c r="AE664" i="5"/>
  <c r="AE663" i="5"/>
  <c r="AE662" i="5"/>
  <c r="AE661" i="5"/>
  <c r="AE660" i="5"/>
  <c r="AE659" i="5"/>
  <c r="AE658" i="5"/>
  <c r="AE657" i="5"/>
  <c r="AE656" i="5"/>
  <c r="AE655" i="5"/>
  <c r="AE654" i="5"/>
  <c r="AE653" i="5"/>
  <c r="AE652" i="5"/>
  <c r="AE651" i="5"/>
  <c r="AE650" i="5"/>
  <c r="AE649" i="5"/>
  <c r="AE648" i="5"/>
  <c r="AE647" i="5"/>
  <c r="AE646" i="5"/>
  <c r="AE645" i="5"/>
  <c r="AE644" i="5"/>
  <c r="AE643" i="5"/>
  <c r="AE642" i="5"/>
  <c r="AE641" i="5"/>
  <c r="AE640" i="5"/>
  <c r="AE639" i="5"/>
  <c r="AE638" i="5"/>
  <c r="AE637" i="5"/>
  <c r="AE636" i="5"/>
  <c r="AE635" i="5"/>
  <c r="AE634" i="5"/>
  <c r="AE633" i="5"/>
  <c r="AE632" i="5"/>
  <c r="AE631" i="5"/>
  <c r="AE630" i="5"/>
  <c r="AE629" i="5"/>
  <c r="AE628" i="5"/>
  <c r="AE627" i="5"/>
  <c r="AE626" i="5"/>
  <c r="AE625" i="5"/>
  <c r="AE624" i="5"/>
  <c r="AE623" i="5"/>
  <c r="AE622" i="5"/>
  <c r="AE621" i="5"/>
  <c r="AE620" i="5"/>
  <c r="AE619" i="5"/>
  <c r="AE618" i="5"/>
  <c r="AE617" i="5"/>
  <c r="AE616" i="5"/>
  <c r="AE615" i="5"/>
  <c r="AE614" i="5"/>
  <c r="AE613" i="5"/>
  <c r="AE612" i="5"/>
  <c r="AE611" i="5"/>
  <c r="AE610" i="5"/>
  <c r="AE609" i="5"/>
  <c r="AE608" i="5"/>
  <c r="AE607" i="5"/>
  <c r="AE606" i="5"/>
  <c r="AE605" i="5"/>
  <c r="AE604" i="5"/>
  <c r="AE603" i="5"/>
  <c r="AE602" i="5"/>
  <c r="AE601" i="5"/>
  <c r="AE600" i="5"/>
  <c r="AE599" i="5"/>
  <c r="AE598" i="5"/>
  <c r="AE597" i="5"/>
  <c r="AE596" i="5"/>
  <c r="AE595" i="5"/>
  <c r="AE594" i="5"/>
  <c r="AE593" i="5"/>
  <c r="AE592" i="5"/>
  <c r="AE591" i="5"/>
  <c r="AE590" i="5"/>
  <c r="AE589" i="5"/>
  <c r="AE588" i="5"/>
  <c r="AE587" i="5"/>
  <c r="AE586" i="5"/>
  <c r="AE585" i="5"/>
  <c r="AE584" i="5"/>
  <c r="AE583" i="5"/>
  <c r="AE582" i="5"/>
  <c r="AE581" i="5"/>
  <c r="AE580" i="5"/>
  <c r="AE579" i="5"/>
  <c r="AE578" i="5"/>
  <c r="AE577" i="5"/>
  <c r="AE576" i="5"/>
  <c r="AE575" i="5"/>
  <c r="AE574" i="5"/>
  <c r="AE573" i="5"/>
  <c r="AE572" i="5"/>
  <c r="AE571" i="5"/>
  <c r="AE570" i="5"/>
  <c r="AE569" i="5"/>
  <c r="AE568" i="5"/>
  <c r="AE567" i="5"/>
  <c r="AE566" i="5"/>
  <c r="AE565" i="5"/>
  <c r="AE564" i="5"/>
  <c r="AE563" i="5"/>
  <c r="AE562" i="5"/>
  <c r="AE561" i="5"/>
  <c r="AE560" i="5"/>
  <c r="AE559" i="5"/>
  <c r="AE558" i="5"/>
  <c r="AE557" i="5"/>
  <c r="AE556" i="5"/>
  <c r="AE555" i="5"/>
  <c r="AE554" i="5"/>
  <c r="AE553" i="5"/>
  <c r="AE552" i="5"/>
  <c r="AE551" i="5"/>
  <c r="AE550" i="5"/>
  <c r="AE549" i="5"/>
  <c r="AE548" i="5"/>
  <c r="AE547" i="5"/>
  <c r="AE546" i="5"/>
  <c r="AE545" i="5"/>
  <c r="AE544" i="5"/>
  <c r="AE543" i="5"/>
  <c r="AE542" i="5"/>
  <c r="AE541" i="5"/>
  <c r="AE540" i="5"/>
  <c r="AE539" i="5"/>
  <c r="AE538" i="5"/>
  <c r="AE537" i="5"/>
  <c r="AE536" i="5"/>
  <c r="AE535" i="5"/>
  <c r="AE534" i="5"/>
  <c r="AE533" i="5"/>
  <c r="AE532" i="5"/>
  <c r="AE531" i="5"/>
  <c r="AE530" i="5"/>
  <c r="AE529" i="5"/>
  <c r="AE528" i="5"/>
  <c r="AE527" i="5"/>
  <c r="AE526" i="5"/>
  <c r="AE525" i="5"/>
  <c r="AE524" i="5"/>
  <c r="AE523" i="5"/>
  <c r="AE522" i="5"/>
  <c r="AE521" i="5"/>
  <c r="AE520" i="5"/>
  <c r="AE519" i="5"/>
  <c r="AE518" i="5"/>
  <c r="AE517" i="5"/>
  <c r="AE516" i="5"/>
  <c r="AE515" i="5"/>
  <c r="AE514" i="5"/>
  <c r="AE513" i="5"/>
  <c r="AE512" i="5"/>
  <c r="AE511" i="5"/>
  <c r="AE510" i="5"/>
  <c r="AE509" i="5"/>
  <c r="AE508" i="5"/>
  <c r="AE507" i="5"/>
  <c r="AE506" i="5"/>
  <c r="AE505" i="5"/>
  <c r="AE504" i="5"/>
  <c r="AE503" i="5"/>
  <c r="AE502" i="5"/>
  <c r="AE501" i="5"/>
  <c r="AE500" i="5"/>
  <c r="AE499" i="5"/>
  <c r="AE498" i="5"/>
  <c r="AE497" i="5"/>
  <c r="AE496" i="5"/>
  <c r="AE495" i="5"/>
  <c r="AE494" i="5"/>
  <c r="AE493" i="5"/>
  <c r="AE492" i="5"/>
  <c r="AE491" i="5"/>
  <c r="AE490" i="5"/>
  <c r="AE489" i="5"/>
  <c r="AE488" i="5"/>
  <c r="AE487" i="5"/>
  <c r="AE486" i="5"/>
  <c r="AE485" i="5"/>
  <c r="AE484" i="5"/>
  <c r="AE483" i="5"/>
  <c r="AE482" i="5"/>
  <c r="AE481" i="5"/>
  <c r="AE480" i="5"/>
  <c r="AE479" i="5"/>
  <c r="AE478" i="5"/>
  <c r="AE477" i="5"/>
  <c r="AE476" i="5"/>
  <c r="AE475" i="5"/>
  <c r="AE474" i="5"/>
  <c r="AE473" i="5"/>
  <c r="AE472" i="5"/>
  <c r="AE471" i="5"/>
  <c r="AE470" i="5"/>
  <c r="AE469" i="5"/>
  <c r="AE468" i="5"/>
  <c r="AE467" i="5"/>
  <c r="AE466" i="5"/>
  <c r="AE465" i="5"/>
  <c r="AE464" i="5"/>
  <c r="AE463" i="5"/>
  <c r="AE462" i="5"/>
  <c r="AE461" i="5"/>
  <c r="AE460" i="5"/>
  <c r="AE459" i="5"/>
  <c r="AE458" i="5"/>
  <c r="AE457" i="5"/>
  <c r="AE456" i="5"/>
  <c r="AE455" i="5"/>
  <c r="AE454" i="5"/>
  <c r="AE453" i="5"/>
  <c r="AE452" i="5"/>
  <c r="AE451" i="5"/>
  <c r="AE450" i="5"/>
  <c r="AE449" i="5"/>
  <c r="AE448" i="5"/>
  <c r="AE447" i="5"/>
  <c r="AE446" i="5"/>
  <c r="AE445" i="5"/>
  <c r="AE444" i="5"/>
  <c r="AE443" i="5"/>
  <c r="AE442" i="5"/>
  <c r="AE441" i="5"/>
  <c r="AE440" i="5"/>
  <c r="AE439" i="5"/>
  <c r="AE438" i="5"/>
  <c r="AE437" i="5"/>
  <c r="AE436" i="5"/>
  <c r="AE435" i="5"/>
  <c r="AE434" i="5"/>
  <c r="AE433" i="5"/>
  <c r="AE432" i="5"/>
  <c r="AE431" i="5"/>
  <c r="AE430" i="5"/>
  <c r="AE429" i="5"/>
  <c r="AE428" i="5"/>
  <c r="AE427" i="5"/>
  <c r="AE426" i="5"/>
  <c r="AE425" i="5"/>
  <c r="AE424" i="5"/>
  <c r="AE423" i="5"/>
  <c r="AE422" i="5"/>
  <c r="AE421" i="5"/>
  <c r="AE420" i="5"/>
  <c r="AE419" i="5"/>
  <c r="AE418" i="5"/>
  <c r="AE417" i="5"/>
  <c r="AE416" i="5"/>
  <c r="AE415" i="5"/>
  <c r="AE414" i="5"/>
  <c r="AE413" i="5"/>
  <c r="AE412" i="5"/>
  <c r="AE411" i="5"/>
  <c r="AE410" i="5"/>
  <c r="AE409" i="5"/>
  <c r="AE408" i="5"/>
  <c r="AE407" i="5"/>
  <c r="AE406" i="5"/>
  <c r="AE405" i="5"/>
  <c r="AE404" i="5"/>
  <c r="AE403" i="5"/>
  <c r="AE402" i="5"/>
  <c r="AE401" i="5"/>
  <c r="AE400" i="5"/>
  <c r="AE399" i="5"/>
  <c r="AE398" i="5"/>
  <c r="AE397" i="5"/>
  <c r="AE396" i="5"/>
  <c r="AE395" i="5"/>
  <c r="AE394" i="5"/>
  <c r="AE393" i="5"/>
  <c r="AE392" i="5"/>
  <c r="AE391" i="5"/>
  <c r="AE390" i="5"/>
  <c r="AE389" i="5"/>
  <c r="AE388" i="5"/>
  <c r="AE387" i="5"/>
  <c r="AE386" i="5"/>
  <c r="AE385" i="5"/>
  <c r="AE384" i="5"/>
  <c r="AE383" i="5"/>
  <c r="AE382" i="5"/>
  <c r="AE381" i="5"/>
  <c r="AE380" i="5"/>
  <c r="AE379" i="5"/>
  <c r="AE378" i="5"/>
  <c r="AE377" i="5"/>
  <c r="AE376" i="5"/>
  <c r="AE375" i="5"/>
  <c r="AE374" i="5"/>
  <c r="AE373" i="5"/>
  <c r="AE372" i="5"/>
  <c r="AE371" i="5"/>
  <c r="AE370" i="5"/>
  <c r="AE369" i="5"/>
  <c r="AE368" i="5"/>
  <c r="AE367" i="5"/>
  <c r="AE366" i="5"/>
  <c r="AE365" i="5"/>
  <c r="AE364" i="5"/>
  <c r="AE363" i="5"/>
  <c r="AE362" i="5"/>
  <c r="AE361" i="5"/>
  <c r="AE360" i="5"/>
  <c r="AE359" i="5"/>
  <c r="AE358" i="5"/>
  <c r="AE357" i="5"/>
  <c r="AE356" i="5"/>
  <c r="AE355" i="5"/>
  <c r="AE354" i="5"/>
  <c r="AE353" i="5"/>
  <c r="AE352" i="5"/>
  <c r="AE351" i="5"/>
  <c r="AE350" i="5"/>
  <c r="AE349" i="5"/>
  <c r="AE348" i="5"/>
  <c r="AE347" i="5"/>
  <c r="AE346" i="5"/>
  <c r="AE345" i="5"/>
  <c r="AE344" i="5"/>
  <c r="AE343" i="5"/>
  <c r="AE342" i="5"/>
  <c r="AE341" i="5"/>
  <c r="AE340" i="5"/>
  <c r="AE339" i="5"/>
  <c r="AE338" i="5"/>
  <c r="AE337" i="5"/>
  <c r="AE336" i="5"/>
  <c r="AE335" i="5"/>
  <c r="AE334" i="5"/>
  <c r="AE333" i="5"/>
  <c r="AE332" i="5"/>
  <c r="AE331" i="5"/>
  <c r="AE330" i="5"/>
  <c r="AE329" i="5"/>
  <c r="AE328" i="5"/>
  <c r="AE327" i="5"/>
  <c r="AE326" i="5"/>
  <c r="AE325" i="5"/>
  <c r="AE324" i="5"/>
  <c r="AE323" i="5"/>
  <c r="AE322" i="5"/>
  <c r="AE321" i="5"/>
  <c r="AE320" i="5"/>
  <c r="AE319" i="5"/>
  <c r="AE318" i="5"/>
  <c r="AE317" i="5"/>
  <c r="AE316" i="5"/>
  <c r="AE315" i="5"/>
  <c r="AE314" i="5"/>
  <c r="AE313" i="5"/>
  <c r="AE312" i="5"/>
  <c r="AE311" i="5"/>
  <c r="AE310" i="5"/>
  <c r="AE309" i="5"/>
  <c r="AE308" i="5"/>
  <c r="AE307" i="5"/>
  <c r="AE306" i="5"/>
  <c r="AE305" i="5"/>
  <c r="AE304" i="5"/>
  <c r="AE303" i="5"/>
  <c r="AE302" i="5"/>
  <c r="AE301" i="5"/>
  <c r="AE300" i="5"/>
  <c r="AE299" i="5"/>
  <c r="AE298" i="5"/>
  <c r="AE297" i="5"/>
  <c r="AE296" i="5"/>
  <c r="AE295" i="5"/>
  <c r="AE294" i="5"/>
  <c r="AE293" i="5"/>
  <c r="AE292" i="5"/>
  <c r="AE291" i="5"/>
  <c r="AE290" i="5"/>
  <c r="AE289" i="5"/>
  <c r="AE288" i="5"/>
  <c r="AE287" i="5"/>
  <c r="AE286" i="5"/>
  <c r="AE285" i="5"/>
  <c r="AE284" i="5"/>
  <c r="AE283" i="5"/>
  <c r="AE282" i="5"/>
  <c r="AE281" i="5"/>
  <c r="AE280" i="5"/>
  <c r="AE279" i="5"/>
  <c r="AE278" i="5"/>
  <c r="AE277" i="5"/>
  <c r="AE276" i="5"/>
  <c r="AE275" i="5"/>
  <c r="AE274" i="5"/>
  <c r="AE273" i="5"/>
  <c r="AE272" i="5"/>
  <c r="AE271" i="5"/>
  <c r="AE270" i="5"/>
  <c r="AE269" i="5"/>
  <c r="AE268" i="5"/>
  <c r="AE267" i="5"/>
  <c r="AE266" i="5"/>
  <c r="AE265" i="5"/>
  <c r="AE264" i="5"/>
  <c r="AE263" i="5"/>
  <c r="AE262" i="5"/>
  <c r="AE261" i="5"/>
  <c r="AE260" i="5"/>
  <c r="AE259" i="5"/>
  <c r="AE258" i="5"/>
  <c r="AE257" i="5"/>
  <c r="AE256" i="5"/>
  <c r="AE255" i="5"/>
  <c r="AE254" i="5"/>
  <c r="AE253" i="5"/>
  <c r="AE252" i="5"/>
  <c r="AE251" i="5"/>
  <c r="AE250" i="5"/>
  <c r="AE249" i="5"/>
  <c r="AE248" i="5"/>
  <c r="AE247" i="5"/>
  <c r="AE246" i="5"/>
  <c r="AE245" i="5"/>
  <c r="AE244" i="5"/>
  <c r="AE243" i="5"/>
  <c r="AE242" i="5"/>
  <c r="AE241" i="5"/>
  <c r="AE240" i="5"/>
  <c r="AE239" i="5"/>
  <c r="AE238" i="5"/>
  <c r="AE237" i="5"/>
  <c r="AE236" i="5"/>
  <c r="AE235" i="5"/>
  <c r="AE234" i="5"/>
  <c r="AE233" i="5"/>
  <c r="AE232" i="5"/>
  <c r="AE231" i="5"/>
  <c r="AE230" i="5"/>
  <c r="AE229" i="5"/>
  <c r="AE228" i="5"/>
  <c r="AE227" i="5"/>
  <c r="AE226" i="5"/>
  <c r="AE225" i="5"/>
  <c r="AE224" i="5"/>
  <c r="AE223" i="5"/>
  <c r="AE222" i="5"/>
  <c r="AE221" i="5"/>
  <c r="AE220" i="5"/>
  <c r="AE219" i="5"/>
  <c r="AE218" i="5"/>
  <c r="AE217" i="5"/>
  <c r="AE216" i="5"/>
  <c r="AE215" i="5"/>
  <c r="AE214" i="5"/>
  <c r="AE213" i="5"/>
  <c r="AE212" i="5"/>
  <c r="AE211" i="5"/>
  <c r="AE210" i="5"/>
  <c r="AE209" i="5"/>
  <c r="AE208" i="5"/>
  <c r="AE207" i="5"/>
  <c r="AE206" i="5"/>
  <c r="AE205" i="5"/>
  <c r="AE204" i="5"/>
  <c r="AE203" i="5"/>
  <c r="AE202" i="5"/>
  <c r="AE201" i="5"/>
  <c r="AE200" i="5"/>
  <c r="AE199" i="5"/>
  <c r="AE198" i="5"/>
  <c r="AE197" i="5"/>
  <c r="AE196" i="5"/>
  <c r="AE195" i="5"/>
  <c r="AE194" i="5"/>
  <c r="AE193" i="5"/>
  <c r="AE192" i="5"/>
  <c r="AE191" i="5"/>
  <c r="AE190" i="5"/>
  <c r="AE189" i="5"/>
  <c r="AE188" i="5"/>
  <c r="AE187"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7" i="5"/>
  <c r="AE136" i="5"/>
  <c r="AE135" i="5"/>
  <c r="AE134" i="5"/>
  <c r="AE133" i="5"/>
  <c r="AE132" i="5"/>
  <c r="AE131" i="5"/>
  <c r="AE130" i="5"/>
  <c r="AE129" i="5"/>
  <c r="AE128" i="5"/>
  <c r="AE127" i="5"/>
  <c r="AE126" i="5"/>
  <c r="AE125" i="5"/>
  <c r="AE124" i="5"/>
  <c r="AE123" i="5"/>
  <c r="AE122" i="5"/>
  <c r="AE121" i="5"/>
  <c r="AE120" i="5"/>
  <c r="AE119" i="5"/>
  <c r="AE118" i="5"/>
  <c r="AE117" i="5"/>
  <c r="AE116" i="5"/>
  <c r="AE115" i="5"/>
  <c r="AE114" i="5"/>
  <c r="AE113" i="5"/>
  <c r="AE112" i="5"/>
  <c r="AE111" i="5"/>
  <c r="AE110" i="5"/>
  <c r="AE109" i="5"/>
  <c r="AE108" i="5"/>
  <c r="AE107" i="5"/>
  <c r="AE106" i="5"/>
  <c r="AE105" i="5"/>
  <c r="AE104" i="5"/>
  <c r="AE103" i="5"/>
  <c r="AE102" i="5"/>
  <c r="AE101" i="5"/>
  <c r="AE100" i="5"/>
  <c r="AE99" i="5"/>
  <c r="AE98" i="5"/>
  <c r="AE97" i="5"/>
  <c r="AE96" i="5"/>
  <c r="AE95" i="5"/>
  <c r="AE94" i="5"/>
  <c r="AE93" i="5"/>
  <c r="AE92" i="5"/>
  <c r="AE91" i="5"/>
  <c r="AE90" i="5"/>
  <c r="AE89" i="5"/>
  <c r="AE88" i="5"/>
  <c r="AE87" i="5"/>
  <c r="AE86" i="5"/>
  <c r="AE85" i="5"/>
  <c r="AE84" i="5"/>
  <c r="AE83" i="5"/>
  <c r="AE82" i="5"/>
  <c r="AE81" i="5"/>
  <c r="AE80" i="5"/>
  <c r="AE79" i="5"/>
  <c r="AE78" i="5"/>
  <c r="AE77" i="5"/>
  <c r="AE76" i="5"/>
  <c r="AE75" i="5"/>
  <c r="AE74" i="5"/>
  <c r="AE73" i="5"/>
  <c r="AE72" i="5"/>
  <c r="AE71" i="5"/>
  <c r="AE70" i="5"/>
  <c r="AE69" i="5"/>
  <c r="AE68" i="5"/>
  <c r="AE67" i="5"/>
  <c r="AE66" i="5"/>
  <c r="AE65" i="5"/>
  <c r="AE64" i="5"/>
  <c r="AE63" i="5"/>
  <c r="AE62" i="5"/>
  <c r="AE61" i="5"/>
  <c r="AE60" i="5"/>
  <c r="AE59" i="5"/>
  <c r="AE58" i="5"/>
  <c r="AE57"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6" i="5"/>
  <c r="AE25" i="5"/>
  <c r="AE24" i="5"/>
  <c r="AE23" i="5"/>
  <c r="AE22" i="5"/>
  <c r="AE21" i="5"/>
  <c r="AE20" i="5"/>
  <c r="AE19" i="5"/>
  <c r="AE18" i="5"/>
  <c r="AE17" i="5"/>
  <c r="AE16" i="5"/>
  <c r="AE15" i="5"/>
  <c r="AE14" i="5"/>
  <c r="AE13" i="5"/>
  <c r="AE12" i="5"/>
  <c r="AE11" i="5"/>
  <c r="AE10" i="5"/>
  <c r="AE9" i="5"/>
  <c r="AE8" i="5"/>
  <c r="AE7" i="5"/>
  <c r="AE6" i="5"/>
  <c r="J17" i="4" s="true"/>
  <c r="I9" i="4" l="true"/>
  <c r="J13" i="4"/>
  <c r="J14" i="4"/>
  <c r="I14" i="4" s="true"/>
  <c r="F13" i="4"/>
  <c r="S14" i="4"/>
  <c r="I9" i="3"/>
  <c r="S14" i="3" s="true"/>
  <c r="F14" i="4"/>
  <c r="E14" i="4" s="true"/>
  <c r="J17" i="3"/>
  <c r="I17" i="3" s="true"/>
  <c r="E15" i="3"/>
  <c r="I6" i="3"/>
  <c r="E14" i="3"/>
  <c r="I18" i="3"/>
  <c r="I15" i="3"/>
  <c r="I14" i="3"/>
  <c r="E22" i="3" s="true"/>
  <c r="E9" i="3"/>
  <c r="O15" i="3"/>
  <c r="O14" i="3" s="true"/>
  <c r="I13" i="3"/>
  <c r="Q15" i="3"/>
  <c r="Q14" i="3" s="true"/>
  <c r="R15" i="3"/>
  <c r="R14" i="3" s="true"/>
  <c r="P15" i="3"/>
  <c r="P14" i="3" s="true"/>
  <c r="E15" i="4"/>
  <c r="I6" i="4"/>
  <c r="I15" i="4"/>
  <c r="I18" i="4"/>
  <c r="E9" i="4"/>
  <c r="O15" i="4"/>
  <c r="O14" i="4" s="true"/>
  <c r="P15" i="4"/>
  <c r="P14" i="4" s="true"/>
  <c r="E13" i="4"/>
  <c r="Q15" i="4"/>
  <c r="Q14" i="4" s="true"/>
  <c r="I17" i="4"/>
  <c r="R15" i="4"/>
  <c r="R14" i="4" s="true"/>
  <c r="E12" i="4" l="true"/>
  <c r="E22" i="4"/>
  <c r="O13" i="3"/>
  <c r="O12" i="3" s="true"/>
  <c r="N13" i="3"/>
  <c r="N12" i="3" s="true"/>
  <c r="I12" i="3"/>
  <c r="I10" i="3" s="true"/>
  <c r="R13" i="3"/>
  <c r="R12" i="3" s="true"/>
  <c r="Q13" i="3"/>
  <c r="Q12" i="3" s="true"/>
  <c r="P13" i="3"/>
  <c r="P12" i="3" s="true"/>
  <c r="S13" i="3"/>
  <c r="S12" i="3" s="true"/>
  <c r="E6" i="3"/>
  <c r="E18" i="3"/>
  <c r="E17" i="3"/>
  <c r="E21" i="3" s="true"/>
  <c r="E23" i="3" s="true"/>
  <c r="E24" i="3" s="true"/>
  <c r="E13" i="3"/>
  <c r="E12" i="3" s="true"/>
  <c r="E10" i="3" s="true"/>
  <c r="F10" i="3" s="true"/>
  <c r="I13" i="4"/>
  <c r="E18" i="4"/>
  <c r="E6" i="4"/>
  <c r="E17" i="4"/>
  <c r="E21" i="4" l="true"/>
  <c r="E23" i="4" s="true"/>
  <c r="E24" i="4" s="true"/>
  <c r="J10" i="3"/>
  <c r="I19" i="3"/>
  <c r="E19" i="3"/>
  <c r="O13" i="4"/>
  <c r="O12" i="4" s="true"/>
  <c r="N13" i="4"/>
  <c r="N12" i="4" s="true"/>
  <c r="Q13" i="4"/>
  <c r="Q12" i="4" s="true"/>
  <c r="S13" i="4"/>
  <c r="S12" i="4" s="true"/>
  <c r="I12" i="4"/>
  <c r="I10" i="4" s="true"/>
  <c r="R13" i="4"/>
  <c r="R12" i="4" s="true"/>
  <c r="P13" i="4"/>
  <c r="P12" i="4" s="true"/>
  <c r="E10" i="4"/>
  <c r="F10" i="4" l="true"/>
  <c r="E19" i="4"/>
  <c r="J10" i="4"/>
  <c r="I19" i="4"/>
</calcChain>
</file>

<file path=xl/sharedStrings.xml><?xml version="1.0" encoding="utf-8"?>
<sst xmlns="http://schemas.openxmlformats.org/spreadsheetml/2006/main" count="39726" uniqueCount="4862">
  <si>
    <t>Gunakan kalkulator untuk cek perkiraan biaya setelah 18 Mei dan lihat potensi Diskon Komisi Platform untuk membantu menghemat penyesuaian biaya melalui GMV Max dan/atau Program Growth Xtra. Kalkulator ini hanya dimaksudkan untuk memberikan estimasi indikatif dan biaya akhir dapat berbeda.</t>
  </si>
  <si>
    <t>Kategori 
level 1</t>
  </si>
  <si>
    <t>Kategori 
level 2</t>
  </si>
  <si>
    <t>Kategori 
level 3</t>
  </si>
  <si>
    <t>Aksesori Perhiasan &amp; Turunannya</t>
  </si>
  <si>
    <t>Batu Ambar</t>
  </si>
  <si>
    <t>Batu Giok</t>
  </si>
  <si>
    <t>Batu Permata Artifisial</t>
  </si>
  <si>
    <t>Aksesori Pakaian Batu Permata Artifisial</t>
  </si>
  <si>
    <t>Anting Batu Permata Artifisial</t>
  </si>
  <si>
    <t>Cincin Batu Permata Artifisial</t>
  </si>
  <si>
    <t>Gelang &amp; Gelang Kaki Batu Permata Artifisial</t>
  </si>
  <si>
    <t>Kalung &amp; Liontin Batu Permata Artifisial</t>
  </si>
  <si>
    <t>Set Perhiasan Batu Permata Artifisial</t>
  </si>
  <si>
    <t>Batu Semimulia</t>
  </si>
  <si>
    <t>Berlian</t>
  </si>
  <si>
    <t>Emas</t>
  </si>
  <si>
    <t>Kristal Alam</t>
  </si>
  <si>
    <t>Kristal Non-alam</t>
  </si>
  <si>
    <t>Mellite</t>
  </si>
  <si>
    <t>Mutiara</t>
  </si>
  <si>
    <t>Perak</t>
  </si>
  <si>
    <t>Platinum &amp; Emas Karat</t>
  </si>
  <si>
    <t>Rubi, Safir &amp; Zamrud</t>
  </si>
  <si>
    <t>Aksesoris Fashion</t>
  </si>
  <si>
    <t>Aksesoris Pakaian</t>
  </si>
  <si>
    <t>Alat Penutup Telinga</t>
  </si>
  <si>
    <t>Dasi &amp; Dasi Kupu-Kupu</t>
  </si>
  <si>
    <t>Manset</t>
  </si>
  <si>
    <t>Masker Wajah &amp; Aksesori</t>
  </si>
  <si>
    <t>Penjepit Kerah &amp; Bros</t>
  </si>
  <si>
    <t>Sabuk</t>
  </si>
  <si>
    <t>Saputangan</t>
  </si>
  <si>
    <t>Sarung Tangan</t>
  </si>
  <si>
    <t>Selendang &amp; Syal</t>
  </si>
  <si>
    <t>Set Aksesori Fesyen</t>
  </si>
  <si>
    <t>Topi</t>
  </si>
  <si>
    <t>Aksesoris Pernikahan</t>
  </si>
  <si>
    <t>Aksesoris Rambut</t>
  </si>
  <si>
    <t>Ekstensi Rambut &amp; Wig</t>
  </si>
  <si>
    <t>Jam Tangan &amp; Aksesoris</t>
  </si>
  <si>
    <t>Jam Tangan Couple</t>
  </si>
  <si>
    <t>Jam Tangan Pria</t>
  </si>
  <si>
    <t>Jam Tangan Wanita</t>
  </si>
  <si>
    <t>Kacamata</t>
  </si>
  <si>
    <t>Kain</t>
  </si>
  <si>
    <t>Perhiasan &amp; Aksesori Kustom</t>
  </si>
  <si>
    <t>Anting-Anting</t>
  </si>
  <si>
    <t>Cincin</t>
  </si>
  <si>
    <t>Gantungan &amp; Liontin</t>
  </si>
  <si>
    <t>Gantungan Kunci</t>
  </si>
  <si>
    <t>Gelang &amp; Bangle</t>
  </si>
  <si>
    <t>Gelang Kaki</t>
  </si>
  <si>
    <t>Kalung</t>
  </si>
  <si>
    <t>Pengatur Ukuran &amp; Pelindung Perhiasan</t>
  </si>
  <si>
    <t>Perhiasan Tubuh</t>
  </si>
  <si>
    <t>Set Perhiasan</t>
  </si>
  <si>
    <t>Alat &amp; Perangkat Keras</t>
  </si>
  <si>
    <t>Alat Ukur</t>
  </si>
  <si>
    <t>Alat Ukur Fisik</t>
  </si>
  <si>
    <t>Alat Ukur Listrik</t>
  </si>
  <si>
    <t>Alat Ukur Suhu</t>
  </si>
  <si>
    <t>Alat Ukur Tangan</t>
  </si>
  <si>
    <t>Alat Ukur Tekanan</t>
  </si>
  <si>
    <t>Instrumen Optik</t>
  </si>
  <si>
    <t>Organizer Perkakas</t>
  </si>
  <si>
    <t>Otomatisasi Industri</t>
  </si>
  <si>
    <t>Antarmuka Manusia Mesin</t>
  </si>
  <si>
    <t>Encoder</t>
  </si>
  <si>
    <t>Kapasitor</t>
  </si>
  <si>
    <t>Kontaktor</t>
  </si>
  <si>
    <t>Lampu Pilot</t>
  </si>
  <si>
    <t>Pengontrol Logika Terprogram (PLC)</t>
  </si>
  <si>
    <t>Sensor Gas</t>
  </si>
  <si>
    <t>Switched-Mode Power Supply (SMPS)</t>
  </si>
  <si>
    <t>Tombol Tekan</t>
  </si>
  <si>
    <t>Peralatan Kebun</t>
  </si>
  <si>
    <t>Peralatan Listrik</t>
  </si>
  <si>
    <t>Peralatan Solder</t>
  </si>
  <si>
    <t>Perangkat keras</t>
  </si>
  <si>
    <t>Perangkat Keras Pintu</t>
  </si>
  <si>
    <t>Perangkat Perabotan</t>
  </si>
  <si>
    <t>Perkakas</t>
  </si>
  <si>
    <t>Pompa &amp; Perpipaan</t>
  </si>
  <si>
    <t>Bayi &amp; Persalinan</t>
  </si>
  <si>
    <t>Aksesori Fashion Bayi</t>
  </si>
  <si>
    <t>Aksesori Rambut Bayi</t>
  </si>
  <si>
    <t>Celemek Makan &amp; Lap Liur Bayi</t>
  </si>
  <si>
    <t>Kacamata hitam</t>
  </si>
  <si>
    <t>Masker Wajah Bayi</t>
  </si>
  <si>
    <t>Penutup Telinga Bayi</t>
  </si>
  <si>
    <t>Perhiasan Kostum Bayi</t>
  </si>
  <si>
    <t>Sarung Tangan Bayi</t>
  </si>
  <si>
    <t>Set Kado</t>
  </si>
  <si>
    <t>Syal Bayi</t>
  </si>
  <si>
    <t>Tas Keperluan Bayi</t>
  </si>
  <si>
    <t>Topi &amp; Tutup Kepala Bayi</t>
  </si>
  <si>
    <t>Furnitur Bayi</t>
  </si>
  <si>
    <t>Baby Walker</t>
  </si>
  <si>
    <t>Bouncer, Jumper, &amp; Ayunan</t>
  </si>
  <si>
    <t>Dipan &amp; Tempat Tidur</t>
  </si>
  <si>
    <t>Kasur &amp; Tempat Tidur</t>
  </si>
  <si>
    <t>Kursi Bayi</t>
  </si>
  <si>
    <t>Kursi Pelatihan Toilet &amp; Kursi Toilet</t>
  </si>
  <si>
    <t>Meja Bayi</t>
  </si>
  <si>
    <t>Meja untuk Mengganti Popok</t>
  </si>
  <si>
    <t>Keselamatan Bayi</t>
  </si>
  <si>
    <t>Kelambu Nyamuk</t>
  </si>
  <si>
    <t>Mainan Bayi</t>
  </si>
  <si>
    <t>Bola</t>
  </si>
  <si>
    <t>Boneka &amp; Mainan Berisi Busa</t>
  </si>
  <si>
    <t>Cermin</t>
  </si>
  <si>
    <t>Kuda &amp; Hewan Ayun</t>
  </si>
  <si>
    <t>Kursi Pengaman Anak &amp; Mainan Kereta Dorong</t>
  </si>
  <si>
    <t>Mainan Bersuara untuk Bayi</t>
  </si>
  <si>
    <t>Mainan Edukasi Usia Dini &amp; Mainan Pintar</t>
  </si>
  <si>
    <t>Mainan Elektronik &amp; Remote Control untuk Bayi</t>
  </si>
  <si>
    <t>Mainan Mandi</t>
  </si>
  <si>
    <t>Mainan Patung &amp; Model</t>
  </si>
  <si>
    <t>Mainan Roly-Poly</t>
  </si>
  <si>
    <t>Mainan Rumah-rumahan Bayi</t>
  </si>
  <si>
    <t>Olahraga &amp; Outdoor Play Bayi</t>
  </si>
  <si>
    <t>Papan Panjat dalam Ruang &amp; Rumah-rumahan</t>
  </si>
  <si>
    <t>Playgym &amp; Playmat</t>
  </si>
  <si>
    <t>Playpen</t>
  </si>
  <si>
    <t>Nursing &amp; Pemberian Makan</t>
  </si>
  <si>
    <t>Bantal Menyusui</t>
  </si>
  <si>
    <t>Bantalan Payudara</t>
  </si>
  <si>
    <t>Botol Bayi &amp; Aksesorinya</t>
  </si>
  <si>
    <t>Dot</t>
  </si>
  <si>
    <t>Kotak dan Rak Pengering Botol Bayi</t>
  </si>
  <si>
    <t>Pembersih Botol Bayi</t>
  </si>
  <si>
    <t>Penghangat &amp; Pendingin &amp; Pensteril Botol Bayi</t>
  </si>
  <si>
    <t>Pengolah Makanan</t>
  </si>
  <si>
    <t>Penyimpanan &amp; Penataan Susu Formula &amp; Susu</t>
  </si>
  <si>
    <t>Peralatan Bayi</t>
  </si>
  <si>
    <t>Pompa ASI &amp; Aksesorinya</t>
  </si>
  <si>
    <t>Selimut Nursing</t>
  </si>
  <si>
    <t>Pakaian &amp; Sepatu Bayi</t>
  </si>
  <si>
    <t>Perawatan &amp; Kesehatan Bayi</t>
  </si>
  <si>
    <t>Alat Pengukur Tinggi &amp; Keliling</t>
  </si>
  <si>
    <t>Alat Perawatan Bayi</t>
  </si>
  <si>
    <t>Bak Mandi Bayi &amp; Kursi Mandi</t>
  </si>
  <si>
    <t>Deterjen</t>
  </si>
  <si>
    <t>Dispenser Obat</t>
  </si>
  <si>
    <t>Dot, Teether, &amp; Mainan Kunyah Tumbuh Gigi</t>
  </si>
  <si>
    <t>Handuk &amp; Topi Mandi</t>
  </si>
  <si>
    <t>Pemangkas Rambut Bayi</t>
  </si>
  <si>
    <t>Pembasmi Serangga &amp; Hama</t>
  </si>
  <si>
    <t>Pencetak Bentuk Tangan &amp; Kaki Bayi</t>
  </si>
  <si>
    <t>Pengering Rambut Bayi</t>
  </si>
  <si>
    <t>Pensanitasi Tangan Bayi</t>
  </si>
  <si>
    <t>Perawatan Hidung &amp; Mulut</t>
  </si>
  <si>
    <t>Perawatan Kulit Bayi</t>
  </si>
  <si>
    <t>Perawatan Rambut &amp; Sabun</t>
  </si>
  <si>
    <t>Perlengkapan Mandi Bayi</t>
  </si>
  <si>
    <t>Popok</t>
  </si>
  <si>
    <t>Sterilisasi Pakaian Bayi</t>
  </si>
  <si>
    <t>Timbangan</t>
  </si>
  <si>
    <t>Tisu Basah &amp; Dudukan</t>
  </si>
  <si>
    <t>Vitamin &amp; Suplemen Bayi</t>
  </si>
  <si>
    <t>Wewangian</t>
  </si>
  <si>
    <t>Perlengkapan Bayi untuk Travel</t>
  </si>
  <si>
    <t>Aksesoris Baby Seat untuk Kendaraan</t>
  </si>
  <si>
    <t>Aksesoris Kursi Dorong</t>
  </si>
  <si>
    <t>Baby Seat untuk Kendaraan</t>
  </si>
  <si>
    <t>Gendongan Bayi</t>
  </si>
  <si>
    <t>Harness &amp; Rein Anak</t>
  </si>
  <si>
    <t>Kereta Bayi dan Kursi Dorong</t>
  </si>
  <si>
    <t>Nappy Bag</t>
  </si>
  <si>
    <t>Sabuk Pengaman &amp; Aksesorinya</t>
  </si>
  <si>
    <t>Perlengkapan Kehamilan</t>
  </si>
  <si>
    <t>Alat Pemantau Kehamilan</t>
  </si>
  <si>
    <t>Bantal Bersalin</t>
  </si>
  <si>
    <t>Pakaian &amp; Aksesori Ibu Hamil dan Menyusui</t>
  </si>
  <si>
    <t>Pakaian Dalam Bersalin</t>
  </si>
  <si>
    <t>Pakaian Nursing</t>
  </si>
  <si>
    <t>Perawatan Kulit Bersalin</t>
  </si>
  <si>
    <t>Sabuk Pendukung Kehamilan</t>
  </si>
  <si>
    <t>Sabuk Pengaman untuk Ibu Hamil &amp; Aksesorinya</t>
  </si>
  <si>
    <t>Susu Formula untuk Ibu Hamil &amp; Menyusui</t>
  </si>
  <si>
    <t>Vitamin &amp; Suplemen Bersalin</t>
  </si>
  <si>
    <t>Susu Formula &amp; Makanan Bayi</t>
  </si>
  <si>
    <t>Makanan Bayi, Pure &amp; Sereal</t>
  </si>
  <si>
    <t>Makanan Ringan</t>
  </si>
  <si>
    <t>Minuman</t>
  </si>
  <si>
    <t>Susu Formula Bayi</t>
  </si>
  <si>
    <t>Susu Formula Pertumbuhan</t>
  </si>
  <si>
    <t>Bekas Pakai</t>
  </si>
  <si>
    <t>Alas Kaki</t>
  </si>
  <si>
    <t>Jam Tangan</t>
  </si>
  <si>
    <t>Kartu Koleksi</t>
  </si>
  <si>
    <t>Koper &amp; Perjalanan</t>
  </si>
  <si>
    <t>Mobil &amp; Sepeda Motor</t>
  </si>
  <si>
    <t>Mobil Hatchback &amp; City</t>
  </si>
  <si>
    <t>Mobil Komersial</t>
  </si>
  <si>
    <t>Mobil Listrik</t>
  </si>
  <si>
    <t>Mobil Sedan</t>
  </si>
  <si>
    <t>Mobil SUV &amp; MPV</t>
  </si>
  <si>
    <t>Sport Sepeda Motor</t>
  </si>
  <si>
    <t>Mode Aksesori</t>
  </si>
  <si>
    <t>Pakaian Pria</t>
  </si>
  <si>
    <t>Pakaian Wanita</t>
  </si>
  <si>
    <t>Ponsel &amp; Elektronik Bekas</t>
  </si>
  <si>
    <t>Tas</t>
  </si>
  <si>
    <t>Buku, Majalah, &amp; Audio</t>
  </si>
  <si>
    <t>Buku Anak &amp; Bayi</t>
  </si>
  <si>
    <t>Buku Aktivitas</t>
  </si>
  <si>
    <t>Buku Bergambar</t>
  </si>
  <si>
    <t>Sains &amp; Teknologi untuk Anak</t>
  </si>
  <si>
    <t>Sastra &amp; Seni untuk Anak</t>
  </si>
  <si>
    <t>Edukasi &amp; Sekolah</t>
  </si>
  <si>
    <t>Bahasa &amp; Kamus</t>
  </si>
  <si>
    <t>Buku Konseling</t>
  </si>
  <si>
    <t>Buku Pelajaran</t>
  </si>
  <si>
    <t>Ekonomi &amp; Manajemen</t>
  </si>
  <si>
    <t>Bisnis &amp; Manajemen</t>
  </si>
  <si>
    <t>Ekonomi</t>
  </si>
  <si>
    <t>Keuangan &amp; Investasi</t>
  </si>
  <si>
    <t>Gaya Hidup &amp; Hobi</t>
  </si>
  <si>
    <t>Kerajinan &amp; DIY</t>
  </si>
  <si>
    <t>Kesehatan, Kebugaran &amp; Diet</t>
  </si>
  <si>
    <t>Komik &amp; Manga</t>
  </si>
  <si>
    <t>Mode &amp; Kecantikan</t>
  </si>
  <si>
    <t>Olahraga &amp; Kebugaran</t>
  </si>
  <si>
    <t>Otomotif</t>
  </si>
  <si>
    <t>Pendidikan Persalinan &amp; Antenatal</t>
  </si>
  <si>
    <t>Perjalanan &amp; Peta</t>
  </si>
  <si>
    <t>Permainan &amp; Hiburan</t>
  </si>
  <si>
    <t>Resep &amp; Memasak</t>
  </si>
  <si>
    <t>Ilmu &amp; Teknologi</t>
  </si>
  <si>
    <t>Arsitektur</t>
  </si>
  <si>
    <t>Ilmu Hayati</t>
  </si>
  <si>
    <t>Komputer &amp; Jaringan</t>
  </si>
  <si>
    <t>Medis</t>
  </si>
  <si>
    <t>Pertanian, Perhutanan &amp; Perikanan</t>
  </si>
  <si>
    <t>Teknologi Industri</t>
  </si>
  <si>
    <t>Kemanusiaan &amp; Ilmu Sosial</t>
  </si>
  <si>
    <t>Agama &amp; Filsafat</t>
  </si>
  <si>
    <t>Karier &amp; Self-Help</t>
  </si>
  <si>
    <t>Pengasuhan &amp; Keluarga</t>
  </si>
  <si>
    <t>Politik, Hukum &amp; Ilmu Sosial</t>
  </si>
  <si>
    <t>Psikologi &amp; Hubungan</t>
  </si>
  <si>
    <t>Sejarah &amp; Budaya</t>
  </si>
  <si>
    <t>Majalah &amp; Surat Kabar</t>
  </si>
  <si>
    <t>Bisnis</t>
  </si>
  <si>
    <t>Fashion</t>
  </si>
  <si>
    <t>Gaya hidup</t>
  </si>
  <si>
    <t>Remaja</t>
  </si>
  <si>
    <t>Sastra &amp; Seni</t>
  </si>
  <si>
    <t>Biografi &amp; Memoar</t>
  </si>
  <si>
    <t>Fiksi</t>
  </si>
  <si>
    <t>Fotografi &amp; Video</t>
  </si>
  <si>
    <t>Melukis &amp; Desain</t>
  </si>
  <si>
    <t>Musik</t>
  </si>
  <si>
    <t>Sastra</t>
  </si>
  <si>
    <t>Seni Film &amp; Televisi</t>
  </si>
  <si>
    <t>Seni Pertunjukan</t>
  </si>
  <si>
    <t>Video &amp; Musik</t>
  </si>
  <si>
    <t>Fashion Anak</t>
  </si>
  <si>
    <t>Aksesori Fashion Anak</t>
  </si>
  <si>
    <t>Masker Wajah</t>
  </si>
  <si>
    <t>Perhiasan &amp; Aksesori Kostum Anak-Anak</t>
  </si>
  <si>
    <t>Syal &amp; Selendang Anak</t>
  </si>
  <si>
    <t>Tas &amp; Koper</t>
  </si>
  <si>
    <t>Topi Anak</t>
  </si>
  <si>
    <t>Alas Kaki Anak Laki-Laki</t>
  </si>
  <si>
    <t>Alas Kaki Anak Perempuan</t>
  </si>
  <si>
    <t>Pakaian Anak Laki-Laki</t>
  </si>
  <si>
    <t>Pakaian Anak Perempuan</t>
  </si>
  <si>
    <t>Fashion Muslim</t>
  </si>
  <si>
    <t>Aksesoris Islami</t>
  </si>
  <si>
    <t>Busana Muslim Wanita</t>
  </si>
  <si>
    <t>Abaya</t>
  </si>
  <si>
    <t>Celana Kulot dan Palazzo</t>
  </si>
  <si>
    <t>Gamis</t>
  </si>
  <si>
    <t>Gaun</t>
  </si>
  <si>
    <t>Jubah</t>
  </si>
  <si>
    <t>Jumpsuit</t>
  </si>
  <si>
    <t>Kaftan</t>
  </si>
  <si>
    <t>Kemeja &amp; Blus</t>
  </si>
  <si>
    <t>Legging</t>
  </si>
  <si>
    <t>Manset &amp; Dalaman</t>
  </si>
  <si>
    <t>Rok</t>
  </si>
  <si>
    <t>Setelan Pakaian</t>
  </si>
  <si>
    <t>Setelan Pakaian Keluarga</t>
  </si>
  <si>
    <t>Setelan Pakaian Pasangan</t>
  </si>
  <si>
    <t>Tunik</t>
  </si>
  <si>
    <t>Hijab</t>
  </si>
  <si>
    <t>Outer</t>
  </si>
  <si>
    <t>Pakaian &amp; Alat Ibadah</t>
  </si>
  <si>
    <t>Pakaian Muslim Anak</t>
  </si>
  <si>
    <t>Pakaian Muslim Pria</t>
  </si>
  <si>
    <t>Pakaian Olahraga Muslim</t>
  </si>
  <si>
    <t>Perlengkapan Umroh</t>
  </si>
  <si>
    <t>Furnitur</t>
  </si>
  <si>
    <t>Furnitur Anak</t>
  </si>
  <si>
    <t>Furnitur Indoor</t>
  </si>
  <si>
    <t>Furnitur Game</t>
  </si>
  <si>
    <t>Kasur</t>
  </si>
  <si>
    <t>Kursi</t>
  </si>
  <si>
    <t>Langgayan &amp; Rak</t>
  </si>
  <si>
    <t>Lemari &amp; Kabinet</t>
  </si>
  <si>
    <t>Lemari pakaian</t>
  </si>
  <si>
    <t>Meja &amp; Desk</t>
  </si>
  <si>
    <t>Meja Rias</t>
  </si>
  <si>
    <t>Rak Mantel</t>
  </si>
  <si>
    <t>Rak TV &amp; Meja Samping Tempat Tidur</t>
  </si>
  <si>
    <t>Rangka &amp; Kepala Tempat Tidur</t>
  </si>
  <si>
    <t>Sekat Ruangan</t>
  </si>
  <si>
    <t>Set Furnitur Indoor</t>
  </si>
  <si>
    <t>Sofa</t>
  </si>
  <si>
    <t>Stool &amp; Bangku</t>
  </si>
  <si>
    <t>Tempat Tidur</t>
  </si>
  <si>
    <t>Furnitur Komersial</t>
  </si>
  <si>
    <t>Furnitur Kantor</t>
  </si>
  <si>
    <t>Furnitur Outdoor</t>
  </si>
  <si>
    <t>Ayunan Teras</t>
  </si>
  <si>
    <t>Sofa Outdoor</t>
  </si>
  <si>
    <t>Perabot Rumah Tangga</t>
  </si>
  <si>
    <t>Bagian-bagian Furnitur</t>
  </si>
  <si>
    <t>Kesehatan</t>
  </si>
  <si>
    <t>Kesehatan Seksual</t>
  </si>
  <si>
    <t>Obat &amp; Pengobatan Alternatif</t>
  </si>
  <si>
    <t>Obat &amp; Pengobatan OTC</t>
  </si>
  <si>
    <t>Alergi, Sinus &amp; Asma</t>
  </si>
  <si>
    <t>Antijamur</t>
  </si>
  <si>
    <t>Batuk &amp; Pilek</t>
  </si>
  <si>
    <t>Obat Bayi &amp; Anak</t>
  </si>
  <si>
    <t>Parut &amp; Stretchmark</t>
  </si>
  <si>
    <t>Pencernaan &amp; Mual</t>
  </si>
  <si>
    <t>Perawatan Eksem, Psoriaris, dan Rosacea</t>
  </si>
  <si>
    <t>Pereda Nyeri</t>
  </si>
  <si>
    <t>Sayatan &amp; Luka</t>
  </si>
  <si>
    <t>Obat Resep</t>
  </si>
  <si>
    <t>Obat Antiinflamasi</t>
  </si>
  <si>
    <t>Obat Antimalaria</t>
  </si>
  <si>
    <t>Obat Antivirus</t>
  </si>
  <si>
    <t>Obat Diabetes</t>
  </si>
  <si>
    <t>Obat Gangguan Sistem Saraf &amp; Otak</t>
  </si>
  <si>
    <t>Obat Hipertensi</t>
  </si>
  <si>
    <t>Obat Jantung</t>
  </si>
  <si>
    <t>Obat Kanker</t>
  </si>
  <si>
    <t>Obat Kesuburan, Hormon &amp; Kontrasepsi</t>
  </si>
  <si>
    <t>Obat Kolesterol</t>
  </si>
  <si>
    <t>Obat Mata</t>
  </si>
  <si>
    <t>Obat Menstruasi</t>
  </si>
  <si>
    <t>Obat Mulut</t>
  </si>
  <si>
    <t>Obat Saluran Kemih &amp; Prostat</t>
  </si>
  <si>
    <t>Suplai Medis</t>
  </si>
  <si>
    <t>Alat Bantu Dengar</t>
  </si>
  <si>
    <t>Alat Bantu Pengobatan</t>
  </si>
  <si>
    <t>Alat Bantu Pernapasan &amp; Aksesorinya</t>
  </si>
  <si>
    <t>Alat Tes Kehamilan</t>
  </si>
  <si>
    <t>Bathroom Scale</t>
  </si>
  <si>
    <t>Berhenti Merokok</t>
  </si>
  <si>
    <t>Electric Stimulators</t>
  </si>
  <si>
    <t>Kawat Gigi &amp; Dukungan</t>
  </si>
  <si>
    <t>Kursi Roda</t>
  </si>
  <si>
    <t>Masker Medis</t>
  </si>
  <si>
    <t>Masker PPE</t>
  </si>
  <si>
    <t>Monitor &amp; Tes Kesehatan</t>
  </si>
  <si>
    <t>Peralatan Laboratorium</t>
  </si>
  <si>
    <t>Perlengkapan Pertolongan Pertama</t>
  </si>
  <si>
    <t>Termometer</t>
  </si>
  <si>
    <t>Tidur &amp; Mendengkur</t>
  </si>
  <si>
    <t>Tisu Basah Disinfektan</t>
  </si>
  <si>
    <t>Tongkat Jalan</t>
  </si>
  <si>
    <t>Suplemen Makanan</t>
  </si>
  <si>
    <t>Manajemen Berat Badan</t>
  </si>
  <si>
    <t>Suplemen Kebugaran</t>
  </si>
  <si>
    <t>Suplemen Kecantikan</t>
  </si>
  <si>
    <t>Suplemen Kesehatan</t>
  </si>
  <si>
    <t>Vaporizer</t>
  </si>
  <si>
    <t>Aksesoris Vape</t>
  </si>
  <si>
    <t>Alat &amp; Perlengkapan Vape</t>
  </si>
  <si>
    <t>Atomizer Vape</t>
  </si>
  <si>
    <t>Kapas Vape</t>
  </si>
  <si>
    <t>Kotak Vape</t>
  </si>
  <si>
    <t>Kumparan Vape</t>
  </si>
  <si>
    <t>Mod Vape</t>
  </si>
  <si>
    <t>Paket Vaporizer</t>
  </si>
  <si>
    <t>Pengisi Daya Vape</t>
  </si>
  <si>
    <t>Rokok Elektrik</t>
  </si>
  <si>
    <t>Vape Cair</t>
  </si>
  <si>
    <t>Koleksi</t>
  </si>
  <si>
    <t>Barang Koleksi Budaya Kontemporer</t>
  </si>
  <si>
    <t>Hiburan</t>
  </si>
  <si>
    <t>Kartu Koleksi &amp; Aksesori</t>
  </si>
  <si>
    <t>Koin &amp; Uang Koleksi</t>
  </si>
  <si>
    <t>Koin &amp; Emas Batangan</t>
  </si>
  <si>
    <t>Uang Kertas</t>
  </si>
  <si>
    <t>Koleksi Olahraga</t>
  </si>
  <si>
    <t>Komputer &amp; Peralatan Kantor</t>
  </si>
  <si>
    <t>Alat Tulis &amp; Perlengkapan Kantor</t>
  </si>
  <si>
    <t>Alat Tulis &amp; Koreksi</t>
  </si>
  <si>
    <t>Amplop &amp; Perlengkapan Pos</t>
  </si>
  <si>
    <t>Brankas</t>
  </si>
  <si>
    <t>Hadiah &amp; Pembungkus</t>
  </si>
  <si>
    <t>Kalender &amp; Aksesori</t>
  </si>
  <si>
    <t>Kartu</t>
  </si>
  <si>
    <t>Label, Pembagi Indeks &amp; Cap</t>
  </si>
  <si>
    <t>Lencana &amp; Perlengkapan Identifikasi</t>
  </si>
  <si>
    <t>Notebook &amp; Kertas</t>
  </si>
  <si>
    <t>Perlengkapan Akuntansi</t>
  </si>
  <si>
    <t>Perlengkapan Pemotong</t>
  </si>
  <si>
    <t>Perlengkapan Penataan &amp; Aksesori Meja</t>
  </si>
  <si>
    <t>Perlengkapan Pengukuran Kantor</t>
  </si>
  <si>
    <t>Perlengkapan Penjilidan</t>
  </si>
  <si>
    <t>Perlengkapan Presentasi Kantor</t>
  </si>
  <si>
    <t>Perlengkapan Sekolah &amp; Pendidikan</t>
  </si>
  <si>
    <t>Perlengkapan Seni</t>
  </si>
  <si>
    <t>Pita, Perekat &amp; Pengencang</t>
  </si>
  <si>
    <t>Produk Pengaturan File Kantor</t>
  </si>
  <si>
    <t>Komponen Desktop &amp; Laptop</t>
  </si>
  <si>
    <t>Casing PC</t>
  </si>
  <si>
    <t>Drive Optik</t>
  </si>
  <si>
    <t>Graphic Card</t>
  </si>
  <si>
    <t>Kipas &amp; Heatsink</t>
  </si>
  <si>
    <t>Monitor</t>
  </si>
  <si>
    <t>Motherboard</t>
  </si>
  <si>
    <t>Pasta &amp; Bantalan Termal</t>
  </si>
  <si>
    <t>Prosesor</t>
  </si>
  <si>
    <t>RAM</t>
  </si>
  <si>
    <t>Sound Card</t>
  </si>
  <si>
    <t>Tuner TV &amp; Kartu Tangkap Video</t>
  </si>
  <si>
    <t>Unit Catu Daya</t>
  </si>
  <si>
    <t>UPS &amp; Stabilizer</t>
  </si>
  <si>
    <t>Komponen Network</t>
  </si>
  <si>
    <t>Adaptor Powerline</t>
  </si>
  <si>
    <t>Adaptor Wireless &amp; Network Card</t>
  </si>
  <si>
    <t>Kabel &amp; Konektor Network</t>
  </si>
  <si>
    <t>Modem &amp; Router Wireless</t>
  </si>
  <si>
    <t>Repeater</t>
  </si>
  <si>
    <t>Sakelar KVM</t>
  </si>
  <si>
    <t>Sakelar Network &amp; PoE</t>
  </si>
  <si>
    <t>Server Cetak</t>
  </si>
  <si>
    <t>Komputer Desktop, Laptop &amp; Tablet</t>
  </si>
  <si>
    <t>Penyimpanan Data &amp; Software</t>
  </si>
  <si>
    <t>Compact Disc</t>
  </si>
  <si>
    <t>Flash Drive &amp; Kabel OTG</t>
  </si>
  <si>
    <t>Hard Disk Enclosure &amp; Docking Station</t>
  </si>
  <si>
    <t>Hard Drive</t>
  </si>
  <si>
    <t>Kartu SD Mikro</t>
  </si>
  <si>
    <t>Network Attached Storage (NAS)</t>
  </si>
  <si>
    <t>Software</t>
  </si>
  <si>
    <t>SSD</t>
  </si>
  <si>
    <t>Peralatan Kantor</t>
  </si>
  <si>
    <t>Kartrid Tinta &amp; Toner</t>
  </si>
  <si>
    <t>Komponen Peralatan Kantor</t>
  </si>
  <si>
    <t>Laminator</t>
  </si>
  <si>
    <t>Mesin Faks</t>
  </si>
  <si>
    <t>Mesin Ketik</t>
  </si>
  <si>
    <t>Pemindai Barcode</t>
  </si>
  <si>
    <t>Penghancur Kertas</t>
  </si>
  <si>
    <t>Penghitung Uang</t>
  </si>
  <si>
    <t>Peralatan Pencetakan Iklan</t>
  </si>
  <si>
    <t>Peralatan Ritel Pintar</t>
  </si>
  <si>
    <t>Perangkat Kontrol Akses &amp; Kehadiran</t>
  </si>
  <si>
    <t>Perangkat Video &amp; Audio untuk Konferensi</t>
  </si>
  <si>
    <t>Perlengkapan Pencetakan 3D</t>
  </si>
  <si>
    <t>Printer &amp; Scanner</t>
  </si>
  <si>
    <t>Printer Label</t>
  </si>
  <si>
    <t>Periferal &amp; Aksesoris</t>
  </si>
  <si>
    <t>Alas Mouse</t>
  </si>
  <si>
    <t>Bantalan Pendingin</t>
  </si>
  <si>
    <t>Baterai Laptop</t>
  </si>
  <si>
    <t>Charger &amp; Adaptor Laptop</t>
  </si>
  <si>
    <t>Cover &amp; Casing Laptop</t>
  </si>
  <si>
    <t>Cover Keyboard &amp; Trackpad</t>
  </si>
  <si>
    <t>Dudukan &amp; Alas Laptop</t>
  </si>
  <si>
    <t>Keyboard &amp; Mouse</t>
  </si>
  <si>
    <t>USB Hub &amp; Card Reader</t>
  </si>
  <si>
    <t>Webcam</t>
  </si>
  <si>
    <t>Koper &amp; Tas</t>
  </si>
  <si>
    <t>Aksesoris Tas</t>
  </si>
  <si>
    <t>Koper &amp; Tas Travel</t>
  </si>
  <si>
    <t>Aksesoris Koper</t>
  </si>
  <si>
    <t>Holder &amp; Sampul Paspor</t>
  </si>
  <si>
    <t>Koper</t>
  </si>
  <si>
    <t>Tas Bepergian</t>
  </si>
  <si>
    <t>Tas Perjalanan</t>
  </si>
  <si>
    <t>Tas Fungsional</t>
  </si>
  <si>
    <t>Kantong Perlengkapan Mandi</t>
  </si>
  <si>
    <t>Ransel</t>
  </si>
  <si>
    <t>Tas Bekal</t>
  </si>
  <si>
    <t>Tas Laptop</t>
  </si>
  <si>
    <t>Tas Pendingin</t>
  </si>
  <si>
    <t>Tas Rias</t>
  </si>
  <si>
    <t>Tas Pria</t>
  </si>
  <si>
    <t>Tas Wanita</t>
  </si>
  <si>
    <t>Mainan &amp; Hobi</t>
  </si>
  <si>
    <t>Alat Musik &amp; Aksesori</t>
  </si>
  <si>
    <t>Boneka &amp; Boneka Mainan</t>
  </si>
  <si>
    <t>DIY</t>
  </si>
  <si>
    <t>Kerajinan Felt</t>
  </si>
  <si>
    <t>Kerajinan Kayu DIY</t>
  </si>
  <si>
    <t>Menyulam</t>
  </si>
  <si>
    <t>Merajut &amp; Mengait Benang</t>
  </si>
  <si>
    <t>Meronce Manik-manik &amp; Pembuatan Perhiasan</t>
  </si>
  <si>
    <t>Pembuatan Lencana</t>
  </si>
  <si>
    <t>Pembuatan Lilin &amp; Sabun</t>
  </si>
  <si>
    <t>Perlengkapan DIY Khusus</t>
  </si>
  <si>
    <t>Perlengkapan Melukis DIY</t>
  </si>
  <si>
    <t>Prakarya Kulit</t>
  </si>
  <si>
    <t>Scrapbooking &amp; Stamping</t>
  </si>
  <si>
    <t>Tembikar &amp; Keramik</t>
  </si>
  <si>
    <t>Game &amp; Teka-teki</t>
  </si>
  <si>
    <t>Mainan Edukasi</t>
  </si>
  <si>
    <t>Detektif &amp; Mata-mata</t>
  </si>
  <si>
    <t>Flash Card</t>
  </si>
  <si>
    <t>Mainan Matematika</t>
  </si>
  <si>
    <t>Mainan Musikal</t>
  </si>
  <si>
    <t>Mainan Pembelajaran Bahasa</t>
  </si>
  <si>
    <t>Mainan Sains &amp; Teknologi</t>
  </si>
  <si>
    <t>Penyortir Bentuk</t>
  </si>
  <si>
    <t>Seni &amp; Kerajinan</t>
  </si>
  <si>
    <t>Tablet &amp; Komputer Mainan</t>
  </si>
  <si>
    <t>Mainan Elektrik &amp; Remote Control</t>
  </si>
  <si>
    <t>Mainan Klasik &amp; Baru</t>
  </si>
  <si>
    <t>Olahraga &amp; Outdoor Play</t>
  </si>
  <si>
    <t>Makanan &amp; Minuman</t>
  </si>
  <si>
    <t>Bahan Makanan &amp; Peralatan Memasak Pokok</t>
  </si>
  <si>
    <t>Beras</t>
  </si>
  <si>
    <t>Bumbu, Rempah &amp; Bumbu</t>
  </si>
  <si>
    <t>Cuka</t>
  </si>
  <si>
    <t>Garam</t>
  </si>
  <si>
    <t>Gula &amp; Pemanis</t>
  </si>
  <si>
    <t>Kacang-kacangan &amp; Biji-bijian</t>
  </si>
  <si>
    <t>Kit Pasta &amp; Bumbu Masak</t>
  </si>
  <si>
    <t>Madu &amp; Sirup Maple</t>
  </si>
  <si>
    <t>Makanan yang Dikeringkan</t>
  </si>
  <si>
    <t>Minyak</t>
  </si>
  <si>
    <t>Pasta, Mie, &amp; Vermiseli</t>
  </si>
  <si>
    <t>Penambah Rasa</t>
  </si>
  <si>
    <t>Saus Masak</t>
  </si>
  <si>
    <t>Selai, Saus, &amp; Olesan</t>
  </si>
  <si>
    <t>Stok, Saus &amp; Sup Instan</t>
  </si>
  <si>
    <t>Tepung</t>
  </si>
  <si>
    <t>Wine untuk Memasak</t>
  </si>
  <si>
    <t>Beer, Wine &amp; Spirit</t>
  </si>
  <si>
    <t>Makanan Instan</t>
  </si>
  <si>
    <t>Hotpot Instan</t>
  </si>
  <si>
    <t>Makanan Kalengan, Stoples, &amp; Kemasan</t>
  </si>
  <si>
    <t>Mie Instan</t>
  </si>
  <si>
    <t>Nasi &amp; Bubur Instan</t>
  </si>
  <si>
    <t>Sarang Burung Walet</t>
  </si>
  <si>
    <t>Sayur Acar, Acar &amp; Chutney</t>
  </si>
  <si>
    <t>Sereal, Granola &amp; Oat untuk Sarapan</t>
  </si>
  <si>
    <t>Bar</t>
  </si>
  <si>
    <t>Biji-bijian</t>
  </si>
  <si>
    <t>Biskuit, Kue &amp; Wafer</t>
  </si>
  <si>
    <t>Cokelat &amp; Camilan Cokelat</t>
  </si>
  <si>
    <t>Kacang-kacangan</t>
  </si>
  <si>
    <t>Keripik &amp; Camilan Isi</t>
  </si>
  <si>
    <t>Kue Camilan &amp; Roti Pastri</t>
  </si>
  <si>
    <t>Makanan Ringan Kering</t>
  </si>
  <si>
    <t>Makanan Ringan Nabati &amp; Gluten</t>
  </si>
  <si>
    <t>Mengunyah &amp; Permen Karet</t>
  </si>
  <si>
    <t>Permen</t>
  </si>
  <si>
    <t>Popcorn</t>
  </si>
  <si>
    <t>Puding Kustar &amp; Jeli</t>
  </si>
  <si>
    <t>Rumput Laut</t>
  </si>
  <si>
    <t>Makanan Segar &amp; Beku</t>
  </si>
  <si>
    <t>Alternatif Daging Vegetarian</t>
  </si>
  <si>
    <t>Buah</t>
  </si>
  <si>
    <t>Daging</t>
  </si>
  <si>
    <t>Daging Olahan &amp; Seafood</t>
  </si>
  <si>
    <t>Deli</t>
  </si>
  <si>
    <t>Es Krim</t>
  </si>
  <si>
    <t>Jamur</t>
  </si>
  <si>
    <t>Kue &amp; Pai</t>
  </si>
  <si>
    <t>Kue Kering</t>
  </si>
  <si>
    <t>Makanan Beku</t>
  </si>
  <si>
    <t>Makanan Siap Saji</t>
  </si>
  <si>
    <t>Paket Makan</t>
  </si>
  <si>
    <t>Pasta &amp; Saus</t>
  </si>
  <si>
    <t>Pizza &amp; Focaccia</t>
  </si>
  <si>
    <t>Roti</t>
  </si>
  <si>
    <t>Roti isi &amp; Wrap</t>
  </si>
  <si>
    <t>Sayuran</t>
  </si>
  <si>
    <t>Seafood</t>
  </si>
  <si>
    <t>Sup &amp; Semur</t>
  </si>
  <si>
    <t>Tahu</t>
  </si>
  <si>
    <t>Telur</t>
  </si>
  <si>
    <t>Pembuatan Kue</t>
  </si>
  <si>
    <t>Baking Powder &amp; Soda</t>
  </si>
  <si>
    <t>Campuran Kue</t>
  </si>
  <si>
    <t>Creamer</t>
  </si>
  <si>
    <t>Frosting, Icing, &amp; Dekorasi</t>
  </si>
  <si>
    <t>Keju &amp; Keju Bubuk</t>
  </si>
  <si>
    <t>Krim</t>
  </si>
  <si>
    <t>Marshmallow</t>
  </si>
  <si>
    <t>Mentega &amp; Margarin</t>
  </si>
  <si>
    <t>Penyedap &amp; Ekstrak Makanan</t>
  </si>
  <si>
    <t>Pewarna Makanan</t>
  </si>
  <si>
    <t>Susu Kental Manis</t>
  </si>
  <si>
    <t>Tepung Kue</t>
  </si>
  <si>
    <t>Tepung Roti &amp; Isian Roti</t>
  </si>
  <si>
    <t>Susu &amp; Produk Olahan Susu</t>
  </si>
  <si>
    <t>Aksesori Sepeda Motor</t>
  </si>
  <si>
    <t>Aksesoris Eksterior Mobil</t>
  </si>
  <si>
    <t>Aksesoris Interior Mobil</t>
  </si>
  <si>
    <t>Alat Perbaikan Mobil</t>
  </si>
  <si>
    <t>Alat Diagnostik</t>
  </si>
  <si>
    <t>Alat Inspeksi Mobil</t>
  </si>
  <si>
    <t>Alat Perakitan &amp; Pembongkaran</t>
  </si>
  <si>
    <t>Alat Perbaikan &amp; Pemasangan Ban</t>
  </si>
  <si>
    <t>Alat Perbaikan Aki Mobil</t>
  </si>
  <si>
    <t>Alat Perbaikan Bodi Mobil</t>
  </si>
  <si>
    <t>Alat Perbaikan Mesin &amp; Transmisi</t>
  </si>
  <si>
    <t>Alat Sheet Metal</t>
  </si>
  <si>
    <t>Pembaca &amp; Pemindai Kode</t>
  </si>
  <si>
    <t>Elektronik Mobil</t>
  </si>
  <si>
    <t>Lampu Mobil</t>
  </si>
  <si>
    <t>Bohlam Lampu Depan (Halogen)</t>
  </si>
  <si>
    <t>Bohlam Lampu Depan (LED)</t>
  </si>
  <si>
    <t>Bohlam Lampu Depan (Xenon)</t>
  </si>
  <si>
    <t>Cover</t>
  </si>
  <si>
    <t>Kabel</t>
  </si>
  <si>
    <t>Lampu Hias</t>
  </si>
  <si>
    <t>Lampu Indikator</t>
  </si>
  <si>
    <t>Lampu Kabut</t>
  </si>
  <si>
    <t>Light Bar &amp; Lampu Kerja</t>
  </si>
  <si>
    <t>Pangkalan</t>
  </si>
  <si>
    <t>Mobil</t>
  </si>
  <si>
    <t>Pencucian &amp; Perawatan Mobil</t>
  </si>
  <si>
    <t>Quad, Motorhome &amp; Perahu</t>
  </si>
  <si>
    <t>Sepeda Motor</t>
  </si>
  <si>
    <t>Suku Cadang Kendaraan</t>
  </si>
  <si>
    <t>Ban &amp; Aksesori</t>
  </si>
  <si>
    <t>Baterai &amp; Aksesori</t>
  </si>
  <si>
    <t>Bearing &amp; Seal</t>
  </si>
  <si>
    <t>Bodi, Rangka, &amp; Bemper</t>
  </si>
  <si>
    <t>Drivetrain, Transmisi, &amp; Kopling</t>
  </si>
  <si>
    <t>Komponen Mesin</t>
  </si>
  <si>
    <t>Pembuangan &amp; Emisi</t>
  </si>
  <si>
    <t>Pengapian</t>
  </si>
  <si>
    <t>Radiator, Pendinginan Mesin, &amp; Kontrol Suhu</t>
  </si>
  <si>
    <t>Roda, Pelek, &amp; Aksesori</t>
  </si>
  <si>
    <t>Sabuk, Selang, &amp; Puli</t>
  </si>
  <si>
    <t>Sistem Bahan Bakar</t>
  </si>
  <si>
    <t>Sistem Rem</t>
  </si>
  <si>
    <t>Sok, Strut, &amp; Suspensi</t>
  </si>
  <si>
    <t>Wiper &amp; Pencuci Kaca Depan Mobil</t>
  </si>
  <si>
    <t>Suku Cadang Sepeda Motor</t>
  </si>
  <si>
    <t>Busi</t>
  </si>
  <si>
    <t>Cermin &amp; Aksesori</t>
  </si>
  <si>
    <t>Coolant &amp; Pelumas Sepeda Motor</t>
  </si>
  <si>
    <t>Filter Sepeda Motor</t>
  </si>
  <si>
    <t>Frame &amp; Fitting</t>
  </si>
  <si>
    <t>Kabel &amp; Tabung</t>
  </si>
  <si>
    <t>Lampu</t>
  </si>
  <si>
    <t>Oli Sepeda Motor</t>
  </si>
  <si>
    <t>Tanduk &amp; Aksesori</t>
  </si>
  <si>
    <t>Olahraga &amp; Outdoor</t>
  </si>
  <si>
    <t>Aksesoris Olahraga &amp; Outdoor</t>
  </si>
  <si>
    <t>Alat Pengukur Langkah</t>
  </si>
  <si>
    <t>Botol Air Olahraga</t>
  </si>
  <si>
    <t>Headband Olahraga</t>
  </si>
  <si>
    <t>Jaket &amp; Rompi Pelampung</t>
  </si>
  <si>
    <t>Jam Sukat &amp; Pengatur waktu</t>
  </si>
  <si>
    <t>Kacamata Olahraga</t>
  </si>
  <si>
    <t>Kantong Sepatu</t>
  </si>
  <si>
    <t>Kapur Tangan</t>
  </si>
  <si>
    <t>Kaus Kaki Olahraga</t>
  </si>
  <si>
    <t>Lengan &amp; Alat Pendukung Olahraga</t>
  </si>
  <si>
    <t>Penutup &amp; Masker Wajah</t>
  </si>
  <si>
    <t>Perekat Olahraga</t>
  </si>
  <si>
    <t>Perlengkapan Pelatih &amp; Wasit</t>
  </si>
  <si>
    <t>Perlengkapan Pelindung</t>
  </si>
  <si>
    <t>Sarung Tangan Olahraga</t>
  </si>
  <si>
    <t>Tas Olahraga</t>
  </si>
  <si>
    <t>Topi Olahraga &amp; Outdoor</t>
  </si>
  <si>
    <t>Topi Renang</t>
  </si>
  <si>
    <t>Trofi, Medali, &amp; Piagam</t>
  </si>
  <si>
    <t>Wristband Olahraga</t>
  </si>
  <si>
    <t>Baju renang, baju selancar, &amp; baju selam</t>
  </si>
  <si>
    <t>Pakaian Olahraga &amp; Outdoor</t>
  </si>
  <si>
    <t>Peralatan Berkemah &amp; Mendaki</t>
  </si>
  <si>
    <t>Alat Masak untuk Berkemah</t>
  </si>
  <si>
    <t>Kantong Tidur &amp; Tempat Tidur</t>
  </si>
  <si>
    <t>Pencahayaan Berkemah</t>
  </si>
  <si>
    <t>Pisau &amp; Perlengkapan Bertahan Hidup</t>
  </si>
  <si>
    <t>Tempat Tidur Gantung</t>
  </si>
  <si>
    <t>Tenda &amp; Aksesoris</t>
  </si>
  <si>
    <t>Teropong &amp; Teleskop</t>
  </si>
  <si>
    <t>Tongkat Pendakian</t>
  </si>
  <si>
    <t>Peralatan Bersantai &amp; Rekreasi Luar Ruangan</t>
  </si>
  <si>
    <t>Aerobik</t>
  </si>
  <si>
    <t>Airsoft</t>
  </si>
  <si>
    <t>Balapan</t>
  </si>
  <si>
    <t>Balet &amp; Tari</t>
  </si>
  <si>
    <t>Berburu</t>
  </si>
  <si>
    <t>Berkuda</t>
  </si>
  <si>
    <t>Bersepeda</t>
  </si>
  <si>
    <t>Cheerleading</t>
  </si>
  <si>
    <t>Dart</t>
  </si>
  <si>
    <t>E-sports</t>
  </si>
  <si>
    <t>Gulat</t>
  </si>
  <si>
    <t>Judo</t>
  </si>
  <si>
    <t>Karate</t>
  </si>
  <si>
    <t>Lari</t>
  </si>
  <si>
    <t>Lintasan &amp; Lapangan</t>
  </si>
  <si>
    <t>Memancing</t>
  </si>
  <si>
    <t>Mendaki</t>
  </si>
  <si>
    <t>Nunchucks</t>
  </si>
  <si>
    <t>Olahraga Cakram</t>
  </si>
  <si>
    <t>Pagar</t>
  </si>
  <si>
    <t>Paintball</t>
  </si>
  <si>
    <t>Panahan</t>
  </si>
  <si>
    <t>Rekreasi Dalam Ruangan</t>
  </si>
  <si>
    <t>Senam</t>
  </si>
  <si>
    <t>Sepatu Roda</t>
  </si>
  <si>
    <t>Skateboard</t>
  </si>
  <si>
    <t>Taekwondo</t>
  </si>
  <si>
    <t>Terjun Payung</t>
  </si>
  <si>
    <t>Tinju &amp; Seni Bela Diri</t>
  </si>
  <si>
    <t>Trilomba</t>
  </si>
  <si>
    <t>Yoga &amp; Pilates</t>
  </si>
  <si>
    <t>Peralatan Kebugaran</t>
  </si>
  <si>
    <t>Ab Roller</t>
  </si>
  <si>
    <t>Aksesori Mesin Olahraga</t>
  </si>
  <si>
    <t>Alat Penguat Otot Tangan</t>
  </si>
  <si>
    <t>Band Resistensi</t>
  </si>
  <si>
    <t>Hula Hoop</t>
  </si>
  <si>
    <t>Latihan Beban</t>
  </si>
  <si>
    <t>Lompat Tali</t>
  </si>
  <si>
    <t>Matras olahraga</t>
  </si>
  <si>
    <t>Mesin Kebugaran</t>
  </si>
  <si>
    <t>Peralatan Latihan Kelincahan</t>
  </si>
  <si>
    <t>Pull Up Bar</t>
  </si>
  <si>
    <t>Skuter &amp; Naik</t>
  </si>
  <si>
    <t>Trampolin</t>
  </si>
  <si>
    <t>Peralatan Olahraga Air</t>
  </si>
  <si>
    <t>Berperahu</t>
  </si>
  <si>
    <t>Peralatan Olahraga Bola</t>
  </si>
  <si>
    <t>Basket</t>
  </si>
  <si>
    <t>Biliar &amp; Snoker</t>
  </si>
  <si>
    <t>Bisbol</t>
  </si>
  <si>
    <t>Bulu tangkis</t>
  </si>
  <si>
    <t>Golf</t>
  </si>
  <si>
    <t>Sepakbola</t>
  </si>
  <si>
    <t>Tenis</t>
  </si>
  <si>
    <t>Tenis Meja</t>
  </si>
  <si>
    <t>Voli</t>
  </si>
  <si>
    <t>Peralatan Olahraga Musim Dingin</t>
  </si>
  <si>
    <t>Sepatu Olahraga</t>
  </si>
  <si>
    <t>Toko Penggemar</t>
  </si>
  <si>
    <t>Pakaian &amp; Pakaian Dalam Pria</t>
  </si>
  <si>
    <t>Atasan Pria</t>
  </si>
  <si>
    <t>Baju Tidur dan Baju Santai Pria</t>
  </si>
  <si>
    <t>Bawahan Pria</t>
  </si>
  <si>
    <t>Pakaian Dalam Pria</t>
  </si>
  <si>
    <t>Kaus kaki</t>
  </si>
  <si>
    <t>Pakaian Dalam Termal</t>
  </si>
  <si>
    <t>Rompi</t>
  </si>
  <si>
    <t>Pakaian Khusus Pria</t>
  </si>
  <si>
    <t>Baju Tradisional</t>
  </si>
  <si>
    <t>Pakaian Kerja &amp; Seragam</t>
  </si>
  <si>
    <t>Setelan &amp; Overall Pria</t>
  </si>
  <si>
    <t>Pakaian &amp; Pakaian Dalam Wanita</t>
  </si>
  <si>
    <t>Atasan Wanita</t>
  </si>
  <si>
    <t>Baju Tidur dan Baju Santai Wanita</t>
  </si>
  <si>
    <t>Kimono Mandi &amp; Rias</t>
  </si>
  <si>
    <t>Bawahan Wanita</t>
  </si>
  <si>
    <t>Gaun Wanita</t>
  </si>
  <si>
    <t>Pakaian Dalam Wanita</t>
  </si>
  <si>
    <t>Pakaian Khusus Wanita</t>
  </si>
  <si>
    <t>Setelan &amp; Overall Wanita</t>
  </si>
  <si>
    <t>Overall</t>
  </si>
  <si>
    <t>Set Pakaian Couple</t>
  </si>
  <si>
    <t>Set Pakaian Keluarga</t>
  </si>
  <si>
    <t>Setelan</t>
  </si>
  <si>
    <t>Setelan Resmi</t>
  </si>
  <si>
    <t>Pemesanan &amp; Voucher</t>
  </si>
  <si>
    <t>Biaya Pemesanan Mobil Baru</t>
  </si>
  <si>
    <t>Biaya Pemesanan Sepeda Motor Baru</t>
  </si>
  <si>
    <t>Mobil Hatchback &amp; Kota</t>
  </si>
  <si>
    <t>Perjalanan &amp; Tiket</t>
  </si>
  <si>
    <t>Asuransi Perjalanan</t>
  </si>
  <si>
    <t>Kereta Api Tiket Masuk</t>
  </si>
  <si>
    <t>Layanan Pemrosesan Visa</t>
  </si>
  <si>
    <t>Sewa Bus</t>
  </si>
  <si>
    <t>Sewa Kostum</t>
  </si>
  <si>
    <t>Sewa Mobil</t>
  </si>
  <si>
    <t>Tiket Atraksi Domestik</t>
  </si>
  <si>
    <t>Tiket Atraksi Internasional</t>
  </si>
  <si>
    <t>Tur Darat</t>
  </si>
  <si>
    <t>Tur Indonesia</t>
  </si>
  <si>
    <t>Tur Internasional</t>
  </si>
  <si>
    <t>Tur Kapal Pesiar</t>
  </si>
  <si>
    <t>Tur Keagamaan</t>
  </si>
  <si>
    <t>Properti</t>
  </si>
  <si>
    <t>Biaya Pemesanan Apartemen</t>
  </si>
  <si>
    <t>Biaya Pemesanan Gedung</t>
  </si>
  <si>
    <t>Biaya Pemesanan Ruko</t>
  </si>
  <si>
    <t>Biaya Pemesanan Rumah</t>
  </si>
  <si>
    <t>Biaya Pemesanan Tanah</t>
  </si>
  <si>
    <t>Biaya Pemesanan Vila</t>
  </si>
  <si>
    <t>Pembayaran Penuh Apartemen</t>
  </si>
  <si>
    <t>Pembayaran Penuh Gedung</t>
  </si>
  <si>
    <t>Pembayaran Penuh Ruko</t>
  </si>
  <si>
    <t>Pembayaran Penuh Rumah</t>
  </si>
  <si>
    <t>Pembayaran Penuh Tanah</t>
  </si>
  <si>
    <t>Pembayaran Penuh Vila</t>
  </si>
  <si>
    <t>Sewa Apartemen</t>
  </si>
  <si>
    <t>Sewa Gedung</t>
  </si>
  <si>
    <t>Sewa Ruko</t>
  </si>
  <si>
    <t>Sewa Rumah</t>
  </si>
  <si>
    <t>Sewa Rumah Kos</t>
  </si>
  <si>
    <t>Sewa Tanah</t>
  </si>
  <si>
    <t>Sewa Vila</t>
  </si>
  <si>
    <t>Peralatan Dapur</t>
  </si>
  <si>
    <t>Alat Pembuat Roti</t>
  </si>
  <si>
    <t>Barbecue</t>
  </si>
  <si>
    <t>Peralatan Barbecue</t>
  </si>
  <si>
    <t>Peralatan &amp; Gadget Dapur</t>
  </si>
  <si>
    <t>Ayakan dan Saringan</t>
  </si>
  <si>
    <t>Dispenser Minyak</t>
  </si>
  <si>
    <t>Korek</t>
  </si>
  <si>
    <t>Melestarikan Kontainer</t>
  </si>
  <si>
    <t>Pembuka</t>
  </si>
  <si>
    <t>Pengatur Waktu Dapur</t>
  </si>
  <si>
    <t>Pengupas &amp; Pemotong</t>
  </si>
  <si>
    <t>Peralatan Buah &amp; Sayuran</t>
  </si>
  <si>
    <t>Peralatan Memasak</t>
  </si>
  <si>
    <t>Peralatan Memasak Daging &amp; Ayam</t>
  </si>
  <si>
    <t>Peralatan Memasak Pasta &amp; Pizza</t>
  </si>
  <si>
    <t>Peralatan Memasak Seafood</t>
  </si>
  <si>
    <t>Peralatan Membuat Es Krim</t>
  </si>
  <si>
    <t>Peralatan Pengolah Minuman</t>
  </si>
  <si>
    <t>Peralatan Pengolah Telur</t>
  </si>
  <si>
    <t>Tempat Bumbu</t>
  </si>
  <si>
    <t>Termometer Dapur</t>
  </si>
  <si>
    <t>Timbangan Dapur</t>
  </si>
  <si>
    <t>Yang lain</t>
  </si>
  <si>
    <t>Peralatan Bar &amp; Wine</t>
  </si>
  <si>
    <t>Peralatan Masak</t>
  </si>
  <si>
    <t>Aksesori Alat Masak</t>
  </si>
  <si>
    <t>Pengukus</t>
  </si>
  <si>
    <t>Peralatan Masak Sekali Pakai</t>
  </si>
  <si>
    <t>Pot</t>
  </si>
  <si>
    <t>Pressure Cooker</t>
  </si>
  <si>
    <t>Set Peralatan Masak</t>
  </si>
  <si>
    <t>Wajan &amp; Penggorengan</t>
  </si>
  <si>
    <t>Peralatan Teh &amp; Kopi</t>
  </si>
  <si>
    <t>Perlengkapan Minum</t>
  </si>
  <si>
    <t>Pisau Dapur</t>
  </si>
  <si>
    <t>Sendok Garpu &amp; Peralatan Makan</t>
  </si>
  <si>
    <t>Peralatan Rumah Tangga</t>
  </si>
  <si>
    <t>Kitchen Appliances</t>
  </si>
  <si>
    <t>Countertop Oven</t>
  </si>
  <si>
    <t>Filter Air</t>
  </si>
  <si>
    <t>Fryer</t>
  </si>
  <si>
    <t>Juicer &amp; Blender</t>
  </si>
  <si>
    <t>Ketel Listrik</t>
  </si>
  <si>
    <t>Kompor Induksi</t>
  </si>
  <si>
    <t>Kompor Listrik &amp; Gas</t>
  </si>
  <si>
    <t>Mesin Pemroses Kopi &amp; Aksesoris</t>
  </si>
  <si>
    <t>Microwave</t>
  </si>
  <si>
    <t>Mixer</t>
  </si>
  <si>
    <t>Panci Pemanas Listrik</t>
  </si>
  <si>
    <t>Panggangan Listrik</t>
  </si>
  <si>
    <t>Pemanggang Roti</t>
  </si>
  <si>
    <t>Pembuang Limbah Makanan</t>
  </si>
  <si>
    <t>Pembuat Es</t>
  </si>
  <si>
    <t>Pembuat Roti</t>
  </si>
  <si>
    <t>Pembuat Soda</t>
  </si>
  <si>
    <t>Pendingin &amp; Dispenser Air</t>
  </si>
  <si>
    <t>Pengukus Listrik</t>
  </si>
  <si>
    <t>Peralatan Dapur Khusus</t>
  </si>
  <si>
    <t>Rice &amp; Pressure Cooker</t>
  </si>
  <si>
    <t>Suku Cadang Peralatan Dapur</t>
  </si>
  <si>
    <t>Vacuum Sealer</t>
  </si>
  <si>
    <t>Peralatan Komersial</t>
  </si>
  <si>
    <t>Kompor Komersial</t>
  </si>
  <si>
    <t>Penghangat Makanan</t>
  </si>
  <si>
    <t>Peralatan Kebersihan</t>
  </si>
  <si>
    <t>Peralatan Kipas &amp; Knalpot</t>
  </si>
  <si>
    <t>Peralatan Laundry</t>
  </si>
  <si>
    <t>Peralatan Pendingin</t>
  </si>
  <si>
    <t>Peralatan Pengolahan Makanan</t>
  </si>
  <si>
    <t>Suku Cadang Alat Komersial</t>
  </si>
  <si>
    <t>Air Purifier</t>
  </si>
  <si>
    <t>Alat Sterilisasi Rumah</t>
  </si>
  <si>
    <t>Dehumidifier</t>
  </si>
  <si>
    <t>Humidifier</t>
  </si>
  <si>
    <t>Kipas Angin</t>
  </si>
  <si>
    <t>Mesin Penjawab</t>
  </si>
  <si>
    <t>Pel Listrik</t>
  </si>
  <si>
    <t>Pemanas</t>
  </si>
  <si>
    <t>Pembersih Jendela Listrik</t>
  </si>
  <si>
    <t>Pembersih Serat</t>
  </si>
  <si>
    <t>Pembunuh Nyamuk Elektronik</t>
  </si>
  <si>
    <t>Pendingin Udara</t>
  </si>
  <si>
    <t>Pengering Pakaian &amp; Sepatu</t>
  </si>
  <si>
    <t>Pengering Tangan</t>
  </si>
  <si>
    <t>Penggosok Putar Listrik</t>
  </si>
  <si>
    <t>Penyedot Debu &amp; Robot Penyapu</t>
  </si>
  <si>
    <t>Penyemir Sepatu Listrik</t>
  </si>
  <si>
    <t>Selimut Listrik</t>
  </si>
  <si>
    <t>Setrika</t>
  </si>
  <si>
    <t>Steamer Pakaian</t>
  </si>
  <si>
    <t>Suku Cadang Peralatan Rumah Tangga</t>
  </si>
  <si>
    <t>Peralatan Rumah Tangga Besar</t>
  </si>
  <si>
    <t>Air Conditioner</t>
  </si>
  <si>
    <t>Komponen &amp; Aksesori Peralatan Besar</t>
  </si>
  <si>
    <t>Kulkas &amp; Freezer</t>
  </si>
  <si>
    <t>Kulkas Minuman</t>
  </si>
  <si>
    <t>Mesin Cuci &amp; Pengering</t>
  </si>
  <si>
    <t>Oven, Range &amp; Kompor</t>
  </si>
  <si>
    <t>Pemanas Air</t>
  </si>
  <si>
    <t>Pencuci Piring</t>
  </si>
  <si>
    <t>Penyejuk Udara Portabel</t>
  </si>
  <si>
    <t>Perangkat Media Streaming</t>
  </si>
  <si>
    <t>Range Hood</t>
  </si>
  <si>
    <t>Televisi</t>
  </si>
  <si>
    <t>Perawatan &amp; Kecantikan</t>
  </si>
  <si>
    <t>Keperluan Mandi &amp; Perawatan Tubuh</t>
  </si>
  <si>
    <t>Aksesori Mandi</t>
  </si>
  <si>
    <t>Alat Pijat Manual</t>
  </si>
  <si>
    <t>Bedak Talek</t>
  </si>
  <si>
    <t>Cream &amp; Lotion Tubuh</t>
  </si>
  <si>
    <t>Deodoran &amp; Antiperspiran</t>
  </si>
  <si>
    <t>Krim Pelangsing Tubuh</t>
  </si>
  <si>
    <t>Krim Penghilang Rambut, Wax, &amp; Cukur</t>
  </si>
  <si>
    <t>Lulur &amp; Peel Badan</t>
  </si>
  <si>
    <t>Masker Tubuh</t>
  </si>
  <si>
    <t>Minyak Tubuh &amp; Pijat</t>
  </si>
  <si>
    <t>Peralatan Perawatan Tubuh</t>
  </si>
  <si>
    <t>Perawatan Leher</t>
  </si>
  <si>
    <t>Perawatan Payudara</t>
  </si>
  <si>
    <t>Sabun &amp; Sabun Mandi</t>
  </si>
  <si>
    <t>Sunscreen &amp; Sun Care</t>
  </si>
  <si>
    <t>Makeup</t>
  </si>
  <si>
    <t>Parfum</t>
  </si>
  <si>
    <t>Kit Parfum</t>
  </si>
  <si>
    <t>Parfum Pria</t>
  </si>
  <si>
    <t>Parfum Uniseks</t>
  </si>
  <si>
    <t>Parfum Wanita</t>
  </si>
  <si>
    <t>Peralatan Perawatan</t>
  </si>
  <si>
    <t>Perawatan &amp; Penataan Rambut</t>
  </si>
  <si>
    <t>Perawatan Kewanitaan</t>
  </si>
  <si>
    <t>Perawatan Kuku</t>
  </si>
  <si>
    <t>Perawatan Mata &amp; Telinga</t>
  </si>
  <si>
    <t>Cairan Lensa &amp; Tetes Mata</t>
  </si>
  <si>
    <t>Kacamata Baca</t>
  </si>
  <si>
    <t>Lensa Kontak</t>
  </si>
  <si>
    <t>Lensa Kontak Berwarna</t>
  </si>
  <si>
    <t>Obat Tetes Telinga</t>
  </si>
  <si>
    <t>Penyumbat Telinga</t>
  </si>
  <si>
    <t>Peralatan Perawatan Lensa Kontak</t>
  </si>
  <si>
    <t>Produk Penghilang Kotoran Telinga</t>
  </si>
  <si>
    <t>Sleep Mask</t>
  </si>
  <si>
    <t>Perawatan Pria</t>
  </si>
  <si>
    <t>Perawatan Pribadi Khusus</t>
  </si>
  <si>
    <t>Antinyamuk</t>
  </si>
  <si>
    <t>Ice Pack</t>
  </si>
  <si>
    <t>Koyok</t>
  </si>
  <si>
    <t>Perlak</t>
  </si>
  <si>
    <t>Popok Dewasa</t>
  </si>
  <si>
    <t>Perawatan Tangan, Kaki &amp; Kuku</t>
  </si>
  <si>
    <t>Skincare</t>
  </si>
  <si>
    <t>Alat Skincare</t>
  </si>
  <si>
    <t>Face Mask</t>
  </si>
  <si>
    <t>Face Scrub &amp; Peel</t>
  </si>
  <si>
    <t>Facial Sunscreen &amp; Sun Care</t>
  </si>
  <si>
    <t>Kit Perawatan Kulit</t>
  </si>
  <si>
    <t>Krim Pijat Wajah</t>
  </si>
  <si>
    <t>Minyak Pencokelat Kulit &amp; Bahan Pencokelat Kulit Mandiri</t>
  </si>
  <si>
    <t>Moisturiser &amp; Mist</t>
  </si>
  <si>
    <t>Pembersih Wajah</t>
  </si>
  <si>
    <t>Perawatan Bibir</t>
  </si>
  <si>
    <t>Perawatan Hidung</t>
  </si>
  <si>
    <t>Perawatan Jerawat</t>
  </si>
  <si>
    <t>Perawatan Mata</t>
  </si>
  <si>
    <t>Serum &amp; Essence</t>
  </si>
  <si>
    <t>Toner</t>
  </si>
  <si>
    <t>Perbaikan Rumah</t>
  </si>
  <si>
    <t>Instalasi Tenaga Surya &amp; Angin</t>
  </si>
  <si>
    <t>Keamanan &amp; Keselamatan</t>
  </si>
  <si>
    <t>Lampu &amp; Pencahayaan</t>
  </si>
  <si>
    <t>Aksesoris Pencahayaan</t>
  </si>
  <si>
    <t>Bohlam, Tube &amp; Strip</t>
  </si>
  <si>
    <t>Pencahayaan Baru</t>
  </si>
  <si>
    <t>Pencahayaan Indoor</t>
  </si>
  <si>
    <t>Pencahayaan Komersial</t>
  </si>
  <si>
    <t>Pencahayaan Outdoor</t>
  </si>
  <si>
    <t>Pencahayaan Portabel</t>
  </si>
  <si>
    <t>Pencahayaan Profesional</t>
  </si>
  <si>
    <t>Peralatan &amp; Perlengkapan Listrik</t>
  </si>
  <si>
    <t>Catu Daya</t>
  </si>
  <si>
    <t>Kawat &amp; Kabel</t>
  </si>
  <si>
    <t>Konektor &amp; Terminal</t>
  </si>
  <si>
    <t>Motor, Generator, &amp; Aksesoris</t>
  </si>
  <si>
    <t>Penghemat Daya</t>
  </si>
  <si>
    <t>Relay &amp; Breaker</t>
  </si>
  <si>
    <t>Sakelar &amp; Aksesoris</t>
  </si>
  <si>
    <t>Soket &amp; Aksesoris Listrik</t>
  </si>
  <si>
    <t>Transformer</t>
  </si>
  <si>
    <t>Perlengkapan Bangunan</t>
  </si>
  <si>
    <t>Wallpaper &amp; Dekorasi Dinding</t>
  </si>
  <si>
    <t>Perlengkapan Dapur</t>
  </si>
  <si>
    <t>Aksesoris Perlengkapan Dapur</t>
  </si>
  <si>
    <t>Perlengkapan Kamar Mandi</t>
  </si>
  <si>
    <t>Aksesori Perlengkapan Kamar Mandi</t>
  </si>
  <si>
    <t>Cermin Kamar Mandi</t>
  </si>
  <si>
    <t>Kait &amp; Bar</t>
  </si>
  <si>
    <t>Perlengkapan Taman</t>
  </si>
  <si>
    <t>Sistem Rumah Pintar</t>
  </si>
  <si>
    <t>Perlengkapan Hewan Peliharaan</t>
  </si>
  <si>
    <t>Aksesoris Anjing &amp; Kucing</t>
  </si>
  <si>
    <t>Furnitur Anjing &amp; Kucing</t>
  </si>
  <si>
    <t>Hewan Peliharaan</t>
  </si>
  <si>
    <t>Anjing</t>
  </si>
  <si>
    <t>Burung</t>
  </si>
  <si>
    <t>Hewan Kecil</t>
  </si>
  <si>
    <t>Hewan Ternak &amp; Unggas</t>
  </si>
  <si>
    <t>Ikan &amp; Hewan Air</t>
  </si>
  <si>
    <t>Kucing</t>
  </si>
  <si>
    <t>Makanan Anjing &amp; Kucing</t>
  </si>
  <si>
    <t>Pakaian Anjing &amp; Kucing</t>
  </si>
  <si>
    <t>Pasir Anjing &amp; Kucing</t>
  </si>
  <si>
    <t>Perawatan Anjing &amp; Kucing</t>
  </si>
  <si>
    <t>Perawatan Kesehatan Anjing &amp; Kucing</t>
  </si>
  <si>
    <t>Perlengkapan Burung</t>
  </si>
  <si>
    <t>Perlengkapan Hewan Kecil</t>
  </si>
  <si>
    <t>Perlengkapan Ikan &amp; Perairan</t>
  </si>
  <si>
    <t>Perlengkapan Perawatan Hewan Ternak &amp; Unggas</t>
  </si>
  <si>
    <t>Perlengkapan Reptil &amp; Amfibi</t>
  </si>
  <si>
    <t>Perlengkapan Rumah</t>
  </si>
  <si>
    <t>Alat &amp; Aksesori Laundry</t>
  </si>
  <si>
    <t>Bola &amp; Cakram Laundry</t>
  </si>
  <si>
    <t>Papan Cuci</t>
  </si>
  <si>
    <t>Papan Setrika</t>
  </si>
  <si>
    <t>Rak Pengeringan</t>
  </si>
  <si>
    <t>Tas Cuci</t>
  </si>
  <si>
    <t>Dekorasi Rumah</t>
  </si>
  <si>
    <t>Album Foto</t>
  </si>
  <si>
    <t>Bingkai Foto</t>
  </si>
  <si>
    <t>Bunga, Tanaman &amp; Buah Dekoratif</t>
  </si>
  <si>
    <t>Celengan</t>
  </si>
  <si>
    <t>Dekorasi Gantung</t>
  </si>
  <si>
    <t>Dekorasi Keagamaan</t>
  </si>
  <si>
    <t>Jam Dinding</t>
  </si>
  <si>
    <t>Kait &amp; Rak</t>
  </si>
  <si>
    <t>Kipas Tangan</t>
  </si>
  <si>
    <t>Kotak Musik</t>
  </si>
  <si>
    <t>Lilin</t>
  </si>
  <si>
    <t>Magnet Kulkas</t>
  </si>
  <si>
    <t>Ornamen Fengshui</t>
  </si>
  <si>
    <t>Patung &amp; Patung Kecil</t>
  </si>
  <si>
    <t>Permadani</t>
  </si>
  <si>
    <t>Plakat &amp; Papan Petunjuk</t>
  </si>
  <si>
    <t>Poster &amp; Produk Cetak</t>
  </si>
  <si>
    <t>Potongan Karton Bergambar</t>
  </si>
  <si>
    <t>Stiker Dekoratif</t>
  </si>
  <si>
    <t>Tempat Lilin</t>
  </si>
  <si>
    <t>Vas &amp; Isian</t>
  </si>
  <si>
    <t>Home Organizer</t>
  </si>
  <si>
    <t>Botol &amp; Stoples Penyimpanan</t>
  </si>
  <si>
    <t>Gantungan &amp; Jepitan Baju</t>
  </si>
  <si>
    <t>Holder &amp; Rak Penyimpanan</t>
  </si>
  <si>
    <t>Keranjang Penyimpanan</t>
  </si>
  <si>
    <t>Kotak &amp; Tempat Penyimpanan</t>
  </si>
  <si>
    <t>Dispenser Sabun</t>
  </si>
  <si>
    <t>Handuk</t>
  </si>
  <si>
    <t>Holder Sikat Gigi</t>
  </si>
  <si>
    <t>Keset Kamar Mandi</t>
  </si>
  <si>
    <t>Penutup Kursi Toilet</t>
  </si>
  <si>
    <t>Tirai Mandi &amp; Batangnya</t>
  </si>
  <si>
    <t>Perlengkapan Perawatan Rumah</t>
  </si>
  <si>
    <t>Perlengkapan Perayaan &amp; Pesta</t>
  </si>
  <si>
    <t>Perlengkapan Rumah Lainnya</t>
  </si>
  <si>
    <t>Aks. Korek Api Elektrik</t>
  </si>
  <si>
    <t>Botol Air Panas</t>
  </si>
  <si>
    <t>Jas Hujan</t>
  </si>
  <si>
    <t>Payung</t>
  </si>
  <si>
    <t>Perlengkapan Rumah Tangga Sehari-hari</t>
  </si>
  <si>
    <t>Produk Virtual</t>
  </si>
  <si>
    <t>Telekomunikasi</t>
  </si>
  <si>
    <t>Voucher Fisik</t>
  </si>
  <si>
    <t>Sepatu</t>
  </si>
  <si>
    <t>Aksesoris Sepatu</t>
  </si>
  <si>
    <t>Sepatu Pria</t>
  </si>
  <si>
    <t>Sepatu Wanita</t>
  </si>
  <si>
    <t>Tekstil &amp; Soft Furnishing</t>
  </si>
  <si>
    <t>Kain &amp; Perlengkapan Jahit</t>
  </si>
  <si>
    <t>Aksesoris &amp; Haberdashery</t>
  </si>
  <si>
    <t>Benang</t>
  </si>
  <si>
    <t>Jarum</t>
  </si>
  <si>
    <t>Kit Alat Jahit</t>
  </si>
  <si>
    <t>Kit Alat Menjahit</t>
  </si>
  <si>
    <t>Mesin Jahit</t>
  </si>
  <si>
    <t>Seprei</t>
  </si>
  <si>
    <t>Aksesori Tempat Tidur</t>
  </si>
  <si>
    <t>Bantal &amp; Bantal Sandaran di Tempat Tidur</t>
  </si>
  <si>
    <t>Pad &amp; Topper Matras</t>
  </si>
  <si>
    <t>Selimut &amp; Penutup</t>
  </si>
  <si>
    <t>Seprai &amp; Sarung Bantal</t>
  </si>
  <si>
    <t>Tekstil Rumah Tangga</t>
  </si>
  <si>
    <t>Sarung Kursi</t>
  </si>
  <si>
    <t>Sarung Sofa</t>
  </si>
  <si>
    <t>Telepon &amp; Elektronik</t>
  </si>
  <si>
    <t>Aksesori Ponsel</t>
  </si>
  <si>
    <t>Aksesoris Selfie</t>
  </si>
  <si>
    <t>Baterai Telepon</t>
  </si>
  <si>
    <t>Casing, Pelindung Layar, &amp; Stiker</t>
  </si>
  <si>
    <t>Holder &amp; Dudukan Telepon</t>
  </si>
  <si>
    <t>Kabel, Charger &amp; Adaptor</t>
  </si>
  <si>
    <t>Kartu Sim &amp; Aksesoris</t>
  </si>
  <si>
    <t>Lensa &amp; Flash Ponsel</t>
  </si>
  <si>
    <t>Perangkat Transmisi</t>
  </si>
  <si>
    <t>Power Bank</t>
  </si>
  <si>
    <t>Suku Cadang Ponsel</t>
  </si>
  <si>
    <t>Tali &amp; Gantungan Telepon</t>
  </si>
  <si>
    <t>Aksesori Tablet &amp; Komputer</t>
  </si>
  <si>
    <t>Cover &amp; Casing Tablet</t>
  </si>
  <si>
    <t>Dudukan &amp; Alas Tablet</t>
  </si>
  <si>
    <t>Keyboard Tablet</t>
  </si>
  <si>
    <t>Komponen Tablet</t>
  </si>
  <si>
    <t>Pelindung Layar Tablet</t>
  </si>
  <si>
    <t>Pengisi Daya &amp; Adaptor Tablet</t>
  </si>
  <si>
    <t>Stilus</t>
  </si>
  <si>
    <t>Tas &amp; Pembungkus Tablet</t>
  </si>
  <si>
    <t>Aksesori Universal</t>
  </si>
  <si>
    <t>Baterai</t>
  </si>
  <si>
    <t>Baterai Kancing</t>
  </si>
  <si>
    <t>Kipas USB &amp; Seluler</t>
  </si>
  <si>
    <t>Lampu USB &amp; Seluler</t>
  </si>
  <si>
    <t>Pengisian Daya Baterai Universal</t>
  </si>
  <si>
    <t>Penyedot Debu USB</t>
  </si>
  <si>
    <t>Wi-Fi Saku</t>
  </si>
  <si>
    <t>Audio &amp; Video</t>
  </si>
  <si>
    <t>Aksesoris Audio &amp; Video</t>
  </si>
  <si>
    <t>Amplifier &amp; Mixer</t>
  </si>
  <si>
    <t>AV Receiver</t>
  </si>
  <si>
    <t>Earphone &amp; Headphone</t>
  </si>
  <si>
    <t>Mikrofon</t>
  </si>
  <si>
    <t>Pemutar CD &amp; DVD</t>
  </si>
  <si>
    <t>Pemutar MP3 &amp; MP4</t>
  </si>
  <si>
    <t>Perekam Suara</t>
  </si>
  <si>
    <t>Proyektor</t>
  </si>
  <si>
    <t>Radio &amp; Pemutar Kaset</t>
  </si>
  <si>
    <t>Sistem Bioskop Rumah</t>
  </si>
  <si>
    <t>Speaker</t>
  </si>
  <si>
    <t>Walkie Talkie</t>
  </si>
  <si>
    <t>Game &amp; Konsol</t>
  </si>
  <si>
    <t>Kamera &amp; Fotografi</t>
  </si>
  <si>
    <t>Aksesoris Kamera</t>
  </si>
  <si>
    <t>Drone &amp; Aksesoris</t>
  </si>
  <si>
    <t>DSLR</t>
  </si>
  <si>
    <t>Kamera &amp; Sistem Keamanan</t>
  </si>
  <si>
    <t>Kamera Action</t>
  </si>
  <si>
    <t>Kamera Film</t>
  </si>
  <si>
    <t>Kamera Instan</t>
  </si>
  <si>
    <t>Kamera Mirrorless</t>
  </si>
  <si>
    <t>Kamera Point &amp; Shoo</t>
  </si>
  <si>
    <t>Lensa Kamera</t>
  </si>
  <si>
    <t>Perawatan Kamera</t>
  </si>
  <si>
    <t>Perekam Video</t>
  </si>
  <si>
    <t>Perangkat Edukasi</t>
  </si>
  <si>
    <t>Kamus Elektronik</t>
  </si>
  <si>
    <t>Komponen &amp; Aksesori Perangkat Edukasi</t>
  </si>
  <si>
    <t>Notebook Elektronik</t>
  </si>
  <si>
    <t>Pembaca E-book</t>
  </si>
  <si>
    <t>Pena &amp; Perangkat untuk Membaca</t>
  </si>
  <si>
    <t>Pena Digital &amp; Pena Pintar</t>
  </si>
  <si>
    <t>Perangkat Pembelajaran Elektronik</t>
  </si>
  <si>
    <t>Tablet untuk Menulis</t>
  </si>
  <si>
    <t>Perangkat Pintar &amp; Dapat Dipakai</t>
  </si>
  <si>
    <t>Aksesoris yang Dapat Dipakai</t>
  </si>
  <si>
    <t>Jam Tangan Pintar</t>
  </si>
  <si>
    <t>Kacamata Pintar</t>
  </si>
  <si>
    <t>Pelacak GPS</t>
  </si>
  <si>
    <t>Pelacak Kebugaran</t>
  </si>
  <si>
    <t>Perangkat VR</t>
  </si>
  <si>
    <t>Ponsel &amp; Tablet</t>
  </si>
  <si>
    <r>
      <rPr>
        <b/>
        <sz val="13.5"/>
        <color rgb="FF000000"/>
        <rFont val="Calibri"/>
        <family val="2"/>
      </rPr>
      <t xml:space="preserve">Cara Menggunakan Kalkulator Tokopedia &amp; TikTok Shop
</t>
    </r>
    <r>
      <rPr>
        <sz val="13.5"/>
        <color rgb="FF000000"/>
        <rFont val="Calibri"/>
        <family val="2"/>
      </rPr>
      <t xml:space="preserve">1. Buka tab "Kalkulator Perkiraan Biaya"
2. Isi Kolom B, Baris 6 - 10 berdasarkan aktivitas seller*:
- Bagaimana cara mengecek %Pengeluaran GMV Max terhadap GMV? Akses: </t>
    </r>
    <r>
      <rPr>
        <u/>
        <sz val="13.5"/>
        <color theme="10"/>
        <rFont val="Calibri"/>
        <family val="2"/>
      </rPr>
      <t>https://seller-id.tokopedia.com/commission-waiver?shop_region=ID</t>
    </r>
    <r>
      <rPr>
        <sz val="13.5"/>
        <color rgb="FF000000"/>
        <rFont val="Calibri"/>
        <family val="2"/>
      </rPr>
      <t xml:space="preserve"> 
- Bagaimana cara mengecek pesanan dengan GMV Max? Akses: </t>
    </r>
    <r>
      <rPr>
        <u/>
        <sz val="13.5"/>
        <color theme="10"/>
        <rFont val="Calibri"/>
        <family val="2"/>
      </rPr>
      <t>https://seller-id.tokopedia.com/commission-waiver?shop_region=ID&amp;lng=en</t>
    </r>
    <r>
      <rPr>
        <sz val="13.5"/>
        <color rgb="FF000000"/>
        <rFont val="Calibri"/>
        <family val="2"/>
      </rPr>
      <t xml:space="preserve"> → Klik Lihat Detail → Produk memenuhi syarat 
- Bagaimana cara mengecek status Growth Xtra? Akses: </t>
    </r>
    <r>
      <rPr>
        <u/>
        <sz val="13.5"/>
        <color theme="10"/>
        <rFont val="Calibri"/>
        <family val="2"/>
      </rPr>
      <t>https://seller-id.tokopedia.com/promotion/program/bundle-group/detail/7579489352884242194</t>
    </r>
    <r>
      <rPr>
        <sz val="13.5"/>
        <color rgb="FF000000"/>
        <rFont val="Calibri"/>
        <family val="2"/>
      </rPr>
      <t xml:space="preserve"> lalu pastikan status menunjukkan "Terdaftar". 
</t>
    </r>
    <r>
      <rPr>
        <i/>
        <sz val="13.5"/>
        <color rgb="FF000000"/>
        <rFont val="Calibri"/>
        <family val="2"/>
      </rPr>
      <t xml:space="preserve">*Mulai 18 Mei dan seterusnya, platform akan merilis halaman baru untuk melihat data Diskon Komisi, yang dapat diakses melalui homepage: </t>
    </r>
    <r>
      <rPr>
        <i/>
        <u/>
        <sz val="13.5"/>
        <color theme="10"/>
        <rFont val="Calibri"/>
        <family val="2"/>
      </rPr>
      <t>https://seller-id.tokopedia.com/homepage</t>
    </r>
    <r>
      <rPr>
        <i/>
        <sz val="13.5"/>
        <color rgb="FF000000"/>
        <rFont val="Calibri"/>
        <family val="2"/>
      </rPr>
      <t xml:space="preserve">
</t>
    </r>
    <r>
      <rPr>
        <sz val="13.5"/>
        <color rgb="FF000000"/>
        <rFont val="Calibri"/>
        <family val="2"/>
      </rPr>
      <t xml:space="preserve"> 
3. Isi Kolom B, Baris 13 - 15 berdasarkan status kategori produk yang ingin dicek. Daftar kategori Level 1 - Level 3 dapat dilihat di Kolom C - E &gt;&gt;
4. Isi Kolom B, Baris 16–17 berdasarkan harga produk dan diskon seller. Setelahnya </t>
    </r>
    <r>
      <rPr>
        <b/>
        <sz val="13.5"/>
        <color rgb="FF000000"/>
        <rFont val="Calibri"/>
        <family val="2"/>
      </rPr>
      <t>Seller dapat melihat: 
- Perbandingan estimasi biaya sebelum dan sesudah penyesuaian pada Kolom D - K (dihitung secara otomatis)
- Estimasi diskon komisi yang akan didapatkan pada Kolom M - S (dihitung secara otomatis)</t>
    </r>
  </si>
  <si>
    <t>Use the calculator to check your estimated fees after 18 May and explore savings opportunities to reduce the fee adjustment using GMV Max and/or Growth Xtra Program. 
This calculator is intended to provide indicative estimates only - final fees may vary.</t>
  </si>
  <si>
    <t>Category level 1</t>
  </si>
  <si>
    <t>Category level 2</t>
  </si>
  <si>
    <t>Category level 3</t>
  </si>
  <si>
    <t>Automotive &amp; Motorcycle</t>
  </si>
  <si>
    <t>Auto Replacement Parts</t>
  </si>
  <si>
    <t>Batteries &amp; Accessories</t>
  </si>
  <si>
    <t>Bearing &amp; Seals</t>
  </si>
  <si>
    <t>Belts, Hoses &amp; Pulleys</t>
  </si>
  <si>
    <t>Body, Frame &amp; Bumpers</t>
  </si>
  <si>
    <t>Brake System</t>
  </si>
  <si>
    <t>Drivetrain, Transmission &amp; Clutches</t>
  </si>
  <si>
    <t>Engine Parts</t>
  </si>
  <si>
    <t>Exhaust &amp; Emissions</t>
  </si>
  <si>
    <t>Fuel System</t>
  </si>
  <si>
    <t>Ignition</t>
  </si>
  <si>
    <t>Radiators, Engine Cooling &amp; Climate Control</t>
  </si>
  <si>
    <t>Shocks, Struts &amp; Suspension</t>
  </si>
  <si>
    <t>Tires &amp; Accessories</t>
  </si>
  <si>
    <t>Wheels, Rims &amp; Accessories</t>
  </si>
  <si>
    <t>Windshield Wipers &amp; Washers</t>
  </si>
  <si>
    <t>Car</t>
  </si>
  <si>
    <t>Commercial Car</t>
  </si>
  <si>
    <t>Electric Car</t>
  </si>
  <si>
    <t>Sedan Car</t>
  </si>
  <si>
    <t>SUV &amp; MPV Car</t>
  </si>
  <si>
    <t>Car Electronics</t>
  </si>
  <si>
    <t>Car Exterior Accessories</t>
  </si>
  <si>
    <t>Car Interior Accessories</t>
  </si>
  <si>
    <t>Car Lights</t>
  </si>
  <si>
    <t>Bases</t>
  </si>
  <si>
    <t>Covers</t>
  </si>
  <si>
    <t>Decorative Lights</t>
  </si>
  <si>
    <t>Fog Lights</t>
  </si>
  <si>
    <t>Headlight Bulbs (Halogen)</t>
  </si>
  <si>
    <t>Headlight Bulbs (LED)</t>
  </si>
  <si>
    <t>Headlight Bulbs (Xenon)</t>
  </si>
  <si>
    <t>Indicator Lights</t>
  </si>
  <si>
    <t>Light Bars &amp; Work Lights</t>
  </si>
  <si>
    <t>Wires</t>
  </si>
  <si>
    <t>Car Repair Tools</t>
  </si>
  <si>
    <t>Assembly &amp; Disassembly Tools</t>
  </si>
  <si>
    <t>Car Battery Repair Tools</t>
  </si>
  <si>
    <t>Car Body Repair Tools</t>
  </si>
  <si>
    <t>Car Inspection Tools</t>
  </si>
  <si>
    <t>Code Readers &amp; Scanners</t>
  </si>
  <si>
    <t>Diagnostic Tools</t>
  </si>
  <si>
    <t>Engine &amp; Transmission Repair Tools</t>
  </si>
  <si>
    <t>Sheet Metal Tools</t>
  </si>
  <si>
    <t>Tire Repair &amp; Fitting Tools</t>
  </si>
  <si>
    <t>Car Washing &amp; Maintenance</t>
  </si>
  <si>
    <t>Motorcycle Accessories</t>
  </si>
  <si>
    <t>Motorcycle Parts</t>
  </si>
  <si>
    <t>Cables &amp; Tubes</t>
  </si>
  <si>
    <t>Frames &amp; Fittings</t>
  </si>
  <si>
    <t>Horns &amp; Accessories</t>
  </si>
  <si>
    <t>Lighting</t>
  </si>
  <si>
    <t>Mirrors &amp; Accessories</t>
  </si>
  <si>
    <t>Motorcycle Antifreeze &amp; Lubricant</t>
  </si>
  <si>
    <t>Motorcycle Filters</t>
  </si>
  <si>
    <t>Motorcycle Oil</t>
  </si>
  <si>
    <t>Sparkplug</t>
  </si>
  <si>
    <t>Motorcycles</t>
  </si>
  <si>
    <t>Quads, Motorhomes &amp; Boats</t>
  </si>
  <si>
    <t>Baby &amp; Maternity</t>
  </si>
  <si>
    <t>Baby Care &amp; Health</t>
  </si>
  <si>
    <t>Baby Bath Supplies</t>
  </si>
  <si>
    <t>Baby Baths &amp; Bath Seats</t>
  </si>
  <si>
    <t>Baby Clothes Sterilizers</t>
  </si>
  <si>
    <t>Baby Grooming Tools</t>
  </si>
  <si>
    <t>Baby Hair Dryers</t>
  </si>
  <si>
    <t>Baby Hair Trimmers</t>
  </si>
  <si>
    <t>Baby Hand Sanitizer</t>
  </si>
  <si>
    <t>Baby Skincare</t>
  </si>
  <si>
    <t>Baby Vitamins &amp; Supplements</t>
  </si>
  <si>
    <t>Diapers</t>
  </si>
  <si>
    <t>Fragrances</t>
  </si>
  <si>
    <t>Hair Care &amp; Body Wash</t>
  </si>
  <si>
    <t>Hand &amp; Footprint Makers</t>
  </si>
  <si>
    <t>Height &amp; Circumference Measuring Devices</t>
  </si>
  <si>
    <t>Insect &amp; Pest Repellents</t>
  </si>
  <si>
    <t>Laundry Detergent</t>
  </si>
  <si>
    <t>Medicine Dispensers</t>
  </si>
  <si>
    <t>Nasal &amp; Oral Care</t>
  </si>
  <si>
    <t>Pacifiers, Teethers &amp; Teething Relief</t>
  </si>
  <si>
    <t>Scales</t>
  </si>
  <si>
    <t>Towels &amp; Shower Caps</t>
  </si>
  <si>
    <t>Wipes &amp; Holders</t>
  </si>
  <si>
    <t>Baby Clothing &amp; Shoes</t>
  </si>
  <si>
    <t>Baby Fashion Accessories</t>
  </si>
  <si>
    <t>Baby Bags</t>
  </si>
  <si>
    <t>Baby Costume Jewelry</t>
  </si>
  <si>
    <t>Baby Earmuffs</t>
  </si>
  <si>
    <t>Baby Face Masks</t>
  </si>
  <si>
    <t>Baby Gloves</t>
  </si>
  <si>
    <t>Baby Hair Accessories</t>
  </si>
  <si>
    <t>Baby Hats &amp; Caps</t>
  </si>
  <si>
    <t>Baby Scarves</t>
  </si>
  <si>
    <t>Bibs &amp; Burp Cloths</t>
  </si>
  <si>
    <t>Gift Sets</t>
  </si>
  <si>
    <t>Sunglasses</t>
  </si>
  <si>
    <t>Baby Furniture</t>
  </si>
  <si>
    <t>Baby Chairs</t>
  </si>
  <si>
    <t>Baby Tables &amp; Desks</t>
  </si>
  <si>
    <t>Baby Walkers</t>
  </si>
  <si>
    <t>Bouncers, Jumpers &amp; Swings</t>
  </si>
  <si>
    <t>Changing Tables</t>
  </si>
  <si>
    <t>Cribs &amp; Beds</t>
  </si>
  <si>
    <t>Mattresses &amp; Bedding</t>
  </si>
  <si>
    <t>Potty Training &amp; Commode Chairs</t>
  </si>
  <si>
    <t>Baby Safety</t>
  </si>
  <si>
    <t>Mosquito Netting</t>
  </si>
  <si>
    <t>Baby Toys</t>
  </si>
  <si>
    <t>Baby Electric &amp; Remote Control Toys</t>
  </si>
  <si>
    <t>Baby Pretend Play</t>
  </si>
  <si>
    <t>Baby Sound Toys</t>
  </si>
  <si>
    <t>Baby Sports &amp; Outdoor Play</t>
  </si>
  <si>
    <t>Balls</t>
  </si>
  <si>
    <t>Bath Toys</t>
  </si>
  <si>
    <t>Car Seat &amp; Stroller Toys</t>
  </si>
  <si>
    <t>Dolls &amp; Stuffed Toys</t>
  </si>
  <si>
    <t>Early Education &amp; Smart Toys</t>
  </si>
  <si>
    <t>Indoor Climbers &amp; Play Structures</t>
  </si>
  <si>
    <t>Mirrors</t>
  </si>
  <si>
    <t>Playgyms &amp; Playmats</t>
  </si>
  <si>
    <t>Playpens</t>
  </si>
  <si>
    <t>Rocking Horses &amp; Animals</t>
  </si>
  <si>
    <t>Roly-Poly Toys</t>
  </si>
  <si>
    <t>Toy Figures &amp; Models</t>
  </si>
  <si>
    <t>Baby Travel Essentials</t>
  </si>
  <si>
    <t>Baby Car Seats</t>
  </si>
  <si>
    <t>Baby Carriers</t>
  </si>
  <si>
    <t>Car Seat Accessories</t>
  </si>
  <si>
    <t>Child Harnesses &amp; Reins</t>
  </si>
  <si>
    <t>Diaper Bags</t>
  </si>
  <si>
    <t>Seat Belts &amp; Accessories</t>
  </si>
  <si>
    <t>Stroller Accessories</t>
  </si>
  <si>
    <t>Strollers and Bassinet Strollers</t>
  </si>
  <si>
    <t>Formula Milk &amp; Baby Food</t>
  </si>
  <si>
    <t>Beverages</t>
  </si>
  <si>
    <t>Growth Milk Formula</t>
  </si>
  <si>
    <t>Infant Formula</t>
  </si>
  <si>
    <t>Oatmeal, Puree &amp; Cereal</t>
  </si>
  <si>
    <t>Snack</t>
  </si>
  <si>
    <t>Maternity Supplies</t>
  </si>
  <si>
    <t>Maternity Clothing &amp; Accessories</t>
  </si>
  <si>
    <t>Maternity Pillows</t>
  </si>
  <si>
    <t>Maternity Seat Belts &amp; Accessories</t>
  </si>
  <si>
    <t>Maternity Skincare</t>
  </si>
  <si>
    <t>Maternity Underwear</t>
  </si>
  <si>
    <t>Maternity Vitamins &amp; Supplement</t>
  </si>
  <si>
    <t>Milk Formula for Pregnant &amp; Lactating Women</t>
  </si>
  <si>
    <t>Nursing Clothes</t>
  </si>
  <si>
    <t>Prenatal Monitoring Devices</t>
  </si>
  <si>
    <t>Supporting Belts</t>
  </si>
  <si>
    <t>Nursing &amp; Feeding</t>
  </si>
  <si>
    <t>Baby Bottle Boxes &amp; Drying Racks</t>
  </si>
  <si>
    <t>Baby Bottle Cleaners</t>
  </si>
  <si>
    <t>Baby Bottle Warmers, Coolers &amp; Sterilizers</t>
  </si>
  <si>
    <t>Baby Bottles &amp; Accessories</t>
  </si>
  <si>
    <t>Baby Utensils</t>
  </si>
  <si>
    <t>Breast Pads</t>
  </si>
  <si>
    <t>Breast Pumps &amp; Accessories</t>
  </si>
  <si>
    <t>Breastfeeding Pillows</t>
  </si>
  <si>
    <t>Dummies</t>
  </si>
  <si>
    <t>Food Processors</t>
  </si>
  <si>
    <t>Formula &amp; Milk Storage &amp; Organization</t>
  </si>
  <si>
    <t>Nursing Covers</t>
  </si>
  <si>
    <t>Beauty &amp; Personal Care</t>
  </si>
  <si>
    <t>Bath &amp; Body Care</t>
  </si>
  <si>
    <t>Bathing Accessories</t>
  </si>
  <si>
    <t>Body &amp; Massage Oil</t>
  </si>
  <si>
    <t>Body Care Kits</t>
  </si>
  <si>
    <t>Body Creams &amp; Lotions</t>
  </si>
  <si>
    <t>Body Masks</t>
  </si>
  <si>
    <t>Body Scrubs &amp; Peels</t>
  </si>
  <si>
    <t>Body Shaping Cream</t>
  </si>
  <si>
    <t>Body Wash &amp; Soap</t>
  </si>
  <si>
    <t>Breast Care</t>
  </si>
  <si>
    <t>Deodorants &amp; Antiperspirants</t>
  </si>
  <si>
    <t>Hair Removal Cream, Wax &amp; Shave</t>
  </si>
  <si>
    <t>Manual Massage Tools</t>
  </si>
  <si>
    <t>Neck Care</t>
  </si>
  <si>
    <t>Talcum Powder</t>
  </si>
  <si>
    <t>Eye &amp; Ear Care</t>
  </si>
  <si>
    <t>Colored Contact Lens</t>
  </si>
  <si>
    <t>Contact Lens</t>
  </si>
  <si>
    <t>Contact Lens Conditioning Kits</t>
  </si>
  <si>
    <t>Ear Drops</t>
  </si>
  <si>
    <t>Ear Plugs</t>
  </si>
  <si>
    <t>Earwax Removal Products</t>
  </si>
  <si>
    <t>Lens Solutions &amp; Eyedrops</t>
  </si>
  <si>
    <t>Reading Glasses</t>
  </si>
  <si>
    <t>Sleep Masks</t>
  </si>
  <si>
    <t>Feminine Care</t>
  </si>
  <si>
    <t>Haircare &amp; Styling</t>
  </si>
  <si>
    <t>Hand, Foot &amp; Nail Care</t>
  </si>
  <si>
    <t>Men's Care</t>
  </si>
  <si>
    <t>Nail Care</t>
  </si>
  <si>
    <t>Perfume</t>
  </si>
  <si>
    <t>Men's Perfume</t>
  </si>
  <si>
    <t>Perfume Sets</t>
  </si>
  <si>
    <t>Unisex Perfume</t>
  </si>
  <si>
    <t>Women's Perfume</t>
  </si>
  <si>
    <t>Personal Care Appliances</t>
  </si>
  <si>
    <t>Acne Treatments</t>
  </si>
  <si>
    <t>Eye Treatments</t>
  </si>
  <si>
    <t>Face Masks</t>
  </si>
  <si>
    <t>Face Scrubs &amp; Peels</t>
  </si>
  <si>
    <t>Facial Cleansers</t>
  </si>
  <si>
    <t>Facial Massage Cream</t>
  </si>
  <si>
    <t>Lip Treatments</t>
  </si>
  <si>
    <t>Moisturizers &amp; Mists</t>
  </si>
  <si>
    <t>Nasal Treatment</t>
  </si>
  <si>
    <t>Serums &amp; Essences</t>
  </si>
  <si>
    <t>Skin Care Kits</t>
  </si>
  <si>
    <t>Skincare Tools</t>
  </si>
  <si>
    <t>Tanning Oils &amp; Self Tanners</t>
  </si>
  <si>
    <t>Toners</t>
  </si>
  <si>
    <t>Special Personal Care</t>
  </si>
  <si>
    <t>Adult Diapers</t>
  </si>
  <si>
    <t>Heat Patches</t>
  </si>
  <si>
    <t>Ice Packs</t>
  </si>
  <si>
    <t>Incontinence Bed Pads</t>
  </si>
  <si>
    <t>Insect Repellents</t>
  </si>
  <si>
    <t>Bookings &amp; Vouchers</t>
  </si>
  <si>
    <t>Automotive</t>
  </si>
  <si>
    <t>Hatchback &amp; City Car</t>
  </si>
  <si>
    <t>New Car Booking Fee</t>
  </si>
  <si>
    <t>New Motorcycle Booking Fee</t>
  </si>
  <si>
    <t>Property</t>
  </si>
  <si>
    <t>Apartment Booking Fee</t>
  </si>
  <si>
    <t>Apartment Full Payment</t>
  </si>
  <si>
    <t>Apartment Rent</t>
  </si>
  <si>
    <t>Boarding House Rent</t>
  </si>
  <si>
    <t>Building Booking Fee</t>
  </si>
  <si>
    <t>Building Full Payment</t>
  </si>
  <si>
    <t>Building Rent</t>
  </si>
  <si>
    <t>House Booking Fee</t>
  </si>
  <si>
    <t>House Full Payment</t>
  </si>
  <si>
    <t>House Rent</t>
  </si>
  <si>
    <t>Land Booking Fee</t>
  </si>
  <si>
    <t>Land Full Payment</t>
  </si>
  <si>
    <t>Land Rent</t>
  </si>
  <si>
    <t>Shophouse Booking Fee</t>
  </si>
  <si>
    <t>Shophouse Full Payment</t>
  </si>
  <si>
    <t>Shophouse Rent</t>
  </si>
  <si>
    <t>Villa Booking Fee</t>
  </si>
  <si>
    <t>Villa Full Payment</t>
  </si>
  <si>
    <t>Villa Rent</t>
  </si>
  <si>
    <t>Travel &amp; Tickets</t>
  </si>
  <si>
    <t>Bus Rent</t>
  </si>
  <si>
    <t>Car Rent</t>
  </si>
  <si>
    <t>Costume Rent</t>
  </si>
  <si>
    <t>Cruise Tour</t>
  </si>
  <si>
    <t>Domestic Attraction Tickets</t>
  </si>
  <si>
    <t>Indonesia Tour</t>
  </si>
  <si>
    <t>International Attraction Tickets</t>
  </si>
  <si>
    <t>International Tour</t>
  </si>
  <si>
    <t>Land Tour</t>
  </si>
  <si>
    <t>Rail Pass Ticket</t>
  </si>
  <si>
    <t>Religious Tour</t>
  </si>
  <si>
    <t>Travel Insurance</t>
  </si>
  <si>
    <t>Visa Processing Service</t>
  </si>
  <si>
    <t>Books, Magazines &amp; Audio</t>
  </si>
  <si>
    <t>Children's &amp; Infants' Books</t>
  </si>
  <si>
    <t>Activity Books</t>
  </si>
  <si>
    <t>Children's Literature &amp; Art</t>
  </si>
  <si>
    <t>Children's Science &amp; Technology</t>
  </si>
  <si>
    <t>Picture Books</t>
  </si>
  <si>
    <t>Economics &amp; Management</t>
  </si>
  <si>
    <t>Business &amp; Management</t>
  </si>
  <si>
    <t>Economics</t>
  </si>
  <si>
    <t>Finance &amp; Investment</t>
  </si>
  <si>
    <t>Education &amp; Schooling</t>
  </si>
  <si>
    <t>Counseling Books</t>
  </si>
  <si>
    <t>Language &amp; Dictionaries</t>
  </si>
  <si>
    <t>Textbooks</t>
  </si>
  <si>
    <t>Humanities &amp; Social Sciences</t>
  </si>
  <si>
    <t>Career &amp; Self-Help</t>
  </si>
  <si>
    <t>History &amp; Culture</t>
  </si>
  <si>
    <t>Parenting &amp; Family</t>
  </si>
  <si>
    <t>Politics, Law &amp; Social Sciences</t>
  </si>
  <si>
    <t>Psychology &amp; Relationships</t>
  </si>
  <si>
    <t>Religion &amp; Philosophy</t>
  </si>
  <si>
    <t>Lifestyle &amp; Hobbies</t>
  </si>
  <si>
    <t>Comics &amp; Manga</t>
  </si>
  <si>
    <t>Crafts &amp; DIY</t>
  </si>
  <si>
    <t>Fashion &amp; Beauty</t>
  </si>
  <si>
    <t>Game &amp; Entertainment</t>
  </si>
  <si>
    <t>Health, Fitness &amp; Dieting</t>
  </si>
  <si>
    <t>Maternity &amp; Antenatal Education</t>
  </si>
  <si>
    <t>Recipes &amp; Cooking</t>
  </si>
  <si>
    <t>Sports &amp; Fitness</t>
  </si>
  <si>
    <t>Travel &amp; Maps</t>
  </si>
  <si>
    <t>Literature &amp; Art</t>
  </si>
  <si>
    <t>Biographies &amp; Memoirs</t>
  </si>
  <si>
    <t>Film &amp; Television Arts</t>
  </si>
  <si>
    <t>Literature</t>
  </si>
  <si>
    <t>Music</t>
  </si>
  <si>
    <t>Novel</t>
  </si>
  <si>
    <t>Painting &amp; Design</t>
  </si>
  <si>
    <t>Performing Arts</t>
  </si>
  <si>
    <t>Photography &amp; Video</t>
  </si>
  <si>
    <t>Magazines &amp; Newspapers</t>
  </si>
  <si>
    <t>Business</t>
  </si>
  <si>
    <t>Lifestyle</t>
  </si>
  <si>
    <t>Teenager</t>
  </si>
  <si>
    <t>Science &amp; Technology</t>
  </si>
  <si>
    <t>Agriculture, Forestry &amp; Fishery</t>
  </si>
  <si>
    <t>Architecture</t>
  </si>
  <si>
    <t>Computers &amp; Networking</t>
  </si>
  <si>
    <t>Industrial Technology</t>
  </si>
  <si>
    <t>Medical</t>
  </si>
  <si>
    <t>Natural Sciences</t>
  </si>
  <si>
    <t>Video &amp; Music</t>
  </si>
  <si>
    <t>Collectibles</t>
  </si>
  <si>
    <t>Collectible Coins &amp; Money</t>
  </si>
  <si>
    <t>Banknotes</t>
  </si>
  <si>
    <t>Coins &amp; Bullion</t>
  </si>
  <si>
    <t>Contemporary Culture Collectibles</t>
  </si>
  <si>
    <t>Entertainment</t>
  </si>
  <si>
    <t>Sports Collectibles</t>
  </si>
  <si>
    <t>Trading Cards &amp; Accessories</t>
  </si>
  <si>
    <t>Computers &amp; Office Equipment</t>
  </si>
  <si>
    <t>Computer Accessories</t>
  </si>
  <si>
    <t>Cooling Pads</t>
  </si>
  <si>
    <t>Keyboard &amp; Trackpad Covers</t>
  </si>
  <si>
    <t>Keyboards &amp; Mouse</t>
  </si>
  <si>
    <t>Laptop Batteries</t>
  </si>
  <si>
    <t>Laptop Chargers &amp; Adapters</t>
  </si>
  <si>
    <t>Laptop Covers &amp; Cases</t>
  </si>
  <si>
    <t>Laptop Stands &amp; Trays</t>
  </si>
  <si>
    <t>Mouse Pads</t>
  </si>
  <si>
    <t>USB Hubs &amp; Card Readers</t>
  </si>
  <si>
    <t>Webcams</t>
  </si>
  <si>
    <t>Data Storage &amp; Software</t>
  </si>
  <si>
    <t>Compact Discs</t>
  </si>
  <si>
    <t>Flash Drives &amp; OTG Cables</t>
  </si>
  <si>
    <t>Hard Disk Enclosures &amp; Docking Stations</t>
  </si>
  <si>
    <t>Hard Drives</t>
  </si>
  <si>
    <t>Micro SD Cards</t>
  </si>
  <si>
    <t>Desktop &amp; Laptop Components</t>
  </si>
  <si>
    <t>Fans &amp; Heatsinks</t>
  </si>
  <si>
    <t>Graphics Cards</t>
  </si>
  <si>
    <t>Monitors</t>
  </si>
  <si>
    <t>Motherboards</t>
  </si>
  <si>
    <t>Optical Drives</t>
  </si>
  <si>
    <t>PC Cases</t>
  </si>
  <si>
    <t>Power Supply Units</t>
  </si>
  <si>
    <t>Processors</t>
  </si>
  <si>
    <t>Sound Cards</t>
  </si>
  <si>
    <t>Thermal Paste &amp; Pads</t>
  </si>
  <si>
    <t>TV Tuner &amp; Video Capture Cards</t>
  </si>
  <si>
    <t>UPS &amp; Stabilizers</t>
  </si>
  <si>
    <t>Desktop Computers, Laptops &amp; Tablets</t>
  </si>
  <si>
    <t>Network Components</t>
  </si>
  <si>
    <t>KVM Switches</t>
  </si>
  <si>
    <t>Modems &amp; Wireless Routers</t>
  </si>
  <si>
    <t>Network Cables &amp; Connectors</t>
  </si>
  <si>
    <t>Network Switches &amp; PoE</t>
  </si>
  <si>
    <t>Powerline Adapters</t>
  </si>
  <si>
    <t>Print Servers</t>
  </si>
  <si>
    <t>Repeaters</t>
  </si>
  <si>
    <t>Wireless Adapters &amp; Network Cards</t>
  </si>
  <si>
    <t>Office Equipment</t>
  </si>
  <si>
    <t>3D Printing Supplies</t>
  </si>
  <si>
    <t>Access Control &amp; Attendance Devices</t>
  </si>
  <si>
    <t>Advertisement Printing Equipment</t>
  </si>
  <si>
    <t>Barcode Scanners</t>
  </si>
  <si>
    <t>Conference Video &amp; Audio Devices</t>
  </si>
  <si>
    <t>Fax Machines</t>
  </si>
  <si>
    <t>Ink &amp; Toner Cartridges</t>
  </si>
  <si>
    <t>Label Printers</t>
  </si>
  <si>
    <t>Laminators</t>
  </si>
  <si>
    <t>Money Counters</t>
  </si>
  <si>
    <t>Office Equipment Parts</t>
  </si>
  <si>
    <t>Paper Shredders</t>
  </si>
  <si>
    <t>Printers &amp; Scanners</t>
  </si>
  <si>
    <t>Smart Retail Equipment</t>
  </si>
  <si>
    <t>Typewriters</t>
  </si>
  <si>
    <t>Office Stationery &amp; Supplies</t>
  </si>
  <si>
    <t>Accounting Supplies</t>
  </si>
  <si>
    <t>Art Supplies</t>
  </si>
  <si>
    <t>Calendars &amp; Accessories</t>
  </si>
  <si>
    <t>Cards</t>
  </si>
  <si>
    <t>Desk Organizers &amp; Accessories</t>
  </si>
  <si>
    <t>Envelopes &amp; Postal Supplies</t>
  </si>
  <si>
    <t>Gifts &amp; Wrapping</t>
  </si>
  <si>
    <t>Identification Badges &amp; Supplies</t>
  </si>
  <si>
    <t>Labels, Index Dividers &amp; Stamps</t>
  </si>
  <si>
    <t>Notebooks &amp; Paper</t>
  </si>
  <si>
    <t>Office Binding Supplies</t>
  </si>
  <si>
    <t>Office Cutting Supplies</t>
  </si>
  <si>
    <t>Office Filing Products</t>
  </si>
  <si>
    <t>Office Measuring Supplies</t>
  </si>
  <si>
    <t>Office Presentation Supplies</t>
  </si>
  <si>
    <t>Safes</t>
  </si>
  <si>
    <t>School &amp; Educational Supplies</t>
  </si>
  <si>
    <t>Tape, Adhesives &amp; Fasteners</t>
  </si>
  <si>
    <t>Writing &amp; Correction Tools</t>
  </si>
  <si>
    <t>Fashion Accessories</t>
  </si>
  <si>
    <t>Clothes Accessories</t>
  </si>
  <si>
    <t>Belts</t>
  </si>
  <si>
    <t>Collar Clips &amp; Brooches</t>
  </si>
  <si>
    <t>Cufflinks</t>
  </si>
  <si>
    <t>Earmuffs</t>
  </si>
  <si>
    <t>Face Covering Masks &amp; Accessories</t>
  </si>
  <si>
    <t>Fashion Accessory Sets</t>
  </si>
  <si>
    <t>Gloves</t>
  </si>
  <si>
    <t>Handkerchiefs</t>
  </si>
  <si>
    <t>Hats</t>
  </si>
  <si>
    <t>Scarves &amp; Shawls</t>
  </si>
  <si>
    <t>Ties &amp; Bow ties</t>
  </si>
  <si>
    <t>Costume Jewelry &amp; Accessories</t>
  </si>
  <si>
    <t>Anklets</t>
  </si>
  <si>
    <t>Body Jewelry</t>
  </si>
  <si>
    <t>Bracelets &amp; Bangles</t>
  </si>
  <si>
    <t>Charms &amp; Pendants</t>
  </si>
  <si>
    <t>Earrings</t>
  </si>
  <si>
    <t>Jewelry Adjusters &amp; Protectors</t>
  </si>
  <si>
    <t>Jewelry Sets</t>
  </si>
  <si>
    <t>Keychains</t>
  </si>
  <si>
    <t>Necklaces</t>
  </si>
  <si>
    <t>Rings</t>
  </si>
  <si>
    <t>Dressmaking Fabrics</t>
  </si>
  <si>
    <t>Eyewear</t>
  </si>
  <si>
    <t>Fashion Watches &amp; Accessories</t>
  </si>
  <si>
    <t>Fashion Couple Watches</t>
  </si>
  <si>
    <t>Fashion Men's Watches</t>
  </si>
  <si>
    <t>Fashion Women's Watches</t>
  </si>
  <si>
    <t>Hair Accessories</t>
  </si>
  <si>
    <t>Hair Extensions &amp; Wigs</t>
  </si>
  <si>
    <t>Watches &amp; Accessories</t>
  </si>
  <si>
    <t>Wedding Accessories</t>
  </si>
  <si>
    <t>Food &amp; Beverages</t>
  </si>
  <si>
    <t>Baking</t>
  </si>
  <si>
    <t>Baking Flours</t>
  </si>
  <si>
    <t>Baking Mixes</t>
  </si>
  <si>
    <t>Breadcrumbs &amp; Stuffing</t>
  </si>
  <si>
    <t>Butter &amp; Margarine</t>
  </si>
  <si>
    <t>Cheese &amp; Cheese Powder</t>
  </si>
  <si>
    <t>Condensed Milk</t>
  </si>
  <si>
    <t>Cream</t>
  </si>
  <si>
    <t>Creamers</t>
  </si>
  <si>
    <t>Food Coloring</t>
  </si>
  <si>
    <t>Food Flavoring &amp; Extracts</t>
  </si>
  <si>
    <t>Frosting, Icing &amp; Decorations</t>
  </si>
  <si>
    <t>Marshmallows</t>
  </si>
  <si>
    <t>Beer, Wine &amp; Spirits</t>
  </si>
  <si>
    <t>Drinks</t>
  </si>
  <si>
    <t>Fresh &amp; Frozen Food</t>
  </si>
  <si>
    <t>Bread</t>
  </si>
  <si>
    <t>Cakes &amp; Pies</t>
  </si>
  <si>
    <t>Eggs</t>
  </si>
  <si>
    <t>Frozen Food</t>
  </si>
  <si>
    <t>Fruit</t>
  </si>
  <si>
    <t>Ice Cream</t>
  </si>
  <si>
    <t>Meal Kits</t>
  </si>
  <si>
    <t>Meat</t>
  </si>
  <si>
    <t>Mushroom</t>
  </si>
  <si>
    <t>Pasta &amp; Sauces</t>
  </si>
  <si>
    <t>Pastries</t>
  </si>
  <si>
    <t>Prepared Meals</t>
  </si>
  <si>
    <t>Processed Meat &amp; Seafood</t>
  </si>
  <si>
    <t>Sandwiches &amp; Wraps</t>
  </si>
  <si>
    <t>Soups &amp; Stews</t>
  </si>
  <si>
    <t>Tofu</t>
  </si>
  <si>
    <t>Vegetables</t>
  </si>
  <si>
    <t>Vegetarian Meat Alternatives</t>
  </si>
  <si>
    <t>Instant Food</t>
  </si>
  <si>
    <t>Bird's Nest</t>
  </si>
  <si>
    <t>Breakfast Cereal, Granola &amp; Oatmeal</t>
  </si>
  <si>
    <t>Canned, Jarred &amp; Packaged Foods</t>
  </si>
  <si>
    <t>Instant Hotpot</t>
  </si>
  <si>
    <t>Instant Noodles</t>
  </si>
  <si>
    <t>Instant Rice &amp; Porridge</t>
  </si>
  <si>
    <t>Pickled Vegetables, Pickles &amp; Chutney</t>
  </si>
  <si>
    <t>Milk &amp; Dairy</t>
  </si>
  <si>
    <t>Snacks</t>
  </si>
  <si>
    <t>Bars</t>
  </si>
  <si>
    <t>Biscuits, Cookies &amp; Wafers</t>
  </si>
  <si>
    <t>Candy</t>
  </si>
  <si>
    <t>Chewing &amp; Bubble Gum</t>
  </si>
  <si>
    <t>Chocolate &amp; Chocolate Snacks</t>
  </si>
  <si>
    <t>Crisps &amp; Puffed Snacks</t>
  </si>
  <si>
    <t>Custard Puddings &amp; Jelly</t>
  </si>
  <si>
    <t>Dried Snacks</t>
  </si>
  <si>
    <t>Nuts &amp; Peas</t>
  </si>
  <si>
    <t>Plant-based &amp; Gluten Snacks</t>
  </si>
  <si>
    <t>Seaweed</t>
  </si>
  <si>
    <t>Seeds</t>
  </si>
  <si>
    <t>Snack Cakes &amp; Pastries</t>
  </si>
  <si>
    <t>Staples &amp; Cooking Essentials</t>
  </si>
  <si>
    <t>Beans &amp; Grains</t>
  </si>
  <si>
    <t>Broth, Gravy &amp; Instant Soup</t>
  </si>
  <si>
    <t>Cooking Pastes &amp; Seasoning Kits</t>
  </si>
  <si>
    <t>Cooking Sauces</t>
  </si>
  <si>
    <t>Cooking Wine</t>
  </si>
  <si>
    <t>Dried Foods</t>
  </si>
  <si>
    <t>Flavor Enhancers</t>
  </si>
  <si>
    <t>Flour</t>
  </si>
  <si>
    <t>Herbs, Spices &amp; Seasonings</t>
  </si>
  <si>
    <t>Honey &amp; Maple Syrup</t>
  </si>
  <si>
    <t>Jams, Dressings &amp; Spreads</t>
  </si>
  <si>
    <t>Oils</t>
  </si>
  <si>
    <t>Pasta, Noodles &amp; Vermicelli</t>
  </si>
  <si>
    <t>Rice</t>
  </si>
  <si>
    <t>Salt</t>
  </si>
  <si>
    <t>Sugar &amp; Sweeteners</t>
  </si>
  <si>
    <t>Vinegar</t>
  </si>
  <si>
    <t>Furniture</t>
  </si>
  <si>
    <t>Children's Furniture</t>
  </si>
  <si>
    <t>Commercial Furniture</t>
  </si>
  <si>
    <t>Office Furniture</t>
  </si>
  <si>
    <t>Home Furniture</t>
  </si>
  <si>
    <t>Furniture Parts</t>
  </si>
  <si>
    <t>Indoor Furniture</t>
  </si>
  <si>
    <t>Bed Frames &amp; Headboards</t>
  </si>
  <si>
    <t>Beds</t>
  </si>
  <si>
    <t>Chairs</t>
  </si>
  <si>
    <t>Coat Racks</t>
  </si>
  <si>
    <t>Cupboards &amp; Cabinets</t>
  </si>
  <si>
    <t>Gaming Furniture</t>
  </si>
  <si>
    <t>Indoor Furniture Sets</t>
  </si>
  <si>
    <t>Makeup Vanities</t>
  </si>
  <si>
    <t>Mattresses</t>
  </si>
  <si>
    <t>Room Dividers</t>
  </si>
  <si>
    <t>Shelves &amp; Racks</t>
  </si>
  <si>
    <t>Sofas</t>
  </si>
  <si>
    <t>Stools &amp; Benches</t>
  </si>
  <si>
    <t>Tables &amp; Desks</t>
  </si>
  <si>
    <t>TV Stands &amp; Bedside Tables</t>
  </si>
  <si>
    <t>Wardrobes</t>
  </si>
  <si>
    <t>Outdoor Furniture</t>
  </si>
  <si>
    <t>Outdoor Sofas</t>
  </si>
  <si>
    <t>Patio Swings</t>
  </si>
  <si>
    <t>Health</t>
  </si>
  <si>
    <t>Alternative Medications &amp; Treatments</t>
  </si>
  <si>
    <t>Food Supplements</t>
  </si>
  <si>
    <t>Beauty Supplement</t>
  </si>
  <si>
    <t>Fitness Supplements</t>
  </si>
  <si>
    <t>Weight Management</t>
  </si>
  <si>
    <t>Wellness Supplements</t>
  </si>
  <si>
    <t>Medical Supplies</t>
  </si>
  <si>
    <t>Bathroom Scales</t>
  </si>
  <si>
    <t>Braces &amp; Supports</t>
  </si>
  <si>
    <t>Disinfectant Wipes</t>
  </si>
  <si>
    <t>Family Planning Tests</t>
  </si>
  <si>
    <t>First Aid Supplies</t>
  </si>
  <si>
    <t>Health Monitors &amp; Tests</t>
  </si>
  <si>
    <t>Hearing Aids</t>
  </si>
  <si>
    <t>Laboratory Tools</t>
  </si>
  <si>
    <t>Medical Masks</t>
  </si>
  <si>
    <t>Medication Aids</t>
  </si>
  <si>
    <t>PPE Masks</t>
  </si>
  <si>
    <t>Respiratory Aids &amp; Accessories</t>
  </si>
  <si>
    <t>Sleep &amp; Snoring</t>
  </si>
  <si>
    <t>Smoking Cessation</t>
  </si>
  <si>
    <t>Thermometers</t>
  </si>
  <si>
    <t>Walking Sticks</t>
  </si>
  <si>
    <t>Wheelchairs</t>
  </si>
  <si>
    <t>OTC Medications &amp; Treatments</t>
  </si>
  <si>
    <t>Allergies, Sinus &amp; Asthma</t>
  </si>
  <si>
    <t>Antifungals</t>
  </si>
  <si>
    <t>Baby &amp; Child Medicine</t>
  </si>
  <si>
    <t>Coughs &amp; Colds</t>
  </si>
  <si>
    <t>Cuts &amp; Wounds</t>
  </si>
  <si>
    <t>Digestion &amp; Nausea</t>
  </si>
  <si>
    <t>Eczema, Psoriasis and Rosacea Care</t>
  </si>
  <si>
    <t>Pain Relief</t>
  </si>
  <si>
    <t>Scars &amp; Stretchmarks</t>
  </si>
  <si>
    <t>Prescription Medication</t>
  </si>
  <si>
    <t>Anti-inflammatory Drugs</t>
  </si>
  <si>
    <t>Antimalarial Drugs</t>
  </si>
  <si>
    <t>Antiviral Drugs</t>
  </si>
  <si>
    <t>Cancer Drugs</t>
  </si>
  <si>
    <t>Cholesterol Drugs</t>
  </si>
  <si>
    <t>Diabetes Drugs</t>
  </si>
  <si>
    <t>Eye Drugs</t>
  </si>
  <si>
    <t>Fertility, Hormone &amp; Contraception Drugs</t>
  </si>
  <si>
    <t>Heart Drugs</t>
  </si>
  <si>
    <t>Hypertension Drugs</t>
  </si>
  <si>
    <t>Menstrual Medicine</t>
  </si>
  <si>
    <t>Mouth Drugs</t>
  </si>
  <si>
    <t>Nervous System &amp; Brain Disorder Drugs</t>
  </si>
  <si>
    <t>Urinary Tract &amp; Prostate Drugs</t>
  </si>
  <si>
    <t>Sexual Wellness</t>
  </si>
  <si>
    <t>E-Cigarettes</t>
  </si>
  <si>
    <t>Liquid Vapes</t>
  </si>
  <si>
    <t>Vape Accessories</t>
  </si>
  <si>
    <t>Vape Atomizer</t>
  </si>
  <si>
    <t>Vape Case</t>
  </si>
  <si>
    <t>Vape Chargers</t>
  </si>
  <si>
    <t>Vape Coils</t>
  </si>
  <si>
    <t>Vape Cotton</t>
  </si>
  <si>
    <t>Vape MOD</t>
  </si>
  <si>
    <t>Vape Tools &amp; Kits</t>
  </si>
  <si>
    <t>Vaporizer Package</t>
  </si>
  <si>
    <t>Home Improvement</t>
  </si>
  <si>
    <t>Bathroom Fixtures</t>
  </si>
  <si>
    <t>Bathroom Fixture Accessories</t>
  </si>
  <si>
    <t>Bathroom Mirrors</t>
  </si>
  <si>
    <t>Hooks &amp; Bars</t>
  </si>
  <si>
    <t>Building Supplies</t>
  </si>
  <si>
    <t>Wallpaper &amp; Wall Trim</t>
  </si>
  <si>
    <t>Electrical Equipment &amp; Supplies</t>
  </si>
  <si>
    <t>Connectors &amp; Terminals</t>
  </si>
  <si>
    <t>Electrical Sockets &amp; Accessories</t>
  </si>
  <si>
    <t>Motors, Generators &amp; Accessories</t>
  </si>
  <si>
    <t>Power Savers</t>
  </si>
  <si>
    <t>Power Supplies</t>
  </si>
  <si>
    <t>Relays &amp; Breakers</t>
  </si>
  <si>
    <t>Switches &amp; Accessories</t>
  </si>
  <si>
    <t>Transformers</t>
  </si>
  <si>
    <t>Wires &amp; Cables</t>
  </si>
  <si>
    <t>Garden Supplies</t>
  </si>
  <si>
    <t>Kitchen Fixtures</t>
  </si>
  <si>
    <t>Kitchen Fixture Accessories</t>
  </si>
  <si>
    <t>Lights &amp; Lighting</t>
  </si>
  <si>
    <t>Bulbs, Tubes &amp; Strips</t>
  </si>
  <si>
    <t>Commercial Lighting</t>
  </si>
  <si>
    <t>Indoor Lighting</t>
  </si>
  <si>
    <t>Lighting Accessories</t>
  </si>
  <si>
    <t>Novelty Lighting</t>
  </si>
  <si>
    <t>Outdoor Lighting</t>
  </si>
  <si>
    <t>Portable Lighting</t>
  </si>
  <si>
    <t>Professional Lighting</t>
  </si>
  <si>
    <t>Security &amp; Safety</t>
  </si>
  <si>
    <t>Smart Home Systems</t>
  </si>
  <si>
    <t>Solar &amp; Wind Power</t>
  </si>
  <si>
    <t>Home Supplies</t>
  </si>
  <si>
    <t>Bathroom Supplies</t>
  </si>
  <si>
    <t>Bath Mats</t>
  </si>
  <si>
    <t>Shower Curtains &amp; Rods</t>
  </si>
  <si>
    <t>Soap Dispensers</t>
  </si>
  <si>
    <t>Toilet Seat Covers</t>
  </si>
  <si>
    <t>Toothbrush Holders</t>
  </si>
  <si>
    <t>Towels</t>
  </si>
  <si>
    <t>Everyday Household Supplies</t>
  </si>
  <si>
    <t>Others</t>
  </si>
  <si>
    <t>Festive &amp; Party Supplies</t>
  </si>
  <si>
    <t>Home Care Supplies</t>
  </si>
  <si>
    <t>Home Decor</t>
  </si>
  <si>
    <t>Candle Holders</t>
  </si>
  <si>
    <t>Candles</t>
  </si>
  <si>
    <t>Cardboard Cutouts</t>
  </si>
  <si>
    <t>Clocks</t>
  </si>
  <si>
    <t>Decorative Flowers, Plants &amp; Fruit</t>
  </si>
  <si>
    <t>Decorative Stickers</t>
  </si>
  <si>
    <t>Fengshui Ornaments</t>
  </si>
  <si>
    <t>Hand Fans</t>
  </si>
  <si>
    <t>Hanging Decor</t>
  </si>
  <si>
    <t>Hooks &amp; Shelves</t>
  </si>
  <si>
    <t>Music Boxes</t>
  </si>
  <si>
    <t>Photo Albums</t>
  </si>
  <si>
    <t>Photo Frames</t>
  </si>
  <si>
    <t>Piggy Banks</t>
  </si>
  <si>
    <t>Plaques &amp; Signs</t>
  </si>
  <si>
    <t>Posters &amp; Prints</t>
  </si>
  <si>
    <t>Refrigerator Magnets</t>
  </si>
  <si>
    <t>Religious Decorations</t>
  </si>
  <si>
    <t>Statues &amp; Figurines</t>
  </si>
  <si>
    <t>Tapestries</t>
  </si>
  <si>
    <t>Vase &amp; Fillers</t>
  </si>
  <si>
    <t>Home Organizers</t>
  </si>
  <si>
    <t>Hangers &amp; Pegs</t>
  </si>
  <si>
    <t>Storage Baskets</t>
  </si>
  <si>
    <t>Storage Bottles &amp; Jars</t>
  </si>
  <si>
    <t>Storage Boxes &amp; Bins</t>
  </si>
  <si>
    <t>Storage Holders &amp; Racks</t>
  </si>
  <si>
    <t>Laundry Tools &amp; Accessories</t>
  </si>
  <si>
    <t>Drying Racks</t>
  </si>
  <si>
    <t>Ironing Boards</t>
  </si>
  <si>
    <t>Laundry Balls &amp; Discs</t>
  </si>
  <si>
    <t>Washboards</t>
  </si>
  <si>
    <t>Washing Bags</t>
  </si>
  <si>
    <t>Miscellaneous Home</t>
  </si>
  <si>
    <t>Hot Water Bottles</t>
  </si>
  <si>
    <t>Lighter Accessories</t>
  </si>
  <si>
    <t>Raincoats</t>
  </si>
  <si>
    <t>Umbrellas</t>
  </si>
  <si>
    <t>Household Appliances</t>
  </si>
  <si>
    <t>Commercial Appliances</t>
  </si>
  <si>
    <t>Cleaning Equipment</t>
  </si>
  <si>
    <t>Commercial Appliance Parts</t>
  </si>
  <si>
    <t>Commercial Stoves</t>
  </si>
  <si>
    <t>Fan &amp; Exhaust Equipment</t>
  </si>
  <si>
    <t>Food Processing Equipment</t>
  </si>
  <si>
    <t>Food Warmer</t>
  </si>
  <si>
    <t>Laundry Equipment</t>
  </si>
  <si>
    <t>Refrigeration Equipment</t>
  </si>
  <si>
    <t>Home Appliances</t>
  </si>
  <si>
    <t>Air Cooler</t>
  </si>
  <si>
    <t>Air Purifiers</t>
  </si>
  <si>
    <t>Answering Machines</t>
  </si>
  <si>
    <t>Clothes &amp; Shoe Dryers</t>
  </si>
  <si>
    <t>Clothes Steamers</t>
  </si>
  <si>
    <t>Dehumidifiers</t>
  </si>
  <si>
    <t>Electric Blankets</t>
  </si>
  <si>
    <t>Electric Mops</t>
  </si>
  <si>
    <t>Electric Shoe Polishers</t>
  </si>
  <si>
    <t>Electric Spin Scrubbers</t>
  </si>
  <si>
    <t>Electric Window Cleaners</t>
  </si>
  <si>
    <t>Electronic Mosquito Killers</t>
  </si>
  <si>
    <t>Fans</t>
  </si>
  <si>
    <t>Hand Dryers</t>
  </si>
  <si>
    <t>Heaters</t>
  </si>
  <si>
    <t>Home Sterilizers</t>
  </si>
  <si>
    <t>Household Appliance Parts</t>
  </si>
  <si>
    <t>Humidifiers</t>
  </si>
  <si>
    <t>Irons</t>
  </si>
  <si>
    <t>Lint Removers</t>
  </si>
  <si>
    <t>Vacuum Cleaners &amp; Sweeping Robots</t>
  </si>
  <si>
    <t>Bread Makers</t>
  </si>
  <si>
    <t>Coffee Machines &amp; Accessories</t>
  </si>
  <si>
    <t>Countertop Ovens</t>
  </si>
  <si>
    <t>Electric &amp; Gas Stoves</t>
  </si>
  <si>
    <t>Electric Grills</t>
  </si>
  <si>
    <t>Electric Hot Pots</t>
  </si>
  <si>
    <t>Electric Kettles</t>
  </si>
  <si>
    <t>Electric Steamers</t>
  </si>
  <si>
    <t>Food Waste Disposers</t>
  </si>
  <si>
    <t>Fryers</t>
  </si>
  <si>
    <t>Ice Makers</t>
  </si>
  <si>
    <t>Induction Hobs</t>
  </si>
  <si>
    <t>Juicers &amp; Blenders</t>
  </si>
  <si>
    <t>Kitchen Appliance Parts</t>
  </si>
  <si>
    <t>Microwaves</t>
  </si>
  <si>
    <t>Mixers</t>
  </si>
  <si>
    <t>Rice &amp; Pressure Cookers</t>
  </si>
  <si>
    <t>Soda Makers</t>
  </si>
  <si>
    <t>Specialty Kitchen Appliances</t>
  </si>
  <si>
    <t>Toasters</t>
  </si>
  <si>
    <t>Vacuum Sealers</t>
  </si>
  <si>
    <t>Water Coolers &amp; Dispensers</t>
  </si>
  <si>
    <t>Water Filters</t>
  </si>
  <si>
    <t>Large Home Appliances</t>
  </si>
  <si>
    <t>Beverage Refrigerators</t>
  </si>
  <si>
    <t>Dishwashers</t>
  </si>
  <si>
    <t>Large Appliance Parts &amp; Accessories</t>
  </si>
  <si>
    <t>Ovens, Ranges &amp; Hobs</t>
  </si>
  <si>
    <t>Portable Air Conditioners</t>
  </si>
  <si>
    <t>Range Hoods</t>
  </si>
  <si>
    <t>Refrigerators &amp; Freezers</t>
  </si>
  <si>
    <t>Streaming Media Devices</t>
  </si>
  <si>
    <t>Television</t>
  </si>
  <si>
    <t>Washing Machines &amp; Dryers</t>
  </si>
  <si>
    <t>Water Heaters</t>
  </si>
  <si>
    <t>Jewelry Accessories &amp; Derivatives</t>
  </si>
  <si>
    <t>Amber</t>
  </si>
  <si>
    <t>Artificial Gemstones</t>
  </si>
  <si>
    <t>Artificial Gemstone Bracelets &amp; Anklets</t>
  </si>
  <si>
    <t>Artificial Gemstone Clothes Accessories</t>
  </si>
  <si>
    <t>Artificial Gemstone Earrings</t>
  </si>
  <si>
    <t>Artificial Gemstone Jewelry Sets</t>
  </si>
  <si>
    <t>Artificial Gemstone Necklaces &amp; Pendants</t>
  </si>
  <si>
    <t>Artificial Gemstone Rings</t>
  </si>
  <si>
    <t>Diamond</t>
  </si>
  <si>
    <t>Gold</t>
  </si>
  <si>
    <t>Jade</t>
  </si>
  <si>
    <t>Natural Crystal</t>
  </si>
  <si>
    <t>Non-natural Crystal</t>
  </si>
  <si>
    <t>Pearl</t>
  </si>
  <si>
    <t>Platinum &amp; Carat Gold</t>
  </si>
  <si>
    <t>Ruby, Sapphire &amp; Emerald</t>
  </si>
  <si>
    <t>Semiprecious Stones</t>
  </si>
  <si>
    <t>Silver</t>
  </si>
  <si>
    <t>Kids' Fashion</t>
  </si>
  <si>
    <t>Boys' Clothes</t>
  </si>
  <si>
    <t>Boys' Footwear</t>
  </si>
  <si>
    <t>Girls' Clothes</t>
  </si>
  <si>
    <t>Girls' Footwear</t>
  </si>
  <si>
    <t>Kids' Fashion Accessories</t>
  </si>
  <si>
    <t>Bags &amp; Luggage</t>
  </si>
  <si>
    <t>Kids' Costume Jewelry &amp; Accessories</t>
  </si>
  <si>
    <t>Kids' Hats</t>
  </si>
  <si>
    <t>Kids' Scarves &amp; Shawls</t>
  </si>
  <si>
    <t>Watches</t>
  </si>
  <si>
    <t>Kitchenware</t>
  </si>
  <si>
    <t>Bakeware</t>
  </si>
  <si>
    <t>Bar &amp; Wine Utensils</t>
  </si>
  <si>
    <t>Barbecue Utensils</t>
  </si>
  <si>
    <t>Barbecues</t>
  </si>
  <si>
    <t>Cookware</t>
  </si>
  <si>
    <t>Cookware Accessories</t>
  </si>
  <si>
    <t>Cookware Sets</t>
  </si>
  <si>
    <t>Disposable Cookware</t>
  </si>
  <si>
    <t>Pans &amp; Woks</t>
  </si>
  <si>
    <t>Pots</t>
  </si>
  <si>
    <t>Pressure Cookers</t>
  </si>
  <si>
    <t>Steamers</t>
  </si>
  <si>
    <t>Cutlery &amp; Tableware</t>
  </si>
  <si>
    <t>Drinkware</t>
  </si>
  <si>
    <t>Kitchen Knives</t>
  </si>
  <si>
    <t>Kitchen Utensils &amp; Gadgets</t>
  </si>
  <si>
    <t>Cooking Utensils</t>
  </si>
  <si>
    <t>Drinking Utensils</t>
  </si>
  <si>
    <t>Egg Utensils</t>
  </si>
  <si>
    <t>Fire Starters</t>
  </si>
  <si>
    <t>Fruit &amp; Vegetable Utensils</t>
  </si>
  <si>
    <t>Ice Cream Utensils</t>
  </si>
  <si>
    <t>Kitchen Scales</t>
  </si>
  <si>
    <t>Kitchen Thermometers</t>
  </si>
  <si>
    <t>Kitchen Timers</t>
  </si>
  <si>
    <t>Measuring Utensils</t>
  </si>
  <si>
    <t>Meat &amp; Poultry Utensils</t>
  </si>
  <si>
    <t>Oil Dispensers</t>
  </si>
  <si>
    <t>Openers</t>
  </si>
  <si>
    <t>Pasta &amp; Pizza Utensils</t>
  </si>
  <si>
    <t>Peelers &amp; Cutters</t>
  </si>
  <si>
    <t>Preserving Containers</t>
  </si>
  <si>
    <t>Seafood Utensils</t>
  </si>
  <si>
    <t>Seasoning Utensils</t>
  </si>
  <si>
    <t>Sieves and Colanders</t>
  </si>
  <si>
    <t>Specialty Kitchen Utensils</t>
  </si>
  <si>
    <t>Tea &amp; Coffeeware</t>
  </si>
  <si>
    <t>Luggage &amp; Bags</t>
  </si>
  <si>
    <t>Bag Accessories</t>
  </si>
  <si>
    <t>Functional Bags</t>
  </si>
  <si>
    <t>Backpacks</t>
  </si>
  <si>
    <t>Cooler Bags</t>
  </si>
  <si>
    <t>Laptop Bags</t>
  </si>
  <si>
    <t>Lunch Bags</t>
  </si>
  <si>
    <t>Make-up Bags</t>
  </si>
  <si>
    <t>Toiletry Bags</t>
  </si>
  <si>
    <t>Luggage &amp; Travel Bags</t>
  </si>
  <si>
    <t>Luggage</t>
  </si>
  <si>
    <t>Luggage Accessories</t>
  </si>
  <si>
    <t>Passport Holders &amp; Covers</t>
  </si>
  <si>
    <t>Travel Bags</t>
  </si>
  <si>
    <t>Travel Organizers</t>
  </si>
  <si>
    <t>Men's Bags</t>
  </si>
  <si>
    <t>Women's Bags</t>
  </si>
  <si>
    <t>Menswear &amp; Underwear</t>
  </si>
  <si>
    <t>Men's Bottoms</t>
  </si>
  <si>
    <t>Men's Sleepwear &amp; Loungewear</t>
  </si>
  <si>
    <t>Men's Special Clothing</t>
  </si>
  <si>
    <t>Men's Special Occasion Clothing</t>
  </si>
  <si>
    <t>Traditional Clothing</t>
  </si>
  <si>
    <t>Workwear &amp; Uniforms</t>
  </si>
  <si>
    <t>Men's Suits &amp; Overalls</t>
  </si>
  <si>
    <t>Men's Tops</t>
  </si>
  <si>
    <t>Men's Underwear</t>
  </si>
  <si>
    <t>Men's Underwear &amp; Socks</t>
  </si>
  <si>
    <t>Men's Tanks &amp; Undershirts</t>
  </si>
  <si>
    <t>Men's Thermal Underwear</t>
  </si>
  <si>
    <t>Socks</t>
  </si>
  <si>
    <t>Muslim Fashion</t>
  </si>
  <si>
    <t>Hijabs</t>
  </si>
  <si>
    <t>Islamic Accessories</t>
  </si>
  <si>
    <t>Islamic Sportswear</t>
  </si>
  <si>
    <t>Kids' Islamic Clothing</t>
  </si>
  <si>
    <t>Men's Islamic Clothing</t>
  </si>
  <si>
    <t>Outerwear</t>
  </si>
  <si>
    <t>Prayer Attire &amp; Equipment</t>
  </si>
  <si>
    <t>Umroh Equipment</t>
  </si>
  <si>
    <t>Women's Islamic Clothing</t>
  </si>
  <si>
    <t>Abayas</t>
  </si>
  <si>
    <t>Clothing Sets</t>
  </si>
  <si>
    <t>Couples' Clothing Sets</t>
  </si>
  <si>
    <t>Culottes &amp; Palazzo Pants</t>
  </si>
  <si>
    <t>Dresses</t>
  </si>
  <si>
    <t>Family Clothing Sets</t>
  </si>
  <si>
    <t>Jumpsuits</t>
  </si>
  <si>
    <t>Kaftans</t>
  </si>
  <si>
    <t>Leggings</t>
  </si>
  <si>
    <t>Robes</t>
  </si>
  <si>
    <t>Shirts &amp; Blouses</t>
  </si>
  <si>
    <t>Skirts</t>
  </si>
  <si>
    <t>Tunics</t>
  </si>
  <si>
    <t>Turtlenecks &amp; Inners</t>
  </si>
  <si>
    <t>Pet Supplies</t>
  </si>
  <si>
    <t>Bird Supplies</t>
  </si>
  <si>
    <t>Dog &amp; Cat Accessories</t>
  </si>
  <si>
    <t>Dog &amp; Cat Clothing</t>
  </si>
  <si>
    <t>Dog &amp; Cat Food</t>
  </si>
  <si>
    <t>Dog &amp; Cat Furniture</t>
  </si>
  <si>
    <t>Dog &amp; Cat Grooming</t>
  </si>
  <si>
    <t>Dog &amp; Cat Healthcare</t>
  </si>
  <si>
    <t>Dog &amp; Cat Litter</t>
  </si>
  <si>
    <t>Farm Animal &amp; Poultry Supplies</t>
  </si>
  <si>
    <t>Fish &amp; Aquatic Supplies</t>
  </si>
  <si>
    <t>Pet</t>
  </si>
  <si>
    <t>Birds</t>
  </si>
  <si>
    <t>Cat</t>
  </si>
  <si>
    <t>Dog</t>
  </si>
  <si>
    <t>Farm Animal &amp; Poultry</t>
  </si>
  <si>
    <t>Fish &amp; Aquatic Animal</t>
  </si>
  <si>
    <t>Small Animal</t>
  </si>
  <si>
    <t>Reptile &amp; Amphibian Supplies</t>
  </si>
  <si>
    <t>Small Animal Supplies</t>
  </si>
  <si>
    <t>Phones &amp; Electronics</t>
  </si>
  <si>
    <t>Amplifiers &amp; Mixers</t>
  </si>
  <si>
    <t>Audio &amp; Video Accessories</t>
  </si>
  <si>
    <t>AV Receivers</t>
  </si>
  <si>
    <t>CD &amp; DVD Players</t>
  </si>
  <si>
    <t>Earphones &amp; Headphones</t>
  </si>
  <si>
    <t>Home Cinema Systems</t>
  </si>
  <si>
    <t>Microphones</t>
  </si>
  <si>
    <t>MP3 &amp; MP4 Players</t>
  </si>
  <si>
    <t>Projectors</t>
  </si>
  <si>
    <t>Radio &amp; Cassette Players</t>
  </si>
  <si>
    <t>Speakers</t>
  </si>
  <si>
    <t>Voice Recorders</t>
  </si>
  <si>
    <t>Walkie Talkies</t>
  </si>
  <si>
    <t>Cameras &amp; Photography</t>
  </si>
  <si>
    <t>Action Cameras</t>
  </si>
  <si>
    <t>Camera Accessories</t>
  </si>
  <si>
    <t>Camera Care</t>
  </si>
  <si>
    <t>Camera Lenses</t>
  </si>
  <si>
    <t>Drones &amp; Accessories</t>
  </si>
  <si>
    <t>DSLRs</t>
  </si>
  <si>
    <t>Film Cameras</t>
  </si>
  <si>
    <t>Instant Cameras</t>
  </si>
  <si>
    <t>Mirrorless Cameras</t>
  </si>
  <si>
    <t>Point &amp; Shoot Cameras</t>
  </si>
  <si>
    <t>Security Cameras &amp; Systems</t>
  </si>
  <si>
    <t>Video Camcorders</t>
  </si>
  <si>
    <t>Education Devices</t>
  </si>
  <si>
    <t>Digital &amp; Smart Pens</t>
  </si>
  <si>
    <t>E-dictionaries</t>
  </si>
  <si>
    <t>Education Device Parts &amp; Accessories</t>
  </si>
  <si>
    <t>Electronic Learning Devices</t>
  </si>
  <si>
    <t>Electronic Notebooks</t>
  </si>
  <si>
    <t>eReader Device</t>
  </si>
  <si>
    <t>Reading Pens &amp; Devices</t>
  </si>
  <si>
    <t>Writing Tablets</t>
  </si>
  <si>
    <t>Gaming &amp; Consoles</t>
  </si>
  <si>
    <t>Phone Accessories</t>
  </si>
  <si>
    <t>Cables, Chargers &amp; Adapters</t>
  </si>
  <si>
    <t>Cases, Screen Protectors &amp; Stickers</t>
  </si>
  <si>
    <t>Casting Devices</t>
  </si>
  <si>
    <t>Mobile Lenses &amp; Flashes</t>
  </si>
  <si>
    <t>Mobile Phone Parts</t>
  </si>
  <si>
    <t>Phone Batteries</t>
  </si>
  <si>
    <t>Phone Holders &amp; Mounts</t>
  </si>
  <si>
    <t>Phone Straps &amp; Charms</t>
  </si>
  <si>
    <t>Power Banks</t>
  </si>
  <si>
    <t>Selfie Accessories</t>
  </si>
  <si>
    <t>SIM Cards &amp; Accessories</t>
  </si>
  <si>
    <t>Phones &amp; Tablets</t>
  </si>
  <si>
    <t>Smart &amp; Wearable Devices</t>
  </si>
  <si>
    <t>Fitness Trackers</t>
  </si>
  <si>
    <t>GPS Trackers</t>
  </si>
  <si>
    <t>Smart Glasses</t>
  </si>
  <si>
    <t>Smart Watches</t>
  </si>
  <si>
    <t>VR Devices</t>
  </si>
  <si>
    <t>Wearable Accessories</t>
  </si>
  <si>
    <t>Tablet &amp; Computer Accessories</t>
  </si>
  <si>
    <t>Styluses</t>
  </si>
  <si>
    <t>Tablet Bags &amp; Sleeves</t>
  </si>
  <si>
    <t>Tablet Chargers &amp; Adapters</t>
  </si>
  <si>
    <t>Tablet Covers &amp; Cases</t>
  </si>
  <si>
    <t>Tablet Keyboards</t>
  </si>
  <si>
    <t>Tablet Parts</t>
  </si>
  <si>
    <t>Tablet Screen Protectors</t>
  </si>
  <si>
    <t>Tablet Stands &amp; Bases</t>
  </si>
  <si>
    <t>Universal Accessories</t>
  </si>
  <si>
    <t>Button Batteries</t>
  </si>
  <si>
    <t>Dry Cell Batteries</t>
  </si>
  <si>
    <t>Pocket Wi-Fi</t>
  </si>
  <si>
    <t>Universal Battery Chargers</t>
  </si>
  <si>
    <t>USB &amp; Mobile Fans</t>
  </si>
  <si>
    <t>USB &amp; Mobile Lights</t>
  </si>
  <si>
    <t>USB Vacuums</t>
  </si>
  <si>
    <t>Pre-Owned</t>
  </si>
  <si>
    <t>Bags</t>
  </si>
  <si>
    <t>Car &amp; Motorcycles</t>
  </si>
  <si>
    <t>Sport Motorcycle</t>
  </si>
  <si>
    <t>Collectible Trading Cards</t>
  </si>
  <si>
    <t>Footwear</t>
  </si>
  <si>
    <t>Luggage &amp; Travel</t>
  </si>
  <si>
    <t>Menswear</t>
  </si>
  <si>
    <t>Refurbished Phones &amp; Electronics</t>
  </si>
  <si>
    <t>Womenswear</t>
  </si>
  <si>
    <t>Shoes</t>
  </si>
  <si>
    <t>Men's Shoes</t>
  </si>
  <si>
    <t>Shoe Accessories</t>
  </si>
  <si>
    <t>Women's Shoes</t>
  </si>
  <si>
    <t>Sports &amp; Outdoor</t>
  </si>
  <si>
    <t>Ball Sports</t>
  </si>
  <si>
    <t>Badminton</t>
  </si>
  <si>
    <t>Baseballs</t>
  </si>
  <si>
    <t>Basketball</t>
  </si>
  <si>
    <t>Billiards &amp; Snooker</t>
  </si>
  <si>
    <t>Football</t>
  </si>
  <si>
    <t>Table Tennis</t>
  </si>
  <si>
    <t>Tennis</t>
  </si>
  <si>
    <t>Volleyball</t>
  </si>
  <si>
    <t>Ball Sports Equipment</t>
  </si>
  <si>
    <t>Camping &amp; Hiking</t>
  </si>
  <si>
    <t>Binoculars &amp; Telescopes</t>
  </si>
  <si>
    <t>Camp Kitchen</t>
  </si>
  <si>
    <t>Hammocks</t>
  </si>
  <si>
    <t>Hiking Sticks</t>
  </si>
  <si>
    <t>Knives &amp; Tools</t>
  </si>
  <si>
    <t>Lights &amp; Lanterns</t>
  </si>
  <si>
    <t>Sleeping Gear</t>
  </si>
  <si>
    <t>Tents &amp; Accessories</t>
  </si>
  <si>
    <t>Camping &amp; Hiking Equipment</t>
  </si>
  <si>
    <t>Fan Shop</t>
  </si>
  <si>
    <t>Fitness</t>
  </si>
  <si>
    <t>Ab Training</t>
  </si>
  <si>
    <t>Agility Training Equipment</t>
  </si>
  <si>
    <t>Exercise Hoop</t>
  </si>
  <si>
    <t>Exercise Machine Accessories</t>
  </si>
  <si>
    <t>Exercise Machines</t>
  </si>
  <si>
    <t>Hand Strengtheners</t>
  </si>
  <si>
    <t>Pull-Up Bars</t>
  </si>
  <si>
    <t>Resistance Bands</t>
  </si>
  <si>
    <t>Scooters Equipment</t>
  </si>
  <si>
    <t>Skipping Ropes</t>
  </si>
  <si>
    <t>Sports Mats</t>
  </si>
  <si>
    <t>Trampolines &amp; Accessories</t>
  </si>
  <si>
    <t>Weight Training</t>
  </si>
  <si>
    <t>Fitness Equipment</t>
  </si>
  <si>
    <t>Leisure &amp; Outdoor Recreation Equipment</t>
  </si>
  <si>
    <t>Aerobics</t>
  </si>
  <si>
    <t>Archery</t>
  </si>
  <si>
    <t>Ballet &amp; Dance</t>
  </si>
  <si>
    <t>Boxing &amp; Martial Arts</t>
  </si>
  <si>
    <t>Climbing</t>
  </si>
  <si>
    <t>Cycling</t>
  </si>
  <si>
    <t>Darts</t>
  </si>
  <si>
    <t>Disc Sports</t>
  </si>
  <si>
    <t>Fencing</t>
  </si>
  <si>
    <t>Fishing</t>
  </si>
  <si>
    <t>Gymnastics</t>
  </si>
  <si>
    <t>Horse Riding</t>
  </si>
  <si>
    <t>Hunting</t>
  </si>
  <si>
    <t>Indoor Recreation</t>
  </si>
  <si>
    <t>Racing</t>
  </si>
  <si>
    <t>Roller Skating</t>
  </si>
  <si>
    <t>Running</t>
  </si>
  <si>
    <t>Skateboarding</t>
  </si>
  <si>
    <t>Skydiving</t>
  </si>
  <si>
    <t>Track &amp; Field</t>
  </si>
  <si>
    <t>Triathlon</t>
  </si>
  <si>
    <t>Wrestling</t>
  </si>
  <si>
    <t>Sport &amp; Outdoor Clothing</t>
  </si>
  <si>
    <t>Sports &amp; Outdoor Accessories</t>
  </si>
  <si>
    <t>Coach &amp; Referee Gear</t>
  </si>
  <si>
    <t>Face Covers &amp; Mask</t>
  </si>
  <si>
    <t>Hand Chalk</t>
  </si>
  <si>
    <t>Life Jackets &amp; Vests</t>
  </si>
  <si>
    <t>Pedometers</t>
  </si>
  <si>
    <t>Protective Gear</t>
  </si>
  <si>
    <t>Shoe Bags</t>
  </si>
  <si>
    <t>Sports &amp; Outdoor Hats</t>
  </si>
  <si>
    <t>Sports Bags</t>
  </si>
  <si>
    <t>Sports Eyewear</t>
  </si>
  <si>
    <t>Sports Gloves</t>
  </si>
  <si>
    <t>Sports Headbands</t>
  </si>
  <si>
    <t>Sports Sleeves &amp; Support</t>
  </si>
  <si>
    <t>Sports Socks</t>
  </si>
  <si>
    <t>Sports Tapes</t>
  </si>
  <si>
    <t>Sports Water Bottles</t>
  </si>
  <si>
    <t>Sports Wristbands</t>
  </si>
  <si>
    <t>Stopwatches &amp; Timers</t>
  </si>
  <si>
    <t>Swimming Caps</t>
  </si>
  <si>
    <t>Trophies, Medals &amp; Awards</t>
  </si>
  <si>
    <t>Sports Footwear</t>
  </si>
  <si>
    <t>Swimwear, Surfwear &amp; Wetsuits</t>
  </si>
  <si>
    <t>Water Sports</t>
  </si>
  <si>
    <t>Boating</t>
  </si>
  <si>
    <t>Water Sports Equipment</t>
  </si>
  <si>
    <t>Winter Sports Equipment</t>
  </si>
  <si>
    <t>Textiles &amp; Soft Furnishings</t>
  </si>
  <si>
    <t>Bedding</t>
  </si>
  <si>
    <t>Bedding and Linens</t>
  </si>
  <si>
    <t>Bedding Accessories</t>
  </si>
  <si>
    <t>Blankets &amp; Throws</t>
  </si>
  <si>
    <t>Mattress &amp; Mattress Pads/ Toppers/Protectors</t>
  </si>
  <si>
    <t>Pillows &amp; Bed Wedges</t>
  </si>
  <si>
    <t>Sheets &amp; Pillowcases</t>
  </si>
  <si>
    <t>Fabrics &amp; Sewing Supplies</t>
  </si>
  <si>
    <t>Needles</t>
  </si>
  <si>
    <t>Sewing Accessories &amp; Haberdashery</t>
  </si>
  <si>
    <t>Sewing Craft Kits</t>
  </si>
  <si>
    <t>Sewing Machines</t>
  </si>
  <si>
    <t>Sewing Tool Kits</t>
  </si>
  <si>
    <t>Textiles &amp; Fabrics</t>
  </si>
  <si>
    <t>Thread</t>
  </si>
  <si>
    <t>Household Textiles</t>
  </si>
  <si>
    <t>Chair Covers</t>
  </si>
  <si>
    <t>Sofa Covers</t>
  </si>
  <si>
    <t>Tools &amp; Hardware</t>
  </si>
  <si>
    <t>Garden Tools</t>
  </si>
  <si>
    <t>Hand Tools</t>
  </si>
  <si>
    <t>Hardware</t>
  </si>
  <si>
    <t>Door Hardware</t>
  </si>
  <si>
    <t>Furniture Hardware</t>
  </si>
  <si>
    <t>Industrial Automation</t>
  </si>
  <si>
    <t>Capacitor</t>
  </si>
  <si>
    <t>Contactor</t>
  </si>
  <si>
    <t>Gas Sensor</t>
  </si>
  <si>
    <t>Human Machine Interface</t>
  </si>
  <si>
    <t>Pilot Light</t>
  </si>
  <si>
    <t>Programmable Logic Controllers (PLC)</t>
  </si>
  <si>
    <t>Push Button</t>
  </si>
  <si>
    <t>Measuring Tools</t>
  </si>
  <si>
    <t>Electrical Measuring Instruments</t>
  </si>
  <si>
    <t>Hand Measuring Tools</t>
  </si>
  <si>
    <t>Optical Instruments</t>
  </si>
  <si>
    <t>Physical Measuring Instruments</t>
  </si>
  <si>
    <t>Pressure Measuring Instruments</t>
  </si>
  <si>
    <t>Temperature Measuring Instruments</t>
  </si>
  <si>
    <t>Power Tools</t>
  </si>
  <si>
    <t>Pumps &amp; Plumbing</t>
  </si>
  <si>
    <t>Soldering Equipment</t>
  </si>
  <si>
    <t>Tool Organizers</t>
  </si>
  <si>
    <t>Toys &amp; Hobbies</t>
  </si>
  <si>
    <t>Classic &amp; Novelty Toys</t>
  </si>
  <si>
    <t>Badge Making</t>
  </si>
  <si>
    <t>Beading &amp; Jewelry Making</t>
  </si>
  <si>
    <t>Candle &amp; Soap Making</t>
  </si>
  <si>
    <t>DIY Painting Supplies</t>
  </si>
  <si>
    <t>DIY Woodwork</t>
  </si>
  <si>
    <t>Felt Crafts</t>
  </si>
  <si>
    <t>Knitting &amp; Crochet</t>
  </si>
  <si>
    <t>Leathercraft</t>
  </si>
  <si>
    <t>Needlework</t>
  </si>
  <si>
    <t>Pottery &amp; Ceramics</t>
  </si>
  <si>
    <t>Specialty DIY Supplies</t>
  </si>
  <si>
    <t>Educational Toys</t>
  </si>
  <si>
    <t>Arts &amp; Crafts</t>
  </si>
  <si>
    <t>Detective &amp; Spy</t>
  </si>
  <si>
    <t>Flash Cards</t>
  </si>
  <si>
    <t>Language Toys</t>
  </si>
  <si>
    <t>Maths Toys</t>
  </si>
  <si>
    <t>Musical Toys</t>
  </si>
  <si>
    <t>Science &amp; Technology Toys</t>
  </si>
  <si>
    <t>Shape Sorters</t>
  </si>
  <si>
    <t>Toy Tablets &amp; Computers</t>
  </si>
  <si>
    <t>Electric &amp; Remote Control Toys</t>
  </si>
  <si>
    <t>Games &amp; Puzzles</t>
  </si>
  <si>
    <t>Musical Instruments &amp; Accessories</t>
  </si>
  <si>
    <t>Sports &amp; Outdoor Play</t>
  </si>
  <si>
    <t>Virtual Products</t>
  </si>
  <si>
    <t>Physical Voucher</t>
  </si>
  <si>
    <t>Telecommunications</t>
  </si>
  <si>
    <t>Womenswear &amp; Underwear</t>
  </si>
  <si>
    <t>Women's Bottoms</t>
  </si>
  <si>
    <t>Women's Dresses</t>
  </si>
  <si>
    <t>Women's Sleepwear &amp; Loungewear</t>
  </si>
  <si>
    <t>Bathrobes &amp; Dressing Gowns</t>
  </si>
  <si>
    <t>Women's Special Clothing</t>
  </si>
  <si>
    <t>Women's Suits &amp; Overalls</t>
  </si>
  <si>
    <t>Overalls</t>
  </si>
  <si>
    <t>Sets</t>
  </si>
  <si>
    <t>Suits</t>
  </si>
  <si>
    <t>Women's Tops</t>
  </si>
  <si>
    <t>Women's Underwear</t>
  </si>
  <si>
    <r>
      <rPr>
        <b/>
        <sz val="13.5"/>
        <color rgb="FF000000"/>
        <rFont val="Calibri"/>
        <family val="2"/>
      </rPr>
      <t xml:space="preserve">How to Use the Calculator from Tokopedia &amp; TikTok Shop
</t>
    </r>
    <r>
      <rPr>
        <sz val="13.5"/>
        <color rgb="FF000000"/>
        <rFont val="Calibri"/>
        <family val="2"/>
      </rPr>
      <t xml:space="preserve">1. Go to the "Estimated Fee Calculator" tab. 
2. Fill in Column B, Rows 6–10 based on the seller's activity*:
- How to check GMV Max Spend to GMV %?: Access: </t>
    </r>
    <r>
      <rPr>
        <u/>
        <sz val="13.5"/>
        <color theme="10"/>
        <rFont val="Calibri"/>
        <family val="2"/>
      </rPr>
      <t>https://seller-id.tokopedia.com/commission-waiver?shop_region=ID</t>
    </r>
    <r>
      <rPr>
        <sz val="13.5"/>
        <color rgb="FF000000"/>
        <rFont val="Calibri"/>
        <family val="2"/>
      </rPr>
      <t xml:space="preserve"> 
- How to check orders with GMV Max? Access: </t>
    </r>
    <r>
      <rPr>
        <u/>
        <sz val="13.5"/>
        <color theme="10"/>
        <rFont val="Calibri"/>
        <family val="2"/>
      </rPr>
      <t>https://seller-id.tokopedia.com/commission-waiver?shop_region=ID&amp;lng=en</t>
    </r>
    <r>
      <rPr>
        <sz val="13.5"/>
        <color rgb="FF000000"/>
        <rFont val="Calibri"/>
        <family val="2"/>
      </rPr>
      <t xml:space="preserve"> → Click View Details → Eligible Products 
- How to check Growth Xtra status? Access: </t>
    </r>
    <r>
      <rPr>
        <u/>
        <sz val="13.5"/>
        <color theme="10"/>
        <rFont val="Calibri"/>
        <family val="2"/>
      </rPr>
      <t>https://seller-id.tokopedia.com/promotion/program/bundle-group/detail/7579489352884242194</t>
    </r>
    <r>
      <rPr>
        <sz val="13.5"/>
        <color rgb="FF000000"/>
        <rFont val="Calibri"/>
        <family val="2"/>
      </rPr>
      <t xml:space="preserve"> and ensure the status shows "Registered"
</t>
    </r>
    <r>
      <rPr>
        <i/>
        <sz val="13.5"/>
        <color rgb="FF000000"/>
        <rFont val="Calibri"/>
        <family val="2"/>
      </rPr>
      <t xml:space="preserve">*Starting from 18 May onwards, the platform will launch a new Commission Savings page, accessible from the homepage: </t>
    </r>
    <r>
      <rPr>
        <i/>
        <u/>
        <sz val="13.5"/>
        <color theme="10"/>
        <rFont val="Calibri"/>
        <family val="2"/>
      </rPr>
      <t>https://seller-id.tokopedia.com/homepage</t>
    </r>
    <r>
      <rPr>
        <i/>
        <sz val="13.5"/>
        <color rgb="FF000000"/>
        <rFont val="Calibri"/>
        <family val="2"/>
      </rPr>
      <t xml:space="preserve">
</t>
    </r>
    <r>
      <rPr>
        <sz val="13.5"/>
        <color rgb="FF000000"/>
        <rFont val="Calibri"/>
        <family val="2"/>
      </rPr>
      <t xml:space="preserve">3. Fill in Column B, Rows 13 - 15 based on the product category status you want to check. The list of L1 - L3 categories can be found on column C - E &gt;&gt;
4. Fill in Column B, Rows 16 - 17 based on the product price and seller discount. 
</t>
    </r>
    <r>
      <rPr>
        <b/>
        <sz val="13.5"/>
        <color rgb="FF000000"/>
        <rFont val="Calibri"/>
        <family val="2"/>
      </rPr>
      <t>5. Sellers can check: 
- The estimated fee comparison before and after the adjustment in Columns D - K (automatically calculated)
- The estimated commission savings in Columns M - S (automatically calculated)</t>
    </r>
  </si>
  <si>
    <t>EN &gt;&gt;</t>
  </si>
  <si>
    <t>ID &gt;&gt;</t>
  </si>
  <si>
    <t>New Commission Exemption System (from 26May18)</t>
  </si>
  <si>
    <t>Growth Xtra New Fee Table (from 26May18)</t>
  </si>
  <si>
    <t>Logistic Fee</t>
  </si>
  <si>
    <t>Dropdown</t>
  </si>
  <si>
    <t>Dynamic Commission Fee</t>
  </si>
  <si>
    <t>Default Platform 
Commission Rate</t>
  </si>
  <si>
    <t>Platform Commission Savings from 18th May, 2026</t>
  </si>
  <si>
    <t>Final Platform Commision Rate after Savings - Marketplace, from 18th May, 2026</t>
  </si>
  <si>
    <t>Final Platform Commision Rate after Savings - Mall, from 18th May, 2026</t>
  </si>
  <si>
    <t>Logistics Service Fee Per Order *
 Rates in IDR, VAT inclusive</t>
  </si>
  <si>
    <t>L1 Name</t>
  </si>
  <si>
    <t>L1 ID</t>
  </si>
  <si>
    <t>L2 Name</t>
  </si>
  <si>
    <t>L2 ID</t>
  </si>
  <si>
    <t>L3 Name</t>
  </si>
  <si>
    <t>L3 ID</t>
  </si>
  <si>
    <t>L1 &amp; L2 &amp; L3</t>
  </si>
  <si>
    <t>L1 &amp; L2</t>
  </si>
  <si>
    <t>Cluster L1</t>
  </si>
  <si>
    <t>Cluster L2</t>
  </si>
  <si>
    <r>
      <rPr>
        <b/>
        <sz val="9.75"/>
        <color rgb="FFFFFFFF"/>
        <rFont val="Calibri"/>
        <family val="2"/>
      </rPr>
      <t xml:space="preserve">Before 18th May, 2026
</t>
    </r>
    <r>
      <rPr>
        <sz val="9.75"/>
        <color rgb="FFFFFFFF"/>
        <rFont val="Calibri"/>
        <family val="2"/>
      </rPr>
      <t>*Max Rp40.000 per item</t>
    </r>
  </si>
  <si>
    <r>
      <rPr>
        <b/>
        <sz val="9.75"/>
        <color rgb="FFFFFFFF"/>
        <rFont val="Calibri"/>
        <family val="2"/>
      </rPr>
      <t xml:space="preserve">From 18th May, 2026
</t>
    </r>
    <r>
      <rPr>
        <sz val="9.75"/>
        <color rgb="FFFFFFFF"/>
        <rFont val="Calibri"/>
        <family val="2"/>
      </rPr>
      <t>*Max Rp650.000 per item</t>
    </r>
  </si>
  <si>
    <t>Difference (%)</t>
  </si>
  <si>
    <t>Marketplace</t>
  </si>
  <si>
    <t>Mall</t>
  </si>
  <si>
    <t>%GMV Max Spend to GMV &lt;3% &amp; Not Joined Growth Xtra Program</t>
  </si>
  <si>
    <t>%GMV Max Spend to GMV &lt;3% &amp; Joined Growth Xtra Program.</t>
  </si>
  <si>
    <t>%GMV Max Spend to GMV &gt;=3% &amp; Not Joined Growth Xtra Program.</t>
  </si>
  <si>
    <t>%GMV Max Spend to GMV &gt;=3% &amp; Joined Growth Xtra Program.</t>
  </si>
  <si>
    <t>%GMV Max Spend to GMV &lt;3% &amp; Not Joined Growth Xtra Program.</t>
  </si>
  <si>
    <t>New Growth Xtra Fee
*Without Cap</t>
  </si>
  <si>
    <t>Current XBP Fee
*Max Cap 60k</t>
  </si>
  <si>
    <t>Service</t>
  </si>
  <si>
    <t>Shipping Route #</t>
  </si>
  <si>
    <t>Parcel Weight Tier (KG) ^</t>
  </si>
  <si>
    <t>Seller Type</t>
  </si>
  <si>
    <t>Seller Activity</t>
  </si>
  <si>
    <t>Pre-order</t>
  </si>
  <si>
    <t>Logistic Service</t>
  </si>
  <si>
    <t>Logistic Shipping Route (Zone A)</t>
  </si>
  <si>
    <t>Logistic Shipping Route (Zone B)</t>
  </si>
  <si>
    <t>Logistic Parcel Weight (kg)</t>
  </si>
  <si>
    <t>L1 Category</t>
  </si>
  <si>
    <t>L2 Category</t>
  </si>
  <si>
    <t>L3 Category</t>
  </si>
  <si>
    <t>ID Version (External)</t>
  </si>
  <si>
    <t>GMV Max Order</t>
  </si>
  <si>
    <t>Non GMV Max Order</t>
  </si>
  <si>
    <t>All Orders</t>
  </si>
  <si>
    <t>ID</t>
  </si>
  <si>
    <t>Zone A</t>
  </si>
  <si>
    <t>Zone B</t>
  </si>
  <si>
    <t>0 - 1</t>
  </si>
  <si>
    <t>1.01 - 2</t>
  </si>
  <si>
    <t>2.01 - 3</t>
  </si>
  <si>
    <t>3.01 - 4</t>
  </si>
  <si>
    <t>4.01 - 5</t>
  </si>
  <si>
    <t>&gt; 5</t>
  </si>
  <si>
    <t>Klaster</t>
  </si>
  <si>
    <t>Kategori
level 1</t>
  </si>
  <si>
    <t>Kategori
level 2</t>
  </si>
  <si>
    <t>Kategori
level 3</t>
  </si>
  <si>
    <t>L1&amp;L2&amp;L3 Name</t>
  </si>
  <si>
    <t>L1&amp;L2&amp;L3 Name EN</t>
  </si>
  <si>
    <t>L1&amp;L2&amp;L3 Name ID</t>
  </si>
  <si>
    <t>Phones &amp; ElectronicsPhones &amp; Tablets</t>
  </si>
  <si>
    <t>Automotive &amp; Electronics</t>
  </si>
  <si>
    <t>Handphone (Devices)</t>
  </si>
  <si>
    <t>3.5%-4.5%</t>
  </si>
  <si>
    <t>STANDARD</t>
  </si>
  <si>
    <t>Java</t>
  </si>
  <si>
    <t>Java (Jakarta)</t>
  </si>
  <si>
    <t>Yes</t>
  </si>
  <si>
    <t>Standard</t>
  </si>
  <si>
    <t>Aksesori Perhiasan &amp; TurunannyaBatu Ambar</t>
  </si>
  <si>
    <t>Pre-OwnedCar &amp; MotorcyclesHatchback &amp; City Car</t>
  </si>
  <si>
    <t>Bekas PakaiMobil &amp; Sepeda MotorMobil Hatchback &amp; City</t>
  </si>
  <si>
    <t>Muslim FashionWomen's Islamic ClothingShirts &amp; Blouses</t>
  </si>
  <si>
    <t>Muslim FashionWomen's Islamic Clothing</t>
  </si>
  <si>
    <t>Java (Non-Jakarta)</t>
  </si>
  <si>
    <t>No</t>
  </si>
  <si>
    <t>Economy</t>
  </si>
  <si>
    <t>Out Java</t>
  </si>
  <si>
    <t>Aksesori Perhiasan &amp; TurunannyaBatu Giok</t>
  </si>
  <si>
    <t>Pre-OwnedCar &amp; MotorcyclesCommercial Car</t>
  </si>
  <si>
    <t>Bekas PakaiMobil &amp; Sepeda MotorMobil Komersial</t>
  </si>
  <si>
    <t>Muslim FashionWomen's Islamic ClothingClothing Sets</t>
  </si>
  <si>
    <t>Bali</t>
  </si>
  <si>
    <t>Cargo</t>
  </si>
  <si>
    <t>Aksesori Perhiasan &amp; TurunannyaBatu Permata ArtifisialAksesori Pakaian Batu Permata Artifisial</t>
  </si>
  <si>
    <t>Pre-OwnedCar &amp; MotorcyclesElectric Car</t>
  </si>
  <si>
    <t>Bekas PakaiMobil &amp; Sepeda MotorMobil Listrik</t>
  </si>
  <si>
    <t>Muslim FashionWomen's Islamic ClothingDresses</t>
  </si>
  <si>
    <t>Nusa Tenggara</t>
  </si>
  <si>
    <t>Instant &amp; Same Day</t>
  </si>
  <si>
    <t>Aksesori Perhiasan &amp; TurunannyaBatu Permata ArtifisialAnting Batu Permata Artifisial</t>
  </si>
  <si>
    <t>Pre-OwnedCar &amp; MotorcyclesSedan Car</t>
  </si>
  <si>
    <t>Bekas PakaiMobil &amp; Sepeda MotorMobil Sedan</t>
  </si>
  <si>
    <t>Muslim FashionWomen's Islamic ClothingGamis</t>
  </si>
  <si>
    <t>Sumatra</t>
  </si>
  <si>
    <t>Aksesori Perhiasan &amp; TurunannyaBatu Permata ArtifisialCincin Batu Permata Artifisial</t>
  </si>
  <si>
    <t>Pre-OwnedCar &amp; MotorcyclesSUV &amp; MPV Car</t>
  </si>
  <si>
    <t>Bekas PakaiMobil &amp; Sepeda MotorMobil SUV &amp; MPV</t>
  </si>
  <si>
    <t>Muslim FashionWomen's Islamic ClothingAbayas</t>
  </si>
  <si>
    <t>Sulawesi</t>
  </si>
  <si>
    <t>Aksesori Perhiasan &amp; TurunannyaBatu Permata ArtifisialGelang &amp; Gelang Kaki Batu Permata Artifisial</t>
  </si>
  <si>
    <t>Pre-OwnedCar &amp; MotorcyclesSport Motorcycle</t>
  </si>
  <si>
    <t>Bekas PakaiMobil &amp; Sepeda MotorSport Sepeda Motor</t>
  </si>
  <si>
    <t>601303</t>
  </si>
  <si>
    <t>Muslim FashionWomen's Islamic ClothingTunics</t>
  </si>
  <si>
    <t>Kalimantan</t>
  </si>
  <si>
    <t>Aksesori Perhiasan &amp; TurunannyaBatu Permata ArtifisialKalung &amp; Liontin Batu Permata Artifisial</t>
  </si>
  <si>
    <t>Pre-OwnedRefurbished Phones &amp; Electronics</t>
  </si>
  <si>
    <t>Bekas PakaiPonsel &amp; Elektronik Bekas</t>
  </si>
  <si>
    <t>Muslim FashionWomen's Islamic ClothingSkirts</t>
  </si>
  <si>
    <t>Papua &amp; Maluku</t>
  </si>
  <si>
    <t>Aksesori Perhiasan &amp; TurunannyaBatu Permata ArtifisialSet Perhiasan Batu Permata Artifisial</t>
  </si>
  <si>
    <t>HealthVaporizerVape Accessories</t>
  </si>
  <si>
    <t>KesehatanVaporizerAksesoris Vape</t>
  </si>
  <si>
    <t>Beauty &amp; Personal CareMakeup</t>
  </si>
  <si>
    <t>FMCG</t>
  </si>
  <si>
    <t>Aksesori Perhiasan &amp; TurunannyaBatu Semimulia</t>
  </si>
  <si>
    <t>HealthVaporizerVape Tools &amp; Kits</t>
  </si>
  <si>
    <t>KesehatanVaporizerAlat &amp; Perlengkapan Vape</t>
  </si>
  <si>
    <t>Muslim FashionWomen's Islamic ClothingKaftans</t>
  </si>
  <si>
    <t>ECONOMY</t>
  </si>
  <si>
    <t>Aksesori Perhiasan &amp; TurunannyaBerlian</t>
  </si>
  <si>
    <t>HealthVaporizerVape Atomizer</t>
  </si>
  <si>
    <t>KesehatanVaporizerAtomizer Vape</t>
  </si>
  <si>
    <t>Muslim FashionWomen's Islamic ClothingJumpsuits</t>
  </si>
  <si>
    <t>Aksesori Perhiasan &amp; TurunannyaEmas</t>
  </si>
  <si>
    <t>HealthVaporizerVape Cotton</t>
  </si>
  <si>
    <t>KesehatanVaporizerKapas Vape</t>
  </si>
  <si>
    <t>Muslim FashionWomen's Islamic ClothingFamily Clothing Sets</t>
  </si>
  <si>
    <t>Aksesori Perhiasan &amp; TurunannyaKristal Alam</t>
  </si>
  <si>
    <t>HealthVaporizerVape Case</t>
  </si>
  <si>
    <t>KesehatanVaporizerKotak Vape</t>
  </si>
  <si>
    <t>Muslim FashionWomen's Islamic ClothingRobes</t>
  </si>
  <si>
    <t>Aksesori Perhiasan &amp; TurunannyaKristal Non-alam</t>
  </si>
  <si>
    <t>HealthVaporizerVape Coils</t>
  </si>
  <si>
    <t>KesehatanVaporizerKumparan Vape</t>
  </si>
  <si>
    <t>Jewelry Accessories &amp; DerivativesGold</t>
  </si>
  <si>
    <t>Jewellery Accessories &amp; Derivatives</t>
  </si>
  <si>
    <t>Aksesori Perhiasan &amp; TurunannyaMellite</t>
  </si>
  <si>
    <t>HealthVaporizerVape MOD</t>
  </si>
  <si>
    <t>KesehatanVaporizerMod Vape</t>
  </si>
  <si>
    <t>Muslim FashionWomen's Islamic ClothingLeggings</t>
  </si>
  <si>
    <t>Aksesori Perhiasan &amp; TurunannyaMutiara</t>
  </si>
  <si>
    <t>HealthVaporizerVaporizer Package</t>
  </si>
  <si>
    <t>KesehatanVaporizerPaket Vaporizer</t>
  </si>
  <si>
    <t>Muslim FashionWomen's Islamic ClothingTurtlenecks &amp; Inners</t>
  </si>
  <si>
    <t>Aksesori Perhiasan &amp; TurunannyaPerak</t>
  </si>
  <si>
    <t>HealthVaporizerVape Chargers</t>
  </si>
  <si>
    <t>KesehatanVaporizerPengisi Daya Vape</t>
  </si>
  <si>
    <t>ShoesWomen's Shoes</t>
  </si>
  <si>
    <t>Aksesori Perhiasan &amp; TurunannyaPlatinum &amp; Emas Karat</t>
  </si>
  <si>
    <t>HealthVaporizerE-Cigarettes</t>
  </si>
  <si>
    <t>KesehatanVaporizerRokok Elektrik</t>
  </si>
  <si>
    <t>Luggage &amp; BagsWomen's Bags</t>
  </si>
  <si>
    <t>Aksesori Perhiasan &amp; TurunannyaRubi, Safir &amp; Zamrud</t>
  </si>
  <si>
    <t>HealthVaporizerLiquid Vapes</t>
  </si>
  <si>
    <t>KesehatanVaporizerVape Cair</t>
  </si>
  <si>
    <t>Menswear &amp; UnderwearMen's Tops</t>
  </si>
  <si>
    <t>CARGO</t>
  </si>
  <si>
    <t>Aksesoris FashionAksesoris PakaianAlat Penutup Telinga</t>
  </si>
  <si>
    <t>Computers &amp; Office EquipmentDesktop &amp; Laptop ComponentsPC Cases</t>
  </si>
  <si>
    <t>Komputer &amp; Peralatan KantorKomponen Desktop &amp; LaptopCasing PC</t>
  </si>
  <si>
    <t>HealthFood SupplementsWellness Supplements</t>
  </si>
  <si>
    <t>HealthFood Supplements</t>
  </si>
  <si>
    <t>Aksesoris FashionAksesoris PakaianDasi &amp; Dasi Kupu-Kupu</t>
  </si>
  <si>
    <t>Computers &amp; Office EquipmentDesktop &amp; Laptop ComponentsOptical Drives</t>
  </si>
  <si>
    <t>Komputer &amp; Peralatan KantorKomponen Desktop &amp; LaptopDrive Optik</t>
  </si>
  <si>
    <t>Beauty &amp; Personal CareBath &amp; Body CareBody Creams &amp; Lotions</t>
  </si>
  <si>
    <t>Beauty &amp; Personal CareBath &amp; Body Care</t>
  </si>
  <si>
    <t>Aksesoris FashionAksesoris PakaianManset</t>
  </si>
  <si>
    <t>Computers &amp; Office EquipmentDesktop &amp; Laptop ComponentsGraphics Cards</t>
  </si>
  <si>
    <t>Komputer &amp; Peralatan KantorKomponen Desktop &amp; LaptopGraphic Card</t>
  </si>
  <si>
    <t>Beauty &amp; Personal CareHaircare &amp; Styling</t>
  </si>
  <si>
    <t>Aksesoris FashionAksesoris PakaianMasker Wajah &amp; Aksesori</t>
  </si>
  <si>
    <t>Computers &amp; Office EquipmentDesktop &amp; Laptop ComponentsFans &amp; Heatsinks</t>
  </si>
  <si>
    <t>Komputer &amp; Peralatan KantorKomponen Desktop &amp; LaptopKipas &amp; Heatsink</t>
  </si>
  <si>
    <t>ShoesMen's Shoes</t>
  </si>
  <si>
    <t>Aksesoris FashionAksesoris PakaianPenjepit Kerah &amp; Bros</t>
  </si>
  <si>
    <t>Computers &amp; Office EquipmentDesktop &amp; Laptop ComponentsMonitors</t>
  </si>
  <si>
    <t>Komputer &amp; Peralatan KantorKomponen Desktop &amp; LaptopMonitor</t>
  </si>
  <si>
    <t>Home SuppliesHome Care Supplies</t>
  </si>
  <si>
    <t>Home Care Essentials</t>
  </si>
  <si>
    <t>Aksesoris FashionAksesoris PakaianSabuk</t>
  </si>
  <si>
    <t>Computers &amp; Office EquipmentDesktop &amp; Laptop ComponentsMotherboards</t>
  </si>
  <si>
    <t>Komputer &amp; Peralatan KantorKomponen Desktop &amp; LaptopMotherboard</t>
  </si>
  <si>
    <t>Phones &amp; ElectronicsAudio &amp; VideoEarphones &amp; Headphones</t>
  </si>
  <si>
    <t>Phones &amp; ElectronicsAudio &amp; Video</t>
  </si>
  <si>
    <t>Audio &amp; Camera</t>
  </si>
  <si>
    <t>Aksesoris FashionAksesoris PakaianSaputangan</t>
  </si>
  <si>
    <t>Computers &amp; Office EquipmentDesktop &amp; Laptop ComponentsThermal Paste &amp; Pads</t>
  </si>
  <si>
    <t>Komputer &amp; Peralatan KantorKomponen Desktop &amp; LaptopPasta &amp; Bantalan Termal</t>
  </si>
  <si>
    <t>HealthFood SupplementsBeauty Supplement</t>
  </si>
  <si>
    <t>Aksesoris FashionAksesoris PakaianSarung Tangan</t>
  </si>
  <si>
    <t>Computers &amp; Office EquipmentDesktop &amp; Laptop ComponentsProcessors</t>
  </si>
  <si>
    <t>Komputer &amp; Peralatan KantorKomponen Desktop &amp; LaptopProsesor</t>
  </si>
  <si>
    <t>Beauty &amp; Personal CareBath &amp; Body CareBody Wash &amp; Soap</t>
  </si>
  <si>
    <t>Aksesoris FashionAksesoris PakaianSelendang &amp; Syal</t>
  </si>
  <si>
    <t>Computers &amp; Office EquipmentDesktop &amp; Laptop ComponentsRAM</t>
  </si>
  <si>
    <t>Komputer &amp; Peralatan KantorKomponen Desktop &amp; LaptopRAM</t>
  </si>
  <si>
    <t>Food &amp; BeveragesDrinks</t>
  </si>
  <si>
    <t>INSTANT &amp; SAME DAY</t>
  </si>
  <si>
    <t>Aksesoris FashionAksesoris PakaianSet Aksesori Fesyen</t>
  </si>
  <si>
    <t>Computers &amp; Office EquipmentDesktop &amp; Laptop ComponentsSound Cards</t>
  </si>
  <si>
    <t>Komputer &amp; Peralatan KantorKomponen Desktop &amp; LaptopSound Card</t>
  </si>
  <si>
    <t>KitchenwareDrinkware</t>
  </si>
  <si>
    <t>Lifestyle 2</t>
  </si>
  <si>
    <t>Aksesoris FashionAksesoris PakaianTopi</t>
  </si>
  <si>
    <t>Computers &amp; Office EquipmentDesktop &amp; Laptop ComponentsTV Tuner &amp; Video Capture Cards</t>
  </si>
  <si>
    <t>Komputer &amp; Peralatan KantorKomponen Desktop &amp; LaptopTuner TV &amp; Kartu Tangkap Video</t>
  </si>
  <si>
    <t>Kids' FashionKids' Fashion AccessoriesBags &amp; Luggage</t>
  </si>
  <si>
    <t>Kids' FashionKids' Fashion Accessories</t>
  </si>
  <si>
    <t>Office Equipment and Supplies</t>
  </si>
  <si>
    <t>Aksesoris FashionAksesoris Pernikahan</t>
  </si>
  <si>
    <t>Computers &amp; Office EquipmentDesktop &amp; Laptop ComponentsPower Supply Units</t>
  </si>
  <si>
    <t>Komputer &amp; Peralatan KantorKomponen Desktop &amp; LaptopUnit Catu Daya</t>
  </si>
  <si>
    <t>Kids' FashionKids' Fashion AccessoriesKids' Hats</t>
  </si>
  <si>
    <t>Pre-owned</t>
  </si>
  <si>
    <t>Aksesoris FashionAksesoris Rambut</t>
  </si>
  <si>
    <t>Computers &amp; Office EquipmentDesktop &amp; Laptop ComponentsUPS &amp; Stabilizers</t>
  </si>
  <si>
    <t>Komputer &amp; Peralatan KantorKomponen Desktop &amp; LaptopUPS &amp; Stabilizer</t>
  </si>
  <si>
    <t>Kids' FashionKids' Fashion AccessoriesHair Accessories</t>
  </si>
  <si>
    <t>Aksesoris FashionEkstensi Rambut &amp; Wig</t>
  </si>
  <si>
    <t>Computers &amp; Office EquipmentNetwork ComponentsPowerline Adapters</t>
  </si>
  <si>
    <t>Komputer &amp; Peralatan KantorKomponen NetworkAdaptor Powerline</t>
  </si>
  <si>
    <t>Womenswear &amp; UnderwearWomen's Underwear</t>
  </si>
  <si>
    <t>Aksesoris FashionJam Tangan &amp; Aksesoris</t>
  </si>
  <si>
    <t>Computers &amp; Office EquipmentNetwork ComponentsWireless Adapters &amp; Network Cards</t>
  </si>
  <si>
    <t>Komputer &amp; Peralatan KantorKomponen NetworkAdaptor Wireless &amp; Network Card</t>
  </si>
  <si>
    <t>Kids' FashionKids' Fashion AccessoriesWatches</t>
  </si>
  <si>
    <t>Aksesoris FashionJam Tangan &amp; AksesorisJam Tangan Couple</t>
  </si>
  <si>
    <t>Computers &amp; Office EquipmentNetwork ComponentsNetwork Cables &amp; Connectors</t>
  </si>
  <si>
    <t>Komputer &amp; Peralatan KantorKomponen NetworkKabel &amp; Konektor Network</t>
  </si>
  <si>
    <t>Kids' FashionKids' Fashion AccessoriesEyewear</t>
  </si>
  <si>
    <t>Aksesoris FashionJam Tangan &amp; AksesorisJam Tangan Pria</t>
  </si>
  <si>
    <t>Computers &amp; Office EquipmentNetwork ComponentsModems &amp; Wireless Routers</t>
  </si>
  <si>
    <t>Komputer &amp; Peralatan KantorKomponen NetworkModem &amp; Router Wireless</t>
  </si>
  <si>
    <t>Kids' FashionKids' Fashion AccessoriesGloves</t>
  </si>
  <si>
    <t>Aksesoris FashionJam Tangan &amp; AksesorisJam Tangan Wanita</t>
  </si>
  <si>
    <t>Computers &amp; Office EquipmentNetwork ComponentsRepeaters</t>
  </si>
  <si>
    <t>Komputer &amp; Peralatan KantorKomponen NetworkRepeater</t>
  </si>
  <si>
    <t>Beauty &amp; Personal CarePerfumeWomen's Perfume</t>
  </si>
  <si>
    <t>Beauty &amp; Personal CarePerfume</t>
  </si>
  <si>
    <t>Aksesoris FashionKacamata</t>
  </si>
  <si>
    <t>Computers &amp; Office EquipmentNetwork ComponentsKVM Switches</t>
  </si>
  <si>
    <t>Komputer &amp; Peralatan KantorKomponen NetworkSakelar KVM</t>
  </si>
  <si>
    <t>Kids' FashionKids' Fashion AccessoriesKids' Scarves &amp; Shawls</t>
  </si>
  <si>
    <t>Aksesoris FashionKain</t>
  </si>
  <si>
    <t>Computers &amp; Office EquipmentNetwork ComponentsNetwork Switches &amp; PoE</t>
  </si>
  <si>
    <t>Komputer &amp; Peralatan KantorKomponen NetworkSakelar Network &amp; PoE</t>
  </si>
  <si>
    <t>Kids' FashionKids' Fashion AccessoriesFace Masks</t>
  </si>
  <si>
    <t>Aksesoris FashionPerhiasan &amp; Aksesori KustomAnting-Anting</t>
  </si>
  <si>
    <t>Computers &amp; Office EquipmentNetwork ComponentsPrint Servers</t>
  </si>
  <si>
    <t>Komputer &amp; Peralatan KantorKomponen NetworkServer Cetak</t>
  </si>
  <si>
    <t>Kids' FashionKids' Fashion AccessoriesEarmuffs</t>
  </si>
  <si>
    <t>Aksesoris FashionPerhiasan &amp; Aksesori KustomCincin</t>
  </si>
  <si>
    <t>Computers &amp; Office EquipmentDesktop Computers, Laptops &amp; Tablets</t>
  </si>
  <si>
    <t>Komputer &amp; Peralatan KantorKomputer Desktop, Laptop &amp; Tablet</t>
  </si>
  <si>
    <t>Kids' FashionKids' Fashion AccessoriesBelts</t>
  </si>
  <si>
    <t>Aksesoris FashionPerhiasan &amp; Aksesori KustomGantungan &amp; Liontin</t>
  </si>
  <si>
    <t>Computers &amp; Office EquipmentData Storage &amp; SoftwareCompact Discs</t>
  </si>
  <si>
    <t>Komputer &amp; Peralatan KantorPenyimpanan Data &amp; SoftwareCompact Disc</t>
  </si>
  <si>
    <t>Menswear &amp; UnderwearMen's Bottoms</t>
  </si>
  <si>
    <t>Aksesoris FashionPerhiasan &amp; Aksesori KustomGantungan Kunci</t>
  </si>
  <si>
    <t>Computers &amp; Office EquipmentData Storage &amp; SoftwareFlash Drives &amp; OTG Cables</t>
  </si>
  <si>
    <t>Komputer &amp; Peralatan KantorPenyimpanan Data &amp; SoftwareFlash Drive &amp; Kabel OTG</t>
  </si>
  <si>
    <t>Beauty &amp; Personal CarePersonal Care Appliances</t>
  </si>
  <si>
    <t>Aksesoris FashionPerhiasan &amp; Aksesori KustomGelang &amp; Bangle</t>
  </si>
  <si>
    <t>Computers &amp; Office EquipmentData Storage &amp; SoftwareHard Disk Enclosures &amp; Docking Stations</t>
  </si>
  <si>
    <t>Komputer &amp; Peralatan KantorPenyimpanan Data &amp; SoftwareHard Disk Enclosure &amp; Docking Station</t>
  </si>
  <si>
    <t>Automotive &amp; MotorcycleAuto Replacement PartsWindshield Wipers &amp; Washers</t>
  </si>
  <si>
    <t>Automotive &amp; MotorcycleAuto Replacement Parts</t>
  </si>
  <si>
    <t>Aksesoris FashionPerhiasan &amp; Aksesori KustomGelang Kaki</t>
  </si>
  <si>
    <t>Computers &amp; Office EquipmentData Storage &amp; SoftwareHard Drives</t>
  </si>
  <si>
    <t>Komputer &amp; Peralatan KantorPenyimpanan Data &amp; SoftwareHard Drive</t>
  </si>
  <si>
    <t>Automotive &amp; MotorcycleAuto Replacement PartsWheels, Rims &amp; Accessories</t>
  </si>
  <si>
    <t>Aksesoris FashionPerhiasan &amp; Aksesori KustomKalung</t>
  </si>
  <si>
    <t>Computers &amp; Office EquipmentData Storage &amp; SoftwareMicro SD Cards</t>
  </si>
  <si>
    <t>Komputer &amp; Peralatan KantorPenyimpanan Data &amp; SoftwareKartu SD Mikro</t>
  </si>
  <si>
    <t>Automotive &amp; MotorcycleAuto Replacement PartsTires &amp; Accessories</t>
  </si>
  <si>
    <t>Aksesoris FashionPerhiasan &amp; Aksesori KustomPengatur Ukuran &amp; Pelindung Perhiasan</t>
  </si>
  <si>
    <t>Computers &amp; Office EquipmentData Storage &amp; SoftwareNetwork Attached Storage (NAS)</t>
  </si>
  <si>
    <t>Komputer &amp; Peralatan KantorPenyimpanan Data &amp; SoftwareNetwork Attached Storage (NAS)</t>
  </si>
  <si>
    <t>Automotive &amp; MotorcycleAuto Replacement PartsShocks, Struts &amp; Suspension</t>
  </si>
  <si>
    <t>Aksesoris FashionPerhiasan &amp; Aksesori KustomPerhiasan Tubuh</t>
  </si>
  <si>
    <t>Computers &amp; Office EquipmentData Storage &amp; SoftwareSoftware</t>
  </si>
  <si>
    <t>Komputer &amp; Peralatan KantorPenyimpanan Data &amp; SoftwareSoftware</t>
  </si>
  <si>
    <t>Automotive &amp; MotorcycleAuto Replacement PartsRadiators, Engine Cooling &amp; Climate Control</t>
  </si>
  <si>
    <t>Aksesoris FashionPerhiasan &amp; Aksesori KustomSet Perhiasan</t>
  </si>
  <si>
    <t>Computers &amp; Office EquipmentData Storage &amp; SoftwareSSD</t>
  </si>
  <si>
    <t>Komputer &amp; Peralatan KantorPenyimpanan Data &amp; SoftwareSSD</t>
  </si>
  <si>
    <t>Automotive &amp; MotorcycleAuto Replacement PartsIgnition</t>
  </si>
  <si>
    <t>Alat &amp; Perangkat KerasAlat UkurAlat Ukur Fisik</t>
  </si>
  <si>
    <t>Computers &amp; Office EquipmentOffice EquipmentInk &amp; Toner Cartridges</t>
  </si>
  <si>
    <t>Komputer &amp; Peralatan KantorPeralatan KantorKartrid Tinta &amp; Toner</t>
  </si>
  <si>
    <t>Automotive &amp; MotorcycleAuto Replacement PartsFuel System</t>
  </si>
  <si>
    <t>Alat &amp; Perangkat KerasAlat UkurAlat Ukur Listrik</t>
  </si>
  <si>
    <t>Computers &amp; Office EquipmentOffice EquipmentOffice Equipment Parts</t>
  </si>
  <si>
    <t>Komputer &amp; Peralatan KantorPeralatan KantorKomponen Peralatan Kantor</t>
  </si>
  <si>
    <t>Automotive &amp; MotorcycleAuto Replacement PartsExhaust &amp; Emissions</t>
  </si>
  <si>
    <t>Alat &amp; Perangkat KerasAlat UkurAlat Ukur Suhu</t>
  </si>
  <si>
    <t>Computers &amp; Office EquipmentOffice EquipmentLaminators</t>
  </si>
  <si>
    <t>Komputer &amp; Peralatan KantorPeralatan KantorLaminator</t>
  </si>
  <si>
    <t>Automotive &amp; MotorcycleAuto Replacement PartsEngine Parts</t>
  </si>
  <si>
    <t>Alat &amp; Perangkat KerasAlat UkurAlat Ukur Tangan</t>
  </si>
  <si>
    <t>Computers &amp; Office EquipmentOffice EquipmentFax Machines</t>
  </si>
  <si>
    <t>Komputer &amp; Peralatan KantorPeralatan KantorMesin Faks</t>
  </si>
  <si>
    <t>Automotive &amp; MotorcycleAuto Replacement PartsDrivetrain, Transmission &amp; Clutches</t>
  </si>
  <si>
    <t>Alat &amp; Perangkat KerasAlat UkurAlat Ukur Tekanan</t>
  </si>
  <si>
    <t>Computers &amp; Office EquipmentOffice EquipmentTypewriters</t>
  </si>
  <si>
    <t>Komputer &amp; Peralatan KantorPeralatan KantorMesin Ketik</t>
  </si>
  <si>
    <t>Automotive &amp; MotorcycleAuto Replacement PartsBrake System</t>
  </si>
  <si>
    <t>Alat &amp; Perangkat KerasAlat UkurInstrumen Optik</t>
  </si>
  <si>
    <t>Computers &amp; Office EquipmentOffice EquipmentBarcode Scanners</t>
  </si>
  <si>
    <t>Komputer &amp; Peralatan KantorPeralatan KantorPemindai Barcode</t>
  </si>
  <si>
    <t>Automotive &amp; MotorcycleAuto Replacement PartsBody, Frame &amp; Bumpers</t>
  </si>
  <si>
    <t>Alat &amp; Perangkat KerasOrganizer Perkakas</t>
  </si>
  <si>
    <t>Computers &amp; Office EquipmentOffice EquipmentPaper Shredders</t>
  </si>
  <si>
    <t>Komputer &amp; Peralatan KantorPeralatan KantorPenghancur Kertas</t>
  </si>
  <si>
    <t>Automotive &amp; MotorcycleAuto Replacement PartsBelts, Hoses &amp; Pulleys</t>
  </si>
  <si>
    <t>Alat &amp; Perangkat KerasOtomatisasi IndustriAntarmuka Manusia Mesin</t>
  </si>
  <si>
    <t>Computers &amp; Office EquipmentOffice EquipmentMoney Counters</t>
  </si>
  <si>
    <t>Komputer &amp; Peralatan KantorPeralatan KantorPenghitung Uang</t>
  </si>
  <si>
    <t>Automotive &amp; MotorcycleAuto Replacement PartsBearing &amp; Seals</t>
  </si>
  <si>
    <t>Alat &amp; Perangkat KerasOtomatisasi IndustriEncoder</t>
  </si>
  <si>
    <t>Computers &amp; Office EquipmentOffice EquipmentAdvertisement Printing Equipment</t>
  </si>
  <si>
    <t>Komputer &amp; Peralatan KantorPeralatan KantorPeralatan Pencetakan Iklan</t>
  </si>
  <si>
    <t>Automotive &amp; MotorcycleAuto Replacement PartsBatteries &amp; Accessories</t>
  </si>
  <si>
    <t>Alat &amp; Perangkat KerasOtomatisasi IndustriKapasitor</t>
  </si>
  <si>
    <t>Computers &amp; Office EquipmentOffice EquipmentSmart Retail Equipment</t>
  </si>
  <si>
    <t>Komputer &amp; Peralatan KantorPeralatan KantorPeralatan Ritel Pintar</t>
  </si>
  <si>
    <t>Automotive &amp; MotorcycleMotorcycle PartsMirrors &amp; Accessories</t>
  </si>
  <si>
    <t>Automotive &amp; MotorcycleMotorcycle Parts</t>
  </si>
  <si>
    <t>Alat &amp; Perangkat KerasOtomatisasi IndustriKontaktor</t>
  </si>
  <si>
    <t>Computers &amp; Office EquipmentOffice EquipmentAccess Control &amp; Attendance Devices</t>
  </si>
  <si>
    <t>Komputer &amp; Peralatan KantorPeralatan KantorPerangkat Kontrol Akses &amp; Kehadiran</t>
  </si>
  <si>
    <t>Automotive &amp; MotorcycleMotorcycle PartsLighting</t>
  </si>
  <si>
    <t>Alat &amp; Perangkat KerasOtomatisasi IndustriLampu Pilot</t>
  </si>
  <si>
    <t>Computers &amp; Office EquipmentOffice EquipmentConference Video &amp; Audio Devices</t>
  </si>
  <si>
    <t>Komputer &amp; Peralatan KantorPeralatan KantorPerangkat Video &amp; Audio untuk Konferensi</t>
  </si>
  <si>
    <t>Automotive &amp; MotorcycleMotorcycle PartsWheels, Rims &amp; Accessories</t>
  </si>
  <si>
    <t>Alat &amp; Perangkat KerasOtomatisasi IndustriPengontrol Logika Terprogram (PLC)</t>
  </si>
  <si>
    <t>Computers &amp; Office EquipmentOffice Equipment3D Printing Supplies</t>
  </si>
  <si>
    <t>Komputer &amp; Peralatan KantorPeralatan KantorPerlengkapan Pencetakan 3D</t>
  </si>
  <si>
    <t>Automotive &amp; MotorcycleMotorcycle PartsTires &amp; Accessories</t>
  </si>
  <si>
    <t>Alat &amp; Perangkat KerasOtomatisasi IndustriSensor Gas</t>
  </si>
  <si>
    <t>Computers &amp; Office EquipmentOffice EquipmentPrinters &amp; Scanners</t>
  </si>
  <si>
    <t>Komputer &amp; Peralatan KantorPeralatan KantorPrinter &amp; Scanner</t>
  </si>
  <si>
    <t>Automotive &amp; MotorcycleMotorcycle PartsSparkplug</t>
  </si>
  <si>
    <t>Alat &amp; Perangkat KerasOtomatisasi IndustriSwitched-Mode Power Supply (SMPS)</t>
  </si>
  <si>
    <t>Computers &amp; Office EquipmentOffice EquipmentLabel Printers</t>
  </si>
  <si>
    <t>Komputer &amp; Peralatan KantorPeralatan KantorPrinter Label</t>
  </si>
  <si>
    <t>Automotive &amp; MotorcycleMotorcycle PartsShocks, Struts &amp; Suspension</t>
  </si>
  <si>
    <t>Alat &amp; Perangkat KerasOtomatisasi IndustriTombol Tekan</t>
  </si>
  <si>
    <t>Computers &amp; Office EquipmentComputer AccessoriesMouse Pads</t>
  </si>
  <si>
    <t>Komputer &amp; Peralatan KantorPeriferal &amp; AksesorisAlas Mouse</t>
  </si>
  <si>
    <t>Automotive &amp; MotorcycleMotorcycle PartsMotorcycle Oil</t>
  </si>
  <si>
    <t>Alat &amp; Perangkat KerasPeralatan Kebun</t>
  </si>
  <si>
    <t>Computers &amp; Office EquipmentComputer AccessoriesCooling Pads</t>
  </si>
  <si>
    <t>Komputer &amp; Peralatan KantorPeriferal &amp; AksesorisBantalan Pendingin</t>
  </si>
  <si>
    <t>Automotive &amp; MotorcycleMotorcycle PartsMotorcycle Filters</t>
  </si>
  <si>
    <t>Alat &amp; Perangkat KerasPeralatan Listrik</t>
  </si>
  <si>
    <t>Computers &amp; Office EquipmentComputer AccessoriesLaptop Batteries</t>
  </si>
  <si>
    <t>Komputer &amp; Peralatan KantorPeriferal &amp; AksesorisBaterai Laptop</t>
  </si>
  <si>
    <t>Automotive &amp; MotorcycleMotorcycle PartsMotorcycle Antifreeze &amp; Lubricant</t>
  </si>
  <si>
    <t>Alat &amp; Perangkat KerasPeralatan Solder</t>
  </si>
  <si>
    <t>Computers &amp; Office EquipmentComputer AccessoriesLaptop Chargers &amp; Adapters</t>
  </si>
  <si>
    <t>Komputer &amp; Peralatan KantorPeriferal &amp; AksesorisCharger &amp; Adaptor Laptop</t>
  </si>
  <si>
    <t>Automotive &amp; MotorcycleMotorcycle PartsHorns &amp; Accessories</t>
  </si>
  <si>
    <t>Alat &amp; Perangkat KerasPerangkat keras</t>
  </si>
  <si>
    <t>Computers &amp; Office EquipmentComputer AccessoriesLaptop Covers &amp; Cases</t>
  </si>
  <si>
    <t>Komputer &amp; Peralatan KantorPeriferal &amp; AksesorisCover &amp; Casing Laptop</t>
  </si>
  <si>
    <t>Automotive &amp; MotorcycleMotorcycle PartsFrames &amp; Fittings</t>
  </si>
  <si>
    <t>Alat &amp; Perangkat KerasPerangkat kerasPerangkat Keras Pintu</t>
  </si>
  <si>
    <t>Computers &amp; Office EquipmentComputer AccessoriesKeyboard &amp; Trackpad Covers</t>
  </si>
  <si>
    <t>Komputer &amp; Peralatan KantorPeriferal &amp; AksesorisCover Keyboard &amp; Trackpad</t>
  </si>
  <si>
    <t>Automotive &amp; MotorcycleMotorcycle PartsExhaust &amp; Emissions</t>
  </si>
  <si>
    <t>Alat &amp; Perangkat KerasPerangkat kerasPerangkat Perabotan</t>
  </si>
  <si>
    <t>Computers &amp; Office EquipmentComputer AccessoriesLaptop Stands &amp; Trays</t>
  </si>
  <si>
    <t>Komputer &amp; Peralatan KantorPeriferal &amp; AksesorisDudukan &amp; Alas Laptop</t>
  </si>
  <si>
    <t>Automotive &amp; MotorcycleMotorcycle PartsDrivetrain, Transmission &amp; Clutches</t>
  </si>
  <si>
    <t>Alat &amp; Perangkat KerasPerkakas</t>
  </si>
  <si>
    <t>Computers &amp; Office EquipmentComputer AccessoriesKeyboards &amp; Mouse</t>
  </si>
  <si>
    <t>Komputer &amp; Peralatan KantorPeriferal &amp; AksesorisKeyboard &amp; Mouse</t>
  </si>
  <si>
    <t>Automotive &amp; MotorcycleMotorcycle PartsCables &amp; Tubes</t>
  </si>
  <si>
    <t>Alat &amp; Perangkat KerasPompa &amp; Perpipaan</t>
  </si>
  <si>
    <t>Computers &amp; Office EquipmentComputer AccessoriesUSB Hubs &amp; Card Readers</t>
  </si>
  <si>
    <t>Komputer &amp; Peralatan KantorPeriferal &amp; AksesorisUSB Hub &amp; Card Reader</t>
  </si>
  <si>
    <t>Automotive &amp; MotorcycleMotorcycle PartsBrake System</t>
  </si>
  <si>
    <t>Bayi &amp; PersalinanAksesori Fashion BayiAksesori Rambut Bayi</t>
  </si>
  <si>
    <t>Computers &amp; Office EquipmentComputer AccessoriesWebcams</t>
  </si>
  <si>
    <t>Komputer &amp; Peralatan KantorPeriferal &amp; AksesorisWebcam</t>
  </si>
  <si>
    <t>Automotive &amp; MotorcycleMotorcycle PartsBatteries &amp; Accessories</t>
  </si>
  <si>
    <t>Bayi &amp; PersalinanAksesori Fashion BayiCelemek Makan &amp; Lap Liur Bayi</t>
  </si>
  <si>
    <t>Automotive &amp; MotorcycleMotorcycle Accessories</t>
  </si>
  <si>
    <t>Mobil &amp; Sepeda MotorAksesori Sepeda Motor</t>
  </si>
  <si>
    <t>Baby &amp; MaternityBaby Care &amp; HealthDiapers</t>
  </si>
  <si>
    <t>Baby &amp; MaternityBaby Care &amp; Health</t>
  </si>
  <si>
    <t>Mom &amp; Babies</t>
  </si>
  <si>
    <t>Bayi &amp; PersalinanAksesori Fashion BayiKacamata hitam</t>
  </si>
  <si>
    <t>Automotive &amp; MotorcycleCar Exterior Accessories</t>
  </si>
  <si>
    <t>Mobil &amp; Sepeda MotorAksesoris Eksterior Mobil</t>
  </si>
  <si>
    <t>Womenswear &amp; UnderwearWomen's Tops</t>
  </si>
  <si>
    <t>Bayi &amp; PersalinanAksesori Fashion BayiMasker Wajah Bayi</t>
  </si>
  <si>
    <t>Automotive &amp; MotorcycleCar Interior Accessories</t>
  </si>
  <si>
    <t>Mobil &amp; Sepeda MotorAksesoris Interior Mobil</t>
  </si>
  <si>
    <t>Sports &amp; OutdoorSport &amp; Outdoor Clothing</t>
  </si>
  <si>
    <t>Sportswear</t>
  </si>
  <si>
    <t>Bayi &amp; PersalinanAksesori Fashion BayiPenutup Telinga Bayi</t>
  </si>
  <si>
    <t>Automotive &amp; MotorcycleCar Repair ToolsDiagnostic Tools</t>
  </si>
  <si>
    <t>Mobil &amp; Sepeda MotorAlat Perbaikan MobilAlat Diagnostik</t>
  </si>
  <si>
    <t>Beauty &amp; Personal CarePerfumeUnisex Perfume</t>
  </si>
  <si>
    <t>Bayi &amp; PersalinanAksesori Fashion BayiPerhiasan Kostum Bayi</t>
  </si>
  <si>
    <t>Automotive &amp; MotorcycleCar Repair ToolsCar Inspection Tools</t>
  </si>
  <si>
    <t>Mobil &amp; Sepeda MotorAlat Perbaikan MobilAlat Inspeksi Mobil</t>
  </si>
  <si>
    <t>Sports &amp; OutdoorSports Footwear</t>
  </si>
  <si>
    <t>Bayi &amp; PersalinanAksesori Fashion BayiSarung Tangan Bayi</t>
  </si>
  <si>
    <t>Automotive &amp; MotorcycleCar Repair ToolsAssembly &amp; Disassembly Tools</t>
  </si>
  <si>
    <t>Mobil &amp; Sepeda MotorAlat Perbaikan MobilAlat Perakitan &amp; Pembongkaran</t>
  </si>
  <si>
    <t>Textiles &amp; Soft FurnishingsFabrics &amp; Sewing SuppliesSewing Accessories &amp; Haberdashery</t>
  </si>
  <si>
    <t>Textiles &amp; Soft FurnishingsFabrics &amp; Sewing Supplies</t>
  </si>
  <si>
    <t>Bayi &amp; PersalinanAksesori Fashion BayiSet Kado</t>
  </si>
  <si>
    <t>Automotive &amp; MotorcycleCar Repair ToolsTire Repair &amp; Fitting Tools</t>
  </si>
  <si>
    <t>Mobil &amp; Sepeda MotorAlat Perbaikan MobilAlat Perbaikan &amp; Pemasangan Ban</t>
  </si>
  <si>
    <t>Textiles &amp; Soft FurnishingsFabrics &amp; Sewing SuppliesTextiles &amp; Fabrics</t>
  </si>
  <si>
    <t>Bayi &amp; PersalinanAksesori Fashion BayiSyal Bayi</t>
  </si>
  <si>
    <t>Automotive &amp; MotorcycleCar Repair ToolsCar Battery Repair Tools</t>
  </si>
  <si>
    <t>Mobil &amp; Sepeda MotorAlat Perbaikan MobilAlat Perbaikan Aki Mobil</t>
  </si>
  <si>
    <t>Textiles &amp; Soft FurnishingsFabrics &amp; Sewing SuppliesSewing Tool Kits</t>
  </si>
  <si>
    <t>Bayi &amp; PersalinanAksesori Fashion BayiTas Keperluan Bayi</t>
  </si>
  <si>
    <t>Automotive &amp; MotorcycleCar Repair ToolsCar Body Repair Tools</t>
  </si>
  <si>
    <t>Mobil &amp; Sepeda MotorAlat Perbaikan MobilAlat Perbaikan Bodi Mobil</t>
  </si>
  <si>
    <t>Textiles &amp; Soft FurnishingsFabrics &amp; Sewing SuppliesSewing Machines</t>
  </si>
  <si>
    <t>Bayi &amp; PersalinanAksesori Fashion BayiTopi &amp; Tutup Kepala Bayi</t>
  </si>
  <si>
    <t>Automotive &amp; MotorcycleCar Repair ToolsEngine &amp; Transmission Repair Tools</t>
  </si>
  <si>
    <t>Mobil &amp; Sepeda MotorAlat Perbaikan MobilAlat Perbaikan Mesin &amp; Transmisi</t>
  </si>
  <si>
    <t>Textiles &amp; Soft FurnishingsFabrics &amp; Sewing SuppliesThread</t>
  </si>
  <si>
    <t>Bayi &amp; PersalinanFurnitur BayiBaby Walker</t>
  </si>
  <si>
    <t>Automotive &amp; MotorcycleCar Repair ToolsSheet Metal Tools</t>
  </si>
  <si>
    <t>Mobil &amp; Sepeda MotorAlat Perbaikan MobilAlat Sheet Metal</t>
  </si>
  <si>
    <t>Textiles &amp; Soft FurnishingsFabrics &amp; Sewing SuppliesSewing Craft Kits</t>
  </si>
  <si>
    <t>Bayi &amp; PersalinanFurnitur BayiBouncer, Jumper, &amp; Ayunan</t>
  </si>
  <si>
    <t>Automotive &amp; MotorcycleCar Repair ToolsCode Readers &amp; Scanners</t>
  </si>
  <si>
    <t>Mobil &amp; Sepeda MotorAlat Perbaikan MobilPembaca &amp; Pemindai Kode</t>
  </si>
  <si>
    <t>Textiles &amp; Soft FurnishingsFabrics &amp; Sewing SuppliesNeedles</t>
  </si>
  <si>
    <t>Bayi &amp; PersalinanFurnitur BayiDipan &amp; Tempat Tidur</t>
  </si>
  <si>
    <t>Automotive &amp; MotorcycleCar Electronics</t>
  </si>
  <si>
    <t>Mobil &amp; Sepeda MotorElektronik Mobil</t>
  </si>
  <si>
    <t>Beauty &amp; Personal CareMen's Care</t>
  </si>
  <si>
    <t>Bayi &amp; PersalinanFurnitur BayiKasur &amp; Tempat Tidur</t>
  </si>
  <si>
    <t>Automotive &amp; MotorcycleCar LightsHeadlight Bulbs (Halogen)</t>
  </si>
  <si>
    <t>Mobil &amp; Sepeda MotorLampu MobilBohlam Lampu Depan (Halogen)</t>
  </si>
  <si>
    <t>Bayi &amp; PersalinanFurnitur BayiKursi Bayi</t>
  </si>
  <si>
    <t>Automotive &amp; MotorcycleCar LightsHeadlight Bulbs (LED)</t>
  </si>
  <si>
    <t>Mobil &amp; Sepeda MotorLampu MobilBohlam Lampu Depan (LED)</t>
  </si>
  <si>
    <t>Beauty &amp; Personal CareNasal &amp; Oral Care</t>
  </si>
  <si>
    <t>Bayi &amp; PersalinanFurnitur BayiKursi Pelatihan Toilet &amp; Kursi Toilet</t>
  </si>
  <si>
    <t>Automotive &amp; MotorcycleCar LightsHeadlight Bulbs (Xenon)</t>
  </si>
  <si>
    <t>Mobil &amp; Sepeda MotorLampu MobilBohlam Lampu Depan (Xenon)</t>
  </si>
  <si>
    <t>Textiles &amp; Soft FurnishingsHousehold Textiles</t>
  </si>
  <si>
    <t>Bayi &amp; PersalinanFurnitur BayiMeja Bayi</t>
  </si>
  <si>
    <t>Automotive &amp; MotorcycleCar LightsCovers</t>
  </si>
  <si>
    <t>Mobil &amp; Sepeda MotorLampu MobilCover</t>
  </si>
  <si>
    <t>Womenswear &amp; UnderwearWomen's Bottoms</t>
  </si>
  <si>
    <t>Bayi &amp; PersalinanFurnitur BayiMeja untuk Mengganti Popok</t>
  </si>
  <si>
    <t>Automotive &amp; MotorcycleCar LightsWires</t>
  </si>
  <si>
    <t>Mobil &amp; Sepeda MotorLampu MobilKabel</t>
  </si>
  <si>
    <t>Home SuppliesHome Organizers</t>
  </si>
  <si>
    <t>Bayi &amp; PersalinanKeselamatan Bayi</t>
  </si>
  <si>
    <t>Automotive &amp; MotorcycleCar LightsDecorative Lights</t>
  </si>
  <si>
    <t>Mobil &amp; Sepeda MotorLampu MobilLampu Hias</t>
  </si>
  <si>
    <t>Luggage &amp; BagsFunctional Bags</t>
  </si>
  <si>
    <t>Bayi &amp; PersalinanKeselamatan BayiKelambu Nyamuk</t>
  </si>
  <si>
    <t>Automotive &amp; MotorcycleCar LightsIndicator Lights</t>
  </si>
  <si>
    <t>Mobil &amp; Sepeda MotorLampu MobilLampu Indikator</t>
  </si>
  <si>
    <t>Phones &amp; ElectronicsPhone AccessoriesCables, Chargers &amp; Adapters</t>
  </si>
  <si>
    <t>Phones &amp; ElectronicsPhone Accessories</t>
  </si>
  <si>
    <t>Wearable &amp; Accessories</t>
  </si>
  <si>
    <t>Bayi &amp; PersalinanMainan BayiBola</t>
  </si>
  <si>
    <t>Automotive &amp; MotorcycleCar LightsFog Lights</t>
  </si>
  <si>
    <t>Mobil &amp; Sepeda MotorLampu MobilLampu Kabut</t>
  </si>
  <si>
    <t>Fashion AccessoriesWatches &amp; Accessories</t>
  </si>
  <si>
    <t>Bayi &amp; PersalinanMainan BayiBoneka &amp; Mainan Berisi Busa</t>
  </si>
  <si>
    <t>Automotive &amp; MotorcycleCar LightsLight Bars &amp; Work Lights</t>
  </si>
  <si>
    <t>Mobil &amp; Sepeda MotorLampu MobilLight Bar &amp; Lampu Kerja</t>
  </si>
  <si>
    <t>Luggage &amp; BagsMen's Bags</t>
  </si>
  <si>
    <t>Bayi &amp; PersalinanMainan BayiCermin</t>
  </si>
  <si>
    <t>Automotive &amp; MotorcycleCar LightsBases</t>
  </si>
  <si>
    <t>Mobil &amp; Sepeda MotorLampu MobilPangkalan</t>
  </si>
  <si>
    <t>Automotive &amp; MotorcycleCar Washing &amp; Maintenance</t>
  </si>
  <si>
    <t>Bayi &amp; PersalinanMainan BayiKuda &amp; Hewan Ayun</t>
  </si>
  <si>
    <t>Automotive &amp; MotorcycleCarCommercial Car</t>
  </si>
  <si>
    <t>Mobil &amp; Sepeda MotorMobilMobil Komersial</t>
  </si>
  <si>
    <t>Household AppliancesHome AppliancesVacuum Cleaners &amp; Sweeping Robots</t>
  </si>
  <si>
    <t>Household AppliancesHome Appliances</t>
  </si>
  <si>
    <t>Bayi &amp; PersalinanMainan BayiKursi Pengaman Anak &amp; Mainan Kereta Dorong</t>
  </si>
  <si>
    <t>Automotive &amp; MotorcycleCarElectric Car</t>
  </si>
  <si>
    <t>Mobil &amp; Sepeda MotorMobilMobil Listrik</t>
  </si>
  <si>
    <t>Computers &amp; Office EquipmentDesktop &amp; Laptop Components</t>
  </si>
  <si>
    <t>Bayi &amp; PersalinanMainan BayiMainan Bersuara untuk Bayi</t>
  </si>
  <si>
    <t>Automotive &amp; MotorcycleCarSedan Car</t>
  </si>
  <si>
    <t>Mobil &amp; Sepeda MotorMobilMobil Sedan</t>
  </si>
  <si>
    <t>Bayi &amp; PersalinanMainan BayiMainan Edukasi Usia Dini &amp; Mainan Pintar</t>
  </si>
  <si>
    <t>Automotive &amp; MotorcycleCarSUV &amp; MPV Car</t>
  </si>
  <si>
    <t>Mobil &amp; Sepeda MotorMobilMobil SUV &amp; MPV</t>
  </si>
  <si>
    <t>Bayi &amp; PersalinanMainan BayiMainan Elektronik &amp; Remote Control untuk Bayi</t>
  </si>
  <si>
    <t>Mobil &amp; Sepeda MotorPencucian &amp; Perawatan Mobil</t>
  </si>
  <si>
    <t>Bayi &amp; PersalinanMainan BayiMainan Mandi</t>
  </si>
  <si>
    <t>Automotive &amp; MotorcycleQuads, Motorhomes &amp; Boats</t>
  </si>
  <si>
    <t>Mobil &amp; Sepeda MotorQuad, Motorhome &amp; Perahu</t>
  </si>
  <si>
    <t>Bayi &amp; PersalinanMainan BayiMainan Patung &amp; Model</t>
  </si>
  <si>
    <t>Automotive &amp; MotorcycleMotorcycles</t>
  </si>
  <si>
    <t>Mobil &amp; Sepeda MotorSepeda Motor</t>
  </si>
  <si>
    <t>Bayi &amp; PersalinanMainan BayiMainan Roly-Poly</t>
  </si>
  <si>
    <t>Mobil &amp; Sepeda MotorSuku Cadang KendaraanBan &amp; Aksesori</t>
  </si>
  <si>
    <t>Bayi &amp; PersalinanMainan BayiMainan Rumah-rumahan Bayi</t>
  </si>
  <si>
    <t>Mobil &amp; Sepeda MotorSuku Cadang KendaraanBaterai &amp; Aksesori</t>
  </si>
  <si>
    <t>Bayi &amp; PersalinanMainan BayiOlahraga &amp; Outdoor Play Bayi</t>
  </si>
  <si>
    <t>Mobil &amp; Sepeda MotorSuku Cadang KendaraanBearing &amp; Seal</t>
  </si>
  <si>
    <t>Bayi &amp; PersalinanMainan BayiPapan Panjat dalam Ruang &amp; Rumah-rumahan</t>
  </si>
  <si>
    <t>Mobil &amp; Sepeda MotorSuku Cadang KendaraanBodi, Rangka, &amp; Bemper</t>
  </si>
  <si>
    <t>Bayi &amp; PersalinanMainan BayiPlaygym &amp; Playmat</t>
  </si>
  <si>
    <t>Mobil &amp; Sepeda MotorSuku Cadang KendaraanDrivetrain, Transmisi, &amp; Kopling</t>
  </si>
  <si>
    <t>Bayi &amp; PersalinanMainan BayiPlaypen</t>
  </si>
  <si>
    <t>Mobil &amp; Sepeda MotorSuku Cadang KendaraanKomponen Mesin</t>
  </si>
  <si>
    <t>HealthFood SupplementsFitness Supplements</t>
  </si>
  <si>
    <t>Bayi &amp; PersalinanMainan BayiSet Kado</t>
  </si>
  <si>
    <t>Mobil &amp; Sepeda MotorSuku Cadang KendaraanPembuangan &amp; Emisi</t>
  </si>
  <si>
    <t>Computers &amp; Office EquipmentComputer Accessories</t>
  </si>
  <si>
    <t>Bayi &amp; PersalinanNursing &amp; Pemberian MakanBantal Menyusui</t>
  </si>
  <si>
    <t>Mobil &amp; Sepeda MotorSuku Cadang KendaraanPengapian</t>
  </si>
  <si>
    <t>Bayi &amp; PersalinanNursing &amp; Pemberian MakanBantalan Payudara</t>
  </si>
  <si>
    <t>Mobil &amp; Sepeda MotorSuku Cadang KendaraanRadiator, Pendinginan Mesin, &amp; Kontrol Suhu</t>
  </si>
  <si>
    <t>Bayi &amp; PersalinanNursing &amp; Pemberian MakanBotol Bayi &amp; Aksesorinya</t>
  </si>
  <si>
    <t>Mobil &amp; Sepeda MotorSuku Cadang KendaraanRoda, Pelek, &amp; Aksesori</t>
  </si>
  <si>
    <t>Bayi &amp; PersalinanNursing &amp; Pemberian MakanDot</t>
  </si>
  <si>
    <t>Mobil &amp; Sepeda MotorSuku Cadang KendaraanSabuk, Selang, &amp; Puli</t>
  </si>
  <si>
    <t>Bayi &amp; PersalinanNursing &amp; Pemberian MakanKotak dan Rak Pengering Botol Bayi</t>
  </si>
  <si>
    <t>Mobil &amp; Sepeda MotorSuku Cadang KendaraanSistem Bahan Bakar</t>
  </si>
  <si>
    <t>Bayi &amp; PersalinanNursing &amp; Pemberian MakanPembersih Botol Bayi</t>
  </si>
  <si>
    <t>Mobil &amp; Sepeda MotorSuku Cadang KendaraanSistem Rem</t>
  </si>
  <si>
    <t>Bayi &amp; PersalinanNursing &amp; Pemberian MakanPenghangat &amp; Pendingin &amp; Pensteril Botol Bayi</t>
  </si>
  <si>
    <t>Mobil &amp; Sepeda MotorSuku Cadang KendaraanSok, Strut, &amp; Suspensi</t>
  </si>
  <si>
    <t>Bayi &amp; PersalinanNursing &amp; Pemberian MakanPengolah Makanan</t>
  </si>
  <si>
    <t>Mobil &amp; Sepeda MotorSuku Cadang KendaraanWiper &amp; Pencuci Kaca Depan Mobil</t>
  </si>
  <si>
    <t>Bayi &amp; PersalinanNursing &amp; Pemberian MakanPenyimpanan &amp; Penataan Susu Formula &amp; Susu</t>
  </si>
  <si>
    <t>Mobil &amp; Sepeda MotorSuku Cadang Sepeda MotorBan &amp; Aksesori</t>
  </si>
  <si>
    <t>Computers &amp; Office EquipmentData Storage &amp; Software</t>
  </si>
  <si>
    <t>Bayi &amp; PersalinanNursing &amp; Pemberian MakanPeralatan Bayi</t>
  </si>
  <si>
    <t>Mobil &amp; Sepeda MotorSuku Cadang Sepeda MotorBaterai &amp; Aksesori</t>
  </si>
  <si>
    <t>Bayi &amp; PersalinanNursing &amp; Pemberian MakanPompa ASI &amp; Aksesorinya</t>
  </si>
  <si>
    <t>Mobil &amp; Sepeda MotorSuku Cadang Sepeda MotorBusi</t>
  </si>
  <si>
    <t>Bayi &amp; PersalinanNursing &amp; Pemberian MakanSelimut Nursing</t>
  </si>
  <si>
    <t>Mobil &amp; Sepeda MotorSuku Cadang Sepeda MotorCermin &amp; Aksesori</t>
  </si>
  <si>
    <t>Bayi &amp; PersalinanPakaian &amp; Sepatu Bayi</t>
  </si>
  <si>
    <t>Mobil &amp; Sepeda MotorSuku Cadang Sepeda MotorCoolant &amp; Pelumas Sepeda Motor</t>
  </si>
  <si>
    <t>Bayi &amp; PersalinanPerawatan &amp; Kesehatan BayiAlat Pengukur Tinggi &amp; Keliling</t>
  </si>
  <si>
    <t>Mobil &amp; Sepeda MotorSuku Cadang Sepeda MotorDrivetrain, Transmisi, &amp; Kopling</t>
  </si>
  <si>
    <t>Bayi &amp; PersalinanPerawatan &amp; Kesehatan BayiAlat Perawatan Bayi</t>
  </si>
  <si>
    <t>Mobil &amp; Sepeda MotorSuku Cadang Sepeda MotorFilter Sepeda Motor</t>
  </si>
  <si>
    <t>Bayi &amp; PersalinanPerawatan &amp; Kesehatan BayiBak Mandi Bayi &amp; Kursi Mandi</t>
  </si>
  <si>
    <t>Mobil &amp; Sepeda MotorSuku Cadang Sepeda MotorFrame &amp; Fitting</t>
  </si>
  <si>
    <t>Bayi &amp; PersalinanPerawatan &amp; Kesehatan BayiDeterjen</t>
  </si>
  <si>
    <t>Mobil &amp; Sepeda MotorSuku Cadang Sepeda MotorKabel &amp; Tabung</t>
  </si>
  <si>
    <t>Computers &amp; Office EquipmentNetwork Components</t>
  </si>
  <si>
    <t>Bayi &amp; PersalinanPerawatan &amp; Kesehatan BayiDispenser Obat</t>
  </si>
  <si>
    <t>Mobil &amp; Sepeda MotorSuku Cadang Sepeda MotorLampu</t>
  </si>
  <si>
    <t>Bayi &amp; PersalinanPerawatan &amp; Kesehatan BayiDot, Teether, &amp; Mainan Kunyah Tumbuh Gigi</t>
  </si>
  <si>
    <t>Mobil &amp; Sepeda MotorSuku Cadang Sepeda MotorOli Sepeda Motor</t>
  </si>
  <si>
    <t>Bayi &amp; PersalinanPerawatan &amp; Kesehatan BayiHanduk &amp; Topi Mandi</t>
  </si>
  <si>
    <t>Mobil &amp; Sepeda MotorSuku Cadang Sepeda MotorPembuangan &amp; Emisi</t>
  </si>
  <si>
    <t>Bayi &amp; PersalinanPerawatan &amp; Kesehatan BayiPemangkas Rambut Bayi</t>
  </si>
  <si>
    <t>Mobil &amp; Sepeda MotorSuku Cadang Sepeda MotorRoda, Pelek, &amp; Aksesori</t>
  </si>
  <si>
    <t>Bayi &amp; PersalinanPerawatan &amp; Kesehatan BayiPembasmi Serangga &amp; Hama</t>
  </si>
  <si>
    <t>Mobil &amp; Sepeda MotorSuku Cadang Sepeda MotorSistem Rem</t>
  </si>
  <si>
    <t>Bayi &amp; PersalinanPerawatan &amp; Kesehatan BayiPencetak Bentuk Tangan &amp; Kaki Bayi</t>
  </si>
  <si>
    <t>Mobil &amp; Sepeda MotorSuku Cadang Sepeda MotorSok, Strut, &amp; Suspensi</t>
  </si>
  <si>
    <t>Bayi &amp; PersalinanPerawatan &amp; Kesehatan BayiPengering Rambut Bayi</t>
  </si>
  <si>
    <t>Mobil &amp; Sepeda MotorSuku Cadang Sepeda MotorTanduk &amp; Aksesori</t>
  </si>
  <si>
    <t>Bayi &amp; PersalinanPerawatan &amp; Kesehatan BayiPensanitasi Tangan Bayi</t>
  </si>
  <si>
    <t>Bookings &amp; VouchersAutomotiveNew Car Booking Fee</t>
  </si>
  <si>
    <t>Pemesanan &amp; VoucherOtomotifBiaya Pemesanan Mobil Baru</t>
  </si>
  <si>
    <t>Computers &amp; Office EquipmentOffice Equipment</t>
  </si>
  <si>
    <t>Bayi &amp; PersalinanPerawatan &amp; Kesehatan BayiPerawatan Hidung &amp; Mulut</t>
  </si>
  <si>
    <t>Bookings &amp; VouchersAutomotiveNew Motorcycle Booking Fee</t>
  </si>
  <si>
    <t>Pemesanan &amp; VoucherOtomotifBiaya Pemesanan Sepeda Motor Baru</t>
  </si>
  <si>
    <t>Bayi &amp; PersalinanPerawatan &amp; Kesehatan BayiPerawatan Kulit Bayi</t>
  </si>
  <si>
    <t>Bookings &amp; VouchersAutomotiveHatchback &amp; City Car</t>
  </si>
  <si>
    <t>Pemesanan &amp; VoucherOtomotifMobil Hatchback &amp; Kota</t>
  </si>
  <si>
    <t>Bayi &amp; PersalinanPerawatan &amp; Kesehatan BayiPerawatan Rambut &amp; Sabun</t>
  </si>
  <si>
    <t>Household AppliancesKitchen AppliancesCountertop Ovens</t>
  </si>
  <si>
    <t>Peralatan Rumah TanggaKitchen AppliancesCountertop Oven</t>
  </si>
  <si>
    <t>Bayi &amp; PersalinanPerawatan &amp; Kesehatan BayiPerlengkapan Mandi Bayi</t>
  </si>
  <si>
    <t>Household AppliancesKitchen AppliancesWater Filters</t>
  </si>
  <si>
    <t>Peralatan Rumah TanggaKitchen AppliancesFilter Air</t>
  </si>
  <si>
    <t>Bayi &amp; PersalinanPerawatan &amp; Kesehatan BayiPopok</t>
  </si>
  <si>
    <t>Household AppliancesKitchen AppliancesFryers</t>
  </si>
  <si>
    <t>Peralatan Rumah TanggaKitchen AppliancesFryer</t>
  </si>
  <si>
    <t>Bayi &amp; PersalinanPerawatan &amp; Kesehatan BayiSterilisasi Pakaian Bayi</t>
  </si>
  <si>
    <t>Household AppliancesKitchen AppliancesJuicers &amp; Blenders</t>
  </si>
  <si>
    <t>Peralatan Rumah TanggaKitchen AppliancesJuicer &amp; Blender</t>
  </si>
  <si>
    <t>Bayi &amp; PersalinanPerawatan &amp; Kesehatan BayiTimbangan</t>
  </si>
  <si>
    <t>Household AppliancesKitchen AppliancesElectric Kettles</t>
  </si>
  <si>
    <t>Peralatan Rumah TanggaKitchen AppliancesKetel Listrik</t>
  </si>
  <si>
    <t>Bayi &amp; PersalinanPerawatan &amp; Kesehatan BayiTisu Basah &amp; Dudukan</t>
  </si>
  <si>
    <t>Household AppliancesKitchen AppliancesInduction Hobs</t>
  </si>
  <si>
    <t>Peralatan Rumah TanggaKitchen AppliancesKompor Induksi</t>
  </si>
  <si>
    <t>Bayi &amp; PersalinanPerawatan &amp; Kesehatan BayiVitamin &amp; Suplemen Bayi</t>
  </si>
  <si>
    <t>Household AppliancesKitchen AppliancesElectric &amp; Gas Stoves</t>
  </si>
  <si>
    <t>Peralatan Rumah TanggaKitchen AppliancesKompor Listrik &amp; Gas</t>
  </si>
  <si>
    <t>Bayi &amp; PersalinanPerawatan &amp; Kesehatan BayiWewangian</t>
  </si>
  <si>
    <t>Household AppliancesKitchen AppliancesCoffee Machines &amp; Accessories</t>
  </si>
  <si>
    <t>Peralatan Rumah TanggaKitchen AppliancesMesin Pemroses Kopi &amp; Aksesoris</t>
  </si>
  <si>
    <t>Bayi &amp; PersalinanPerlengkapan Bayi untuk TravelAksesoris Baby Seat untuk Kendaraan</t>
  </si>
  <si>
    <t>Household AppliancesKitchen AppliancesMicrowaves</t>
  </si>
  <si>
    <t>Peralatan Rumah TanggaKitchen AppliancesMicrowave</t>
  </si>
  <si>
    <t>Bayi &amp; PersalinanPerlengkapan Bayi untuk TravelAksesoris Kursi Dorong</t>
  </si>
  <si>
    <t>Household AppliancesKitchen AppliancesMixers</t>
  </si>
  <si>
    <t>Peralatan Rumah TanggaKitchen AppliancesMixer</t>
  </si>
  <si>
    <t>Bayi &amp; PersalinanPerlengkapan Bayi untuk TravelBaby Seat untuk Kendaraan</t>
  </si>
  <si>
    <t>Household AppliancesKitchen AppliancesElectric Hot Pots</t>
  </si>
  <si>
    <t>Peralatan Rumah TanggaKitchen AppliancesPanci Pemanas Listrik</t>
  </si>
  <si>
    <t>Bayi &amp; PersalinanPerlengkapan Bayi untuk TravelGendongan Bayi</t>
  </si>
  <si>
    <t>Household AppliancesKitchen AppliancesElectric Grills</t>
  </si>
  <si>
    <t>Peralatan Rumah TanggaKitchen AppliancesPanggangan Listrik</t>
  </si>
  <si>
    <t>Bayi &amp; PersalinanPerlengkapan Bayi untuk TravelHarness &amp; Rein Anak</t>
  </si>
  <si>
    <t>Household AppliancesKitchen AppliancesToasters</t>
  </si>
  <si>
    <t>Peralatan Rumah TanggaKitchen AppliancesPemanggang Roti</t>
  </si>
  <si>
    <t>Computers &amp; Office EquipmentOffice Stationery &amp; SuppliesWriting &amp; Correction Tools</t>
  </si>
  <si>
    <t>Computers &amp; Office EquipmentOffice Stationery &amp; Supplies</t>
  </si>
  <si>
    <t>Lifestyle 1</t>
  </si>
  <si>
    <t>Stationery</t>
  </si>
  <si>
    <t>Bayi &amp; PersalinanPerlengkapan Bayi untuk TravelKereta Bayi dan Kursi Dorong</t>
  </si>
  <si>
    <t>Household AppliancesKitchen AppliancesFood Waste Disposers</t>
  </si>
  <si>
    <t>Peralatan Rumah TanggaKitchen AppliancesPembuang Limbah Makanan</t>
  </si>
  <si>
    <t>Computers &amp; Office EquipmentOffice Stationery &amp; SuppliesArt Supplies</t>
  </si>
  <si>
    <t>Bayi &amp; PersalinanPerlengkapan Bayi untuk TravelNappy Bag</t>
  </si>
  <si>
    <t>Household AppliancesKitchen AppliancesIce Makers</t>
  </si>
  <si>
    <t>Peralatan Rumah TanggaKitchen AppliancesPembuat Es</t>
  </si>
  <si>
    <t>Computers &amp; Office EquipmentOffice Stationery &amp; SuppliesAccounting Supplies</t>
  </si>
  <si>
    <t>Bayi &amp; PersalinanPerlengkapan Bayi untuk TravelSabuk Pengaman &amp; Aksesorinya</t>
  </si>
  <si>
    <t>Household AppliancesKitchen AppliancesBread Makers</t>
  </si>
  <si>
    <t>Peralatan Rumah TanggaKitchen AppliancesPembuat Roti</t>
  </si>
  <si>
    <t>Computers &amp; Office EquipmentOffice Stationery &amp; SuppliesLabels, Index Dividers &amp; Stamps</t>
  </si>
  <si>
    <t>Bayi &amp; PersalinanPerlengkapan KehamilanAlat Pemantau Kehamilan</t>
  </si>
  <si>
    <t>Household AppliancesKitchen AppliancesSoda Makers</t>
  </si>
  <si>
    <t>Peralatan Rumah TanggaKitchen AppliancesPembuat Soda</t>
  </si>
  <si>
    <t>Computers &amp; Office EquipmentOffice Stationery &amp; SuppliesGifts &amp; Wrapping</t>
  </si>
  <si>
    <t>Bayi &amp; PersalinanPerlengkapan KehamilanBantal Bersalin</t>
  </si>
  <si>
    <t>Household AppliancesKitchen AppliancesWater Coolers &amp; Dispensers</t>
  </si>
  <si>
    <t>Peralatan Rumah TanggaKitchen AppliancesPendingin &amp; Dispenser Air</t>
  </si>
  <si>
    <t>Computers &amp; Office EquipmentOffice Stationery &amp; SuppliesIdentification Badges &amp; Supplies</t>
  </si>
  <si>
    <t>Bayi &amp; PersalinanPerlengkapan KehamilanPakaian &amp; Aksesori Ibu Hamil dan Menyusui</t>
  </si>
  <si>
    <t>Household AppliancesKitchen AppliancesFood Processors</t>
  </si>
  <si>
    <t>Peralatan Rumah TanggaKitchen AppliancesPengolah Makanan</t>
  </si>
  <si>
    <t>Computers &amp; Office EquipmentOffice Stationery &amp; SuppliesNotebooks &amp; Paper</t>
  </si>
  <si>
    <t>Bayi &amp; PersalinanPerlengkapan KehamilanPakaian Dalam Bersalin</t>
  </si>
  <si>
    <t>Household AppliancesKitchen AppliancesElectric Steamers</t>
  </si>
  <si>
    <t>Peralatan Rumah TanggaKitchen AppliancesPengukus Listrik</t>
  </si>
  <si>
    <t>Computers &amp; Office EquipmentOffice Stationery &amp; SuppliesSafes</t>
  </si>
  <si>
    <t>Bayi &amp; PersalinanPerlengkapan KehamilanPakaian Nursing</t>
  </si>
  <si>
    <t>Household AppliancesKitchen AppliancesSpecialty Kitchen Appliances</t>
  </si>
  <si>
    <t>Peralatan Rumah TanggaKitchen AppliancesPeralatan Dapur Khusus</t>
  </si>
  <si>
    <t>Computers &amp; Office EquipmentOffice Stationery &amp; SuppliesSchool &amp; Educational Supplies</t>
  </si>
  <si>
    <t>Bayi &amp; PersalinanPerlengkapan KehamilanPerawatan Kulit Bersalin</t>
  </si>
  <si>
    <t>Household AppliancesKitchen AppliancesRice &amp; Pressure Cookers</t>
  </si>
  <si>
    <t>Peralatan Rumah TanggaKitchen AppliancesRice &amp; Pressure Cooker</t>
  </si>
  <si>
    <t>Phones &amp; ElectronicsPhone AccessoriesCases, Screen Protectors &amp; Stickers</t>
  </si>
  <si>
    <t>Bayi &amp; PersalinanPerlengkapan KehamilanSabuk Pendukung Kehamilan</t>
  </si>
  <si>
    <t>Household AppliancesKitchen AppliancesKitchen Appliance Parts</t>
  </si>
  <si>
    <t>Peralatan Rumah TanggaKitchen AppliancesSuku Cadang Peralatan Dapur</t>
  </si>
  <si>
    <t>Computers &amp; Office EquipmentOffice Stationery &amp; SuppliesOffice Cutting Supplies</t>
  </si>
  <si>
    <t>Bayi &amp; PersalinanPerlengkapan KehamilanSabuk Pengaman untuk Ibu Hamil &amp; Aksesorinya</t>
  </si>
  <si>
    <t>Household AppliancesKitchen AppliancesVacuum Sealers</t>
  </si>
  <si>
    <t>Peralatan Rumah TanggaKitchen AppliancesVacuum Sealer</t>
  </si>
  <si>
    <t>Computers &amp; Office EquipmentOffice Stationery &amp; SuppliesOffice Filing Products</t>
  </si>
  <si>
    <t>Bayi &amp; PersalinanPerlengkapan KehamilanSusu Formula untuk Ibu Hamil &amp; Menyusui</t>
  </si>
  <si>
    <t>Household AppliancesCommercial AppliancesCommercial Stoves</t>
  </si>
  <si>
    <t>Peralatan Rumah TanggaPeralatan KomersialKompor Komersial</t>
  </si>
  <si>
    <t>Computers &amp; Office EquipmentOffice Stationery &amp; SuppliesDesk Organizers &amp; Accessories</t>
  </si>
  <si>
    <t>Bayi &amp; PersalinanPerlengkapan KehamilanVitamin &amp; Suplemen Bersalin</t>
  </si>
  <si>
    <t>Household AppliancesCommercial AppliancesFood Warmer</t>
  </si>
  <si>
    <t>Peralatan Rumah TanggaPeralatan KomersialPenghangat Makanan</t>
  </si>
  <si>
    <t>Beauty &amp; Personal CarePerfumeMen's Perfume</t>
  </si>
  <si>
    <t>Bayi &amp; PersalinanSusu Formula &amp; Makanan BayiMakanan Bayi, Pure &amp; Sereal</t>
  </si>
  <si>
    <t>Household AppliancesCommercial AppliancesCleaning Equipment</t>
  </si>
  <si>
    <t>Peralatan Rumah TanggaPeralatan KomersialPeralatan Kebersihan</t>
  </si>
  <si>
    <t>Computers &amp; Office EquipmentOffice Stationery &amp; SuppliesTape, Adhesives &amp; Fasteners</t>
  </si>
  <si>
    <t>Bayi &amp; PersalinanSusu Formula &amp; Makanan BayiMakanan Ringan</t>
  </si>
  <si>
    <t>Household AppliancesCommercial AppliancesFan &amp; Exhaust Equipment</t>
  </si>
  <si>
    <t>Peralatan Rumah TanggaPeralatan KomersialPeralatan Kipas &amp; Knalpot</t>
  </si>
  <si>
    <t>Computers &amp; Office EquipmentOffice Stationery &amp; SuppliesEnvelopes &amp; Postal Supplies</t>
  </si>
  <si>
    <t>Bayi &amp; PersalinanSusu Formula &amp; Makanan BayiMinuman</t>
  </si>
  <si>
    <t>Household AppliancesCommercial AppliancesLaundry Equipment</t>
  </si>
  <si>
    <t>Peralatan Rumah TanggaPeralatan KomersialPeralatan Laundry</t>
  </si>
  <si>
    <t>Computers &amp; Office EquipmentOffice Stationery &amp; SuppliesOffice Presentation Supplies</t>
  </si>
  <si>
    <t>Bayi &amp; PersalinanSusu Formula &amp; Makanan BayiSusu Formula Bayi</t>
  </si>
  <si>
    <t>Household AppliancesCommercial AppliancesRefrigeration Equipment</t>
  </si>
  <si>
    <t>Peralatan Rumah TanggaPeralatan KomersialPeralatan Pendingin</t>
  </si>
  <si>
    <t>Computers &amp; Office EquipmentOffice Stationery &amp; SuppliesOffice Measuring Supplies</t>
  </si>
  <si>
    <t>Bayi &amp; PersalinanSusu Formula &amp; Makanan BayiSusu Formula Pertumbuhan</t>
  </si>
  <si>
    <t>Household AppliancesCommercial AppliancesFood Processing Equipment</t>
  </si>
  <si>
    <t>Peralatan Rumah TanggaPeralatan KomersialPeralatan Pengolahan Makanan</t>
  </si>
  <si>
    <t>Muslim FashionHijabs</t>
  </si>
  <si>
    <t>Bekas PakaiAlas Kaki</t>
  </si>
  <si>
    <t>Household AppliancesCommercial AppliancesCommercial Appliance Parts</t>
  </si>
  <si>
    <t>Peralatan Rumah TanggaPeralatan KomersialSuku Cadang Alat Komersial</t>
  </si>
  <si>
    <t>Home ImprovementBuilding Supplies</t>
  </si>
  <si>
    <t>Bekas PakaiJam Tangan</t>
  </si>
  <si>
    <t>Household AppliancesHome AppliancesAir Purifiers</t>
  </si>
  <si>
    <t>Peralatan Rumah TanggaPeralatan Rumah TanggaAir Purifier</t>
  </si>
  <si>
    <t>Textiles &amp; Soft FurnishingsBedding</t>
  </si>
  <si>
    <t>Bekas PakaiKartu Koleksi</t>
  </si>
  <si>
    <t>Household AppliancesHome AppliancesHome Sterilizers</t>
  </si>
  <si>
    <t>Peralatan Rumah TanggaPeralatan Rumah TanggaAlat Sterilisasi Rumah</t>
  </si>
  <si>
    <t>Tools &amp; HardwarePower Tools</t>
  </si>
  <si>
    <t>Bekas PakaiKoper &amp; Perjalanan</t>
  </si>
  <si>
    <t>Household AppliancesHome AppliancesDehumidifiers</t>
  </si>
  <si>
    <t>Peralatan Rumah TanggaPeralatan Rumah TanggaDehumidifier</t>
  </si>
  <si>
    <t>Sports &amp; OutdoorSports &amp; Outdoor AccessoriesSports Water Bottles</t>
  </si>
  <si>
    <t>Sports &amp; OutdoorSports &amp; Outdoor Accessories</t>
  </si>
  <si>
    <t>Sports &amp; Outdoor Equipment</t>
  </si>
  <si>
    <t>Household AppliancesHome AppliancesHumidifiers</t>
  </si>
  <si>
    <t>Peralatan Rumah TanggaPeralatan Rumah TanggaHumidifier</t>
  </si>
  <si>
    <t>Sports &amp; OutdoorSports &amp; Outdoor AccessoriesSports Eyewear</t>
  </si>
  <si>
    <t>Household AppliancesHome AppliancesFans</t>
  </si>
  <si>
    <t>Peralatan Rumah TanggaPeralatan Rumah TanggaKipas Angin</t>
  </si>
  <si>
    <t>Sports &amp; OutdoorSports &amp; Outdoor AccessoriesStopwatches &amp; Timers</t>
  </si>
  <si>
    <t>Household AppliancesHome AppliancesAnswering Machines</t>
  </si>
  <si>
    <t>Peralatan Rumah TanggaPeralatan Rumah TanggaMesin Penjawab</t>
  </si>
  <si>
    <t>Sports &amp; OutdoorSports &amp; Outdoor AccessoriesSports Gloves</t>
  </si>
  <si>
    <t>Household AppliancesHome AppliancesElectric Mops</t>
  </si>
  <si>
    <t>Peralatan Rumah TanggaPeralatan Rumah TanggaPel Listrik</t>
  </si>
  <si>
    <t>Sports &amp; OutdoorSports &amp; Outdoor AccessoriesSports &amp; Outdoor Hats</t>
  </si>
  <si>
    <t>Household AppliancesHome AppliancesHeaters</t>
  </si>
  <si>
    <t>Peralatan Rumah TanggaPeralatan Rumah TanggaPemanas</t>
  </si>
  <si>
    <t>Sports &amp; OutdoorSports &amp; Outdoor AccessoriesPedometers</t>
  </si>
  <si>
    <t>Household AppliancesHome AppliancesElectric Window Cleaners</t>
  </si>
  <si>
    <t>Peralatan Rumah TanggaPeralatan Rumah TanggaPembersih Jendela Listrik</t>
  </si>
  <si>
    <t>Sports &amp; OutdoorSports &amp; Outdoor AccessoriesSports Socks</t>
  </si>
  <si>
    <t>Bekas PakaiMode Aksesori</t>
  </si>
  <si>
    <t>Household AppliancesHome AppliancesLint Removers</t>
  </si>
  <si>
    <t>Peralatan Rumah TanggaPeralatan Rumah TanggaPembersih Serat</t>
  </si>
  <si>
    <t>Sports &amp; OutdoorSports &amp; Outdoor AccessoriesSports Sleeves &amp; Support</t>
  </si>
  <si>
    <t>Bekas PakaiPakaian Pria</t>
  </si>
  <si>
    <t>Household AppliancesHome AppliancesElectronic Mosquito Killers</t>
  </si>
  <si>
    <t>Peralatan Rumah TanggaPeralatan Rumah TanggaPembunuh Nyamuk Elektronik</t>
  </si>
  <si>
    <t>Sports &amp; OutdoorSports &amp; Outdoor AccessoriesProtective Gear</t>
  </si>
  <si>
    <t>Bekas PakaiPakaian Wanita</t>
  </si>
  <si>
    <t>Household AppliancesHome AppliancesAir Cooler</t>
  </si>
  <si>
    <t>Peralatan Rumah TanggaPeralatan Rumah TanggaPendingin Udara</t>
  </si>
  <si>
    <t>Sports &amp; OutdoorSports &amp; Outdoor AccessoriesSports Tapes</t>
  </si>
  <si>
    <t>Household AppliancesHome AppliancesClothes &amp; Shoe Dryers</t>
  </si>
  <si>
    <t>Peralatan Rumah TanggaPeralatan Rumah TanggaPengering Pakaian &amp; Sepatu</t>
  </si>
  <si>
    <t>Sports &amp; OutdoorSports &amp; Outdoor AccessoriesFace Covers &amp; Mask</t>
  </si>
  <si>
    <t>Bekas PakaiTas</t>
  </si>
  <si>
    <t>Household AppliancesHome AppliancesHand Dryers</t>
  </si>
  <si>
    <t>Peralatan Rumah TanggaPeralatan Rumah TanggaPengering Tangan</t>
  </si>
  <si>
    <t>Sports &amp; OutdoorSports &amp; Outdoor AccessoriesLife Jackets &amp; Vests</t>
  </si>
  <si>
    <t>Buku, Majalah, &amp; AudioBuku Anak &amp; Bayi</t>
  </si>
  <si>
    <t>Household AppliancesHome AppliancesElectric Spin Scrubbers</t>
  </si>
  <si>
    <t>Peralatan Rumah TanggaPeralatan Rumah TanggaPenggosok Putar Listrik</t>
  </si>
  <si>
    <t>Sports &amp; OutdoorSports &amp; Outdoor AccessoriesSports Wristbands</t>
  </si>
  <si>
    <t>Buku, Majalah, &amp; AudioBuku Anak &amp; BayiBuku Aktivitas</t>
  </si>
  <si>
    <t>Peralatan Rumah TanggaPeralatan Rumah TanggaPenyedot Debu &amp; Robot Penyapu</t>
  </si>
  <si>
    <t>Sports &amp; OutdoorSports &amp; Outdoor AccessoriesSwimming Caps</t>
  </si>
  <si>
    <t>Buku, Majalah, &amp; AudioBuku Anak &amp; BayiBuku Bergambar</t>
  </si>
  <si>
    <t>Household AppliancesHome AppliancesElectric Shoe Polishers</t>
  </si>
  <si>
    <t>Peralatan Rumah TanggaPeralatan Rumah TanggaPenyemir Sepatu Listrik</t>
  </si>
  <si>
    <t>Sports &amp; OutdoorSports &amp; Outdoor AccessoriesSports Headbands</t>
  </si>
  <si>
    <t>Buku, Majalah, &amp; AudioBuku Anak &amp; BayiSains &amp; Teknologi untuk Anak</t>
  </si>
  <si>
    <t>Household AppliancesHome AppliancesElectric Blankets</t>
  </si>
  <si>
    <t>Peralatan Rumah TanggaPeralatan Rumah TanggaSelimut Listrik</t>
  </si>
  <si>
    <t>Luggage &amp; BagsLuggage &amp; Travel Bags</t>
  </si>
  <si>
    <t>Buku, Majalah, &amp; AudioBuku Anak &amp; BayiSastra &amp; Seni untuk Anak</t>
  </si>
  <si>
    <t>Household AppliancesHome AppliancesIrons</t>
  </si>
  <si>
    <t>Peralatan Rumah TanggaPeralatan Rumah TanggaSetrika</t>
  </si>
  <si>
    <t>Sports &amp; OutdoorSports &amp; Outdoor AccessoriesTrophies, Medals &amp; Awards</t>
  </si>
  <si>
    <t>Buku, Majalah, &amp; AudioEdukasi &amp; Sekolah</t>
  </si>
  <si>
    <t>Household AppliancesHome AppliancesClothes Steamers</t>
  </si>
  <si>
    <t>Peralatan Rumah TanggaPeralatan Rumah TanggaSteamer Pakaian</t>
  </si>
  <si>
    <t>Sports &amp; OutdoorSports &amp; Outdoor AccessoriesHand Chalk</t>
  </si>
  <si>
    <t>Buku, Majalah, &amp; AudioEdukasi &amp; SekolahBahasa &amp; Kamus</t>
  </si>
  <si>
    <t>Household AppliancesHome AppliancesHousehold Appliance Parts</t>
  </si>
  <si>
    <t>Peralatan Rumah TanggaPeralatan Rumah TanggaSuku Cadang Peralatan Rumah Tangga</t>
  </si>
  <si>
    <t>Phones &amp; ElectronicsGaming &amp; Consoles</t>
  </si>
  <si>
    <t>Buku, Majalah, &amp; AudioEdukasi &amp; SekolahBuku Konseling</t>
  </si>
  <si>
    <t>Household AppliancesLarge Home AppliancesAir Conditioner</t>
  </si>
  <si>
    <t>Peralatan Rumah TanggaPeralatan Rumah Tangga BesarAir Conditioner</t>
  </si>
  <si>
    <t>Food &amp; BeveragesMilk &amp; Dairy</t>
  </si>
  <si>
    <t>Buku, Majalah, &amp; AudioEdukasi &amp; SekolahBuku Pelajaran</t>
  </si>
  <si>
    <t>Household AppliancesLarge Home AppliancesLarge Appliance Parts &amp; Accessories</t>
  </si>
  <si>
    <t>Peralatan Rumah TanggaPeralatan Rumah Tangga BesarKomponen &amp; Aksesori Peralatan Besar</t>
  </si>
  <si>
    <t>Home ImprovementBathroom Fixtures</t>
  </si>
  <si>
    <t>Buku, Majalah, &amp; AudioEkonomi &amp; Manajemen</t>
  </si>
  <si>
    <t>Household AppliancesLarge Home AppliancesRefrigerators &amp; Freezers</t>
  </si>
  <si>
    <t>Peralatan Rumah TanggaPeralatan Rumah Tangga BesarKulkas &amp; Freezer</t>
  </si>
  <si>
    <t>Phones &amp; ElectronicsPhone AccessoriesPower Banks</t>
  </si>
  <si>
    <t>Buku, Majalah, &amp; AudioEkonomi &amp; ManajemenBisnis &amp; Manajemen</t>
  </si>
  <si>
    <t>Household AppliancesLarge Home AppliancesBeverage Refrigerators</t>
  </si>
  <si>
    <t>Peralatan Rumah TanggaPeralatan Rumah Tangga BesarKulkas Minuman</t>
  </si>
  <si>
    <t>Sports &amp; OutdoorFitness Equipment</t>
  </si>
  <si>
    <t>Buku, Majalah, &amp; AudioEkonomi &amp; ManajemenEkonomi</t>
  </si>
  <si>
    <t>Household AppliancesLarge Home AppliancesWashing Machines &amp; Dryers</t>
  </si>
  <si>
    <t>Peralatan Rumah TanggaPeralatan Rumah Tangga BesarMesin Cuci &amp; Pengering</t>
  </si>
  <si>
    <t>Buku, Majalah, &amp; AudioEkonomi &amp; ManajemenKeuangan &amp; Investasi</t>
  </si>
  <si>
    <t>Household AppliancesLarge Home AppliancesOvens, Ranges &amp; Hobs</t>
  </si>
  <si>
    <t>Peralatan Rumah TanggaPeralatan Rumah Tangga BesarOven, Range &amp; Kompor</t>
  </si>
  <si>
    <t>Sports &amp; OutdoorLeisure &amp; Outdoor Recreation EquipmentYoga &amp; Pilates</t>
  </si>
  <si>
    <t>Sports &amp; OutdoorLeisure &amp; Outdoor Recreation Equipment</t>
  </si>
  <si>
    <t>Buku, Majalah, &amp; AudioGaya Hidup &amp; Hobi</t>
  </si>
  <si>
    <t>Household AppliancesLarge Home AppliancesWater Heaters</t>
  </si>
  <si>
    <t>Peralatan Rumah TanggaPeralatan Rumah Tangga BesarPemanas Air</t>
  </si>
  <si>
    <t>Sports &amp; OutdoorLeisure &amp; Outdoor Recreation EquipmentCycling</t>
  </si>
  <si>
    <t>Buku, Majalah, &amp; AudioGaya Hidup &amp; HobiKerajinan &amp; DIY</t>
  </si>
  <si>
    <t>Household AppliancesLarge Home AppliancesDishwashers</t>
  </si>
  <si>
    <t>Peralatan Rumah TanggaPeralatan Rumah Tangga BesarPencuci Piring</t>
  </si>
  <si>
    <t>Sports &amp; OutdoorLeisure &amp; Outdoor Recreation EquipmentFencing</t>
  </si>
  <si>
    <t>Buku, Majalah, &amp; AudioGaya Hidup &amp; HobiKesehatan, Kebugaran &amp; Diet</t>
  </si>
  <si>
    <t>Household AppliancesLarge Home AppliancesPortable Air Conditioners</t>
  </si>
  <si>
    <t>Peralatan Rumah TanggaPeralatan Rumah Tangga BesarPenyejuk Udara Portabel</t>
  </si>
  <si>
    <t>Sports &amp; OutdoorLeisure &amp; Outdoor Recreation EquipmentBoxing &amp; Martial Arts</t>
  </si>
  <si>
    <t>Buku, Majalah, &amp; AudioGaya Hidup &amp; HobiKomik &amp; Manga</t>
  </si>
  <si>
    <t>Household AppliancesLarge Home AppliancesStreaming Media Devices</t>
  </si>
  <si>
    <t>Peralatan Rumah TanggaPeralatan Rumah Tangga BesarPerangkat Media Streaming</t>
  </si>
  <si>
    <t>Sports &amp; OutdoorLeisure &amp; Outdoor Recreation EquipmentDarts</t>
  </si>
  <si>
    <t>Buku, Majalah, &amp; AudioGaya Hidup &amp; HobiMode &amp; Kecantikan</t>
  </si>
  <si>
    <t>Household AppliancesLarge Home AppliancesRange Hoods</t>
  </si>
  <si>
    <t>Peralatan Rumah TanggaPeralatan Rumah Tangga BesarRange Hood</t>
  </si>
  <si>
    <t>Sports &amp; OutdoorLeisure &amp; Outdoor Recreation EquipmentSkateboarding</t>
  </si>
  <si>
    <t>Buku, Majalah, &amp; AudioGaya Hidup &amp; HobiOlahraga &amp; Kebugaran</t>
  </si>
  <si>
    <t>Household AppliancesLarge Home AppliancesTelevision</t>
  </si>
  <si>
    <t>Peralatan Rumah TanggaPeralatan Rumah Tangga BesarTelevisi</t>
  </si>
  <si>
    <t>Sports &amp; OutdoorLeisure &amp; Outdoor Recreation EquipmentTaekwondo</t>
  </si>
  <si>
    <t>Buku, Majalah, &amp; AudioGaya Hidup &amp; HobiOtomotif</t>
  </si>
  <si>
    <t>Phones &amp; ElectronicsPhone AccessoriesSelfie Accessories</t>
  </si>
  <si>
    <t>Telepon &amp; ElektronikAksesori PonselAksesoris Selfie</t>
  </si>
  <si>
    <t>Sports &amp; OutdoorLeisure &amp; Outdoor Recreation EquipmentClimbing</t>
  </si>
  <si>
    <t>Buku, Majalah, &amp; AudioGaya Hidup &amp; HobiPendidikan Persalinan &amp; Antenatal</t>
  </si>
  <si>
    <t>Phones &amp; ElectronicsPhone AccessoriesPhone Batteries</t>
  </si>
  <si>
    <t>Telepon &amp; ElektronikAksesori PonselBaterai Telepon</t>
  </si>
  <si>
    <t>Sports &amp; OutdoorLeisure &amp; Outdoor Recreation EquipmentAerobics</t>
  </si>
  <si>
    <t>Buku, Majalah, &amp; AudioGaya Hidup &amp; HobiPerjalanan &amp; Peta</t>
  </si>
  <si>
    <t>Telepon &amp; ElektronikAksesori PonselCasing, Pelindung Layar, &amp; Stiker</t>
  </si>
  <si>
    <t>Sports &amp; OutdoorLeisure &amp; Outdoor Recreation EquipmentGymnastics</t>
  </si>
  <si>
    <t>Buku, Majalah, &amp; AudioGaya Hidup &amp; HobiPermainan &amp; Hiburan</t>
  </si>
  <si>
    <t>Phones &amp; ElectronicsPhone AccessoriesPhone Holders &amp; Mounts</t>
  </si>
  <si>
    <t>Telepon &amp; ElektronikAksesori PonselHolder &amp; Dudukan Telepon</t>
  </si>
  <si>
    <t>Sports &amp; OutdoorLeisure &amp; Outdoor Recreation EquipmentWrestling</t>
  </si>
  <si>
    <t>Buku, Majalah, &amp; AudioGaya Hidup &amp; HobiResep &amp; Memasak</t>
  </si>
  <si>
    <t>Telepon &amp; ElektronikAksesori PonselKabel, Charger &amp; Adaptor</t>
  </si>
  <si>
    <t>Sports &amp; OutdoorLeisure &amp; Outdoor Recreation EquipmentTriathlon</t>
  </si>
  <si>
    <t>Buku, Majalah, &amp; AudioIlmu &amp; Teknologi</t>
  </si>
  <si>
    <t>Phones &amp; ElectronicsPhone AccessoriesSIM Cards &amp; Accessories</t>
  </si>
  <si>
    <t>Telepon &amp; ElektronikAksesori PonselKartu Sim &amp; Aksesoris</t>
  </si>
  <si>
    <t>Sports &amp; OutdoorLeisure &amp; Outdoor Recreation EquipmentTrack &amp; Field</t>
  </si>
  <si>
    <t>Buku, Majalah, &amp; AudioIlmu &amp; TeknologiArsitektur</t>
  </si>
  <si>
    <t>Phones &amp; ElectronicsPhone AccessoriesMobile Lenses &amp; Flashes</t>
  </si>
  <si>
    <t>Telepon &amp; ElektronikAksesori PonselLensa &amp; Flash Ponsel</t>
  </si>
  <si>
    <t>Sports &amp; OutdoorLeisure &amp; Outdoor Recreation EquipmentSkydiving</t>
  </si>
  <si>
    <t>Buku, Majalah, &amp; AudioIlmu &amp; TeknologiIlmu Hayati</t>
  </si>
  <si>
    <t>Phones &amp; ElectronicsPhone AccessoriesCasting Devices</t>
  </si>
  <si>
    <t>Telepon &amp; ElektronikAksesori PonselPerangkat Transmisi</t>
  </si>
  <si>
    <t>Sports &amp; OutdoorLeisure &amp; Outdoor Recreation EquipmentRunning</t>
  </si>
  <si>
    <t>Buku, Majalah, &amp; AudioIlmu &amp; TeknologiKomputer &amp; Jaringan</t>
  </si>
  <si>
    <t>Telepon &amp; ElektronikAksesori PonselPower Bank</t>
  </si>
  <si>
    <t>Books, Magazines &amp; AudioHumanities &amp; Social Sciences</t>
  </si>
  <si>
    <t>Books &amp; Magazine</t>
  </si>
  <si>
    <t>Buku, Majalah, &amp; AudioIlmu &amp; TeknologiMedis</t>
  </si>
  <si>
    <t>Phones &amp; ElectronicsPhone AccessoriesMobile Phone Parts</t>
  </si>
  <si>
    <t>Telepon &amp; ElektronikAksesori PonselSuku Cadang Ponsel</t>
  </si>
  <si>
    <t>Sports &amp; OutdoorLeisure &amp; Outdoor Recreation EquipmentRacing</t>
  </si>
  <si>
    <t>Buku, Majalah, &amp; AudioIlmu &amp; TeknologiPertanian, Perhutanan &amp; Perikanan</t>
  </si>
  <si>
    <t>Phones &amp; ElectronicsPhone AccessoriesPhone Straps &amp; Charms</t>
  </si>
  <si>
    <t>Telepon &amp; ElektronikAksesori PonselTali &amp; Gantungan Telepon</t>
  </si>
  <si>
    <t>KitchenwareCutlery &amp; Tableware</t>
  </si>
  <si>
    <t>Buku, Majalah, &amp; AudioIlmu &amp; TeknologiTeknologi Industri</t>
  </si>
  <si>
    <t>Phones &amp; ElectronicsTablet &amp; Computer AccessoriesTablet Covers &amp; Cases</t>
  </si>
  <si>
    <t>Telepon &amp; ElektronikAksesori Tablet &amp; KomputerCover &amp; Casing Tablet</t>
  </si>
  <si>
    <t>Toys &amp; HobbiesClassic &amp; Novelty Toys</t>
  </si>
  <si>
    <t>Buku, Majalah, &amp; AudioKemanusiaan &amp; Ilmu Sosial</t>
  </si>
  <si>
    <t>Phones &amp; ElectronicsTablet &amp; Computer AccessoriesTablet Stands &amp; Bases</t>
  </si>
  <si>
    <t>Telepon &amp; ElektronikAksesori Tablet &amp; KomputerDudukan &amp; Alas Tablet</t>
  </si>
  <si>
    <t>Sports &amp; OutdoorLeisure &amp; Outdoor Recreation EquipmentKarate</t>
  </si>
  <si>
    <t>Buku, Majalah, &amp; AudioKemanusiaan &amp; Ilmu SosialAgama &amp; Filsafat</t>
  </si>
  <si>
    <t>Phones &amp; ElectronicsTablet &amp; Computer AccessoriesTablet Keyboards</t>
  </si>
  <si>
    <t>Telepon &amp; ElektronikAksesori Tablet &amp; KomputerKeyboard Tablet</t>
  </si>
  <si>
    <t>Sports &amp; OutdoorLeisure &amp; Outdoor Recreation EquipmentJudo</t>
  </si>
  <si>
    <t>Buku, Majalah, &amp; AudioKemanusiaan &amp; Ilmu SosialKarier &amp; Self-Help</t>
  </si>
  <si>
    <t>Phones &amp; ElectronicsTablet &amp; Computer AccessoriesTablet Parts</t>
  </si>
  <si>
    <t>Telepon &amp; ElektronikAksesori Tablet &amp; KomputerKomponen Tablet</t>
  </si>
  <si>
    <t>Sports &amp; OutdoorLeisure &amp; Outdoor Recreation EquipmentIndoor Recreation</t>
  </si>
  <si>
    <t>Buku, Majalah, &amp; AudioKemanusiaan &amp; Ilmu SosialPengasuhan &amp; Keluarga</t>
  </si>
  <si>
    <t>Phones &amp; ElectronicsTablet &amp; Computer AccessoriesTablet Screen Protectors</t>
  </si>
  <si>
    <t>Telepon &amp; ElektronikAksesori Tablet &amp; KomputerPelindung Layar Tablet</t>
  </si>
  <si>
    <t>Pet SuppliesDog &amp; Cat Food</t>
  </si>
  <si>
    <t>Buku, Majalah, &amp; AudioKemanusiaan &amp; Ilmu SosialPolitik, Hukum &amp; Ilmu Sosial</t>
  </si>
  <si>
    <t>Phones &amp; ElectronicsTablet &amp; Computer AccessoriesTablet Chargers &amp; Adapters</t>
  </si>
  <si>
    <t>Telepon &amp; ElektronikAksesori Tablet &amp; KomputerPengisi Daya &amp; Adaptor Tablet</t>
  </si>
  <si>
    <t>HealthAlternative Medications &amp; Treatments</t>
  </si>
  <si>
    <t>Buku, Majalah, &amp; AudioKemanusiaan &amp; Ilmu SosialPsikologi &amp; Hubungan</t>
  </si>
  <si>
    <t>Phones &amp; ElectronicsTablet &amp; Computer AccessoriesStyluses</t>
  </si>
  <si>
    <t>Telepon &amp; ElektronikAksesori Tablet &amp; KomputerStilus</t>
  </si>
  <si>
    <t>Sports &amp; OutdoorLeisure &amp; Outdoor Recreation EquipmentFishing</t>
  </si>
  <si>
    <t>Buku, Majalah, &amp; AudioKemanusiaan &amp; Ilmu SosialSejarah &amp; Budaya</t>
  </si>
  <si>
    <t>Phones &amp; ElectronicsTablet &amp; Computer AccessoriesTablet Bags &amp; Sleeves</t>
  </si>
  <si>
    <t>Telepon &amp; ElektronikAksesori Tablet &amp; KomputerTas &amp; Pembungkus Tablet</t>
  </si>
  <si>
    <t>Sports &amp; OutdoorLeisure &amp; Outdoor Recreation EquipmentE-sports</t>
  </si>
  <si>
    <t>Buku, Majalah, &amp; AudioMajalah &amp; Surat Kabar</t>
  </si>
  <si>
    <t>Phones &amp; ElectronicsUniversal AccessoriesDry Cell Batteries</t>
  </si>
  <si>
    <t>Telepon &amp; ElektronikAksesori UniversalBaterai</t>
  </si>
  <si>
    <t>Sports &amp; OutdoorLeisure &amp; Outdoor Recreation EquipmentDisc Sports</t>
  </si>
  <si>
    <t>Buku, Majalah, &amp; AudioMajalah &amp; Surat KabarBisnis</t>
  </si>
  <si>
    <t>Phones &amp; ElectronicsUniversal AccessoriesButton Batteries</t>
  </si>
  <si>
    <t>Telepon &amp; ElektronikAksesori UniversalBaterai Kancing</t>
  </si>
  <si>
    <t>Sports &amp; OutdoorLeisure &amp; Outdoor Recreation EquipmentCheerleading</t>
  </si>
  <si>
    <t>Buku, Majalah, &amp; AudioMajalah &amp; Surat KabarFashion</t>
  </si>
  <si>
    <t>Phones &amp; ElectronicsUniversal AccessoriesUSB &amp; Mobile Fans</t>
  </si>
  <si>
    <t>Telepon &amp; ElektronikAksesori UniversalKipas USB &amp; Seluler</t>
  </si>
  <si>
    <t>Sports &amp; OutdoorLeisure &amp; Outdoor Recreation EquipmentBallet &amp; Dance</t>
  </si>
  <si>
    <t>Buku, Majalah, &amp; AudioMajalah &amp; Surat KabarGaya hidup</t>
  </si>
  <si>
    <t>Phones &amp; ElectronicsUniversal AccessoriesUSB &amp; Mobile Lights</t>
  </si>
  <si>
    <t>Telepon &amp; ElektronikAksesori UniversalLampu USB &amp; Seluler</t>
  </si>
  <si>
    <t>Sports &amp; OutdoorLeisure &amp; Outdoor Recreation EquipmentArchery</t>
  </si>
  <si>
    <t>Buku, Majalah, &amp; AudioMajalah &amp; Surat KabarRemaja</t>
  </si>
  <si>
    <t>Phones &amp; ElectronicsUniversal AccessoriesUniversal Battery Chargers</t>
  </si>
  <si>
    <t>Telepon &amp; ElektronikAksesori UniversalPengisian Daya Baterai Universal</t>
  </si>
  <si>
    <t>Beauty &amp; Personal CareBath &amp; Body CareBody Care Kits</t>
  </si>
  <si>
    <t>Buku, Majalah, &amp; AudioSastra &amp; SeniBiografi &amp; Memoar</t>
  </si>
  <si>
    <t>Phones &amp; ElectronicsUniversal AccessoriesUSB Vacuums</t>
  </si>
  <si>
    <t>Telepon &amp; ElektronikAksesori UniversalPenyedot Debu USB</t>
  </si>
  <si>
    <t>Beauty &amp; Personal CareFeminine Care</t>
  </si>
  <si>
    <t>Buku, Majalah, &amp; AudioSastra &amp; SeniFiksi</t>
  </si>
  <si>
    <t>Phones &amp; ElectronicsUniversal AccessoriesPocket Wi-Fi</t>
  </si>
  <si>
    <t>Telepon &amp; ElektronikAksesori UniversalWi-Fi Saku</t>
  </si>
  <si>
    <t>Buku, Majalah, &amp; AudioSastra &amp; SeniFotografi &amp; Video</t>
  </si>
  <si>
    <t>Phones &amp; ElectronicsAudio &amp; VideoAudio &amp; Video Accessories</t>
  </si>
  <si>
    <t>Telepon &amp; ElektronikAudio &amp; VideoAksesoris Audio &amp; Video</t>
  </si>
  <si>
    <t>Phones &amp; ElectronicsCameras &amp; PhotographyAction Cameras</t>
  </si>
  <si>
    <t>Phones &amp; ElectronicsCameras &amp; Photography</t>
  </si>
  <si>
    <t>Buku, Majalah, &amp; AudioSastra &amp; SeniMelukis &amp; Desain</t>
  </si>
  <si>
    <t>Phones &amp; ElectronicsAudio &amp; VideoAmplifiers &amp; Mixers</t>
  </si>
  <si>
    <t>Telepon &amp; ElektronikAudio &amp; VideoAmplifier &amp; Mixer</t>
  </si>
  <si>
    <t>Tools &amp; HardwareHand Tools</t>
  </si>
  <si>
    <t>Buku, Majalah, &amp; AudioSastra &amp; SeniMusik</t>
  </si>
  <si>
    <t>Phones &amp; ElectronicsAudio &amp; VideoAV Receivers</t>
  </si>
  <si>
    <t>Telepon &amp; ElektronikAudio &amp; VideoAV Receiver</t>
  </si>
  <si>
    <t>Buku, Majalah, &amp; AudioSastra &amp; SeniSastra</t>
  </si>
  <si>
    <t>Telepon &amp; ElektronikAudio &amp; VideoEarphone &amp; Headphone</t>
  </si>
  <si>
    <t>Toys &amp; HobbiesMusical Instruments &amp; Accessories</t>
  </si>
  <si>
    <t>Music &amp; Collectibles</t>
  </si>
  <si>
    <t>Buku, Majalah, &amp; AudioSastra &amp; SeniSeni Film &amp; Televisi</t>
  </si>
  <si>
    <t>Phones &amp; ElectronicsAudio &amp; VideoMicrophones</t>
  </si>
  <si>
    <t>Telepon &amp; ElektronikAudio &amp; VideoMikrofon</t>
  </si>
  <si>
    <t>FurnitureChildren's Furniture</t>
  </si>
  <si>
    <t>Buku, Majalah, &amp; AudioSastra &amp; SeniSeni Pertunjukan</t>
  </si>
  <si>
    <t>Phones &amp; ElectronicsAudio &amp; VideoCD &amp; DVD Players</t>
  </si>
  <si>
    <t>Telepon &amp; ElektronikAudio &amp; VideoPemutar CD &amp; DVD</t>
  </si>
  <si>
    <t>Womenswear &amp; UnderwearWomen's Dresses</t>
  </si>
  <si>
    <t>Buku, Majalah, &amp; AudioVideo &amp; Musik</t>
  </si>
  <si>
    <t>Phones &amp; ElectronicsAudio &amp; VideoMP3 &amp; MP4 Players</t>
  </si>
  <si>
    <t>Telepon &amp; ElektronikAudio &amp; VideoPemutar MP3 &amp; MP4</t>
  </si>
  <si>
    <t>Home SuppliesMiscellaneous Home</t>
  </si>
  <si>
    <t>Fashion AnakAksesori Fashion AnakAksesoris Rambut</t>
  </si>
  <si>
    <t>Phones &amp; ElectronicsAudio &amp; VideoVoice Recorders</t>
  </si>
  <si>
    <t>Telepon &amp; ElektronikAudio &amp; VideoPerekam Suara</t>
  </si>
  <si>
    <t>Kids' FashionGirls' Clothes</t>
  </si>
  <si>
    <t>Fashion AnakAksesori Fashion AnakAlat Penutup Telinga</t>
  </si>
  <si>
    <t>Phones &amp; ElectronicsAudio &amp; VideoProjectors</t>
  </si>
  <si>
    <t>Telepon &amp; ElektronikAudio &amp; VideoProyektor</t>
  </si>
  <si>
    <t>Books, Magazines &amp; AudioChildren's &amp; Infants' Books</t>
  </si>
  <si>
    <t>Fashion AnakAksesori Fashion AnakDasi &amp; Dasi Kupu-Kupu</t>
  </si>
  <si>
    <t>Phones &amp; ElectronicsAudio &amp; VideoRadio &amp; Cassette Players</t>
  </si>
  <si>
    <t>Telepon &amp; ElektronikAudio &amp; VideoRadio &amp; Pemutar Kaset</t>
  </si>
  <si>
    <t>Sports &amp; OutdoorCamping &amp; Hiking Equipment</t>
  </si>
  <si>
    <t>Fashion AnakAksesori Fashion AnakJam Tangan</t>
  </si>
  <si>
    <t>Phones &amp; ElectronicsAudio &amp; VideoHome Cinema Systems</t>
  </si>
  <si>
    <t>Telepon &amp; ElektronikAudio &amp; VideoSistem Bioskop Rumah</t>
  </si>
  <si>
    <t>Home ImprovementGarden Supplies</t>
  </si>
  <si>
    <t>Fashion AnakAksesori Fashion AnakKacamata</t>
  </si>
  <si>
    <t>Phones &amp; ElectronicsAudio &amp; VideoSpeakers</t>
  </si>
  <si>
    <t>Telepon &amp; ElektronikAudio &amp; VideoSpeaker</t>
  </si>
  <si>
    <t>Fashion AccessoriesEyewear</t>
  </si>
  <si>
    <t>Fashion AnakAksesori Fashion AnakMasker Wajah</t>
  </si>
  <si>
    <t>Phones &amp; ElectronicsAudio &amp; VideoWalkie Talkies</t>
  </si>
  <si>
    <t>Telepon &amp; ElektronikAudio &amp; VideoWalkie Talkie</t>
  </si>
  <si>
    <t>Kids' FashionBoys' Clothes</t>
  </si>
  <si>
    <t>Fashion AnakAksesori Fashion AnakPerhiasan &amp; Aksesori Kostum Anak-Anak</t>
  </si>
  <si>
    <t>Phones &amp; ElectronicsCameras &amp; PhotographyCamera Accessories</t>
  </si>
  <si>
    <t>Telepon &amp; ElektronikKamera &amp; FotografiAksesoris Kamera</t>
  </si>
  <si>
    <t>Muslim FashionPrayer Attire &amp; Equipment</t>
  </si>
  <si>
    <t>Fashion AnakAksesori Fashion AnakSabuk</t>
  </si>
  <si>
    <t>Phones &amp; ElectronicsCameras &amp; PhotographyDrones &amp; Accessories</t>
  </si>
  <si>
    <t>Telepon &amp; ElektronikKamera &amp; FotografiDrone &amp; Aksesoris</t>
  </si>
  <si>
    <t>Home SuppliesFestive &amp; Party Supplies</t>
  </si>
  <si>
    <t>Fashion AnakAksesori Fashion AnakSarung Tangan</t>
  </si>
  <si>
    <t>Phones &amp; ElectronicsCameras &amp; PhotographyDSLRs</t>
  </si>
  <si>
    <t>Telepon &amp; ElektronikKamera &amp; FotografiDSLR</t>
  </si>
  <si>
    <t>Toys &amp; HobbiesDolls &amp; Stuffed Toys</t>
  </si>
  <si>
    <t>Fashion AnakAksesori Fashion AnakSyal &amp; Selendang Anak</t>
  </si>
  <si>
    <t>Phones &amp; ElectronicsCameras &amp; PhotographySecurity Cameras &amp; Systems</t>
  </si>
  <si>
    <t>Telepon &amp; ElektronikKamera &amp; FotografiKamera &amp; Sistem Keamanan</t>
  </si>
  <si>
    <t>Fashion AnakAksesori Fashion AnakTas &amp; Koper</t>
  </si>
  <si>
    <t>Telepon &amp; ElektronikKamera &amp; FotografiKamera Action</t>
  </si>
  <si>
    <t>Tools &amp; HardwareHardware</t>
  </si>
  <si>
    <t>Fashion AnakAksesori Fashion AnakTopi Anak</t>
  </si>
  <si>
    <t>Phones &amp; ElectronicsCameras &amp; PhotographyFilm Cameras</t>
  </si>
  <si>
    <t>Telepon &amp; ElektronikKamera &amp; FotografiKamera Film</t>
  </si>
  <si>
    <t>Household AppliancesKitchen Appliances</t>
  </si>
  <si>
    <t>Fashion AnakAlas Kaki Anak Laki-Laki</t>
  </si>
  <si>
    <t>Phones &amp; ElectronicsCameras &amp; PhotographyInstant Cameras</t>
  </si>
  <si>
    <t>Telepon &amp; ElektronikKamera &amp; FotografiKamera Instan</t>
  </si>
  <si>
    <t>Fashion AnakAlas Kaki Anak Perempuan</t>
  </si>
  <si>
    <t>Phones &amp; ElectronicsCameras &amp; PhotographyMirrorless Cameras</t>
  </si>
  <si>
    <t>Telepon &amp; ElektronikKamera &amp; FotografiKamera Mirrorless</t>
  </si>
  <si>
    <t>Fashion AnakPakaian Anak Laki-Laki</t>
  </si>
  <si>
    <t>Phones &amp; ElectronicsCameras &amp; PhotographyPoint &amp; Shoot Cameras</t>
  </si>
  <si>
    <t>Telepon &amp; ElektronikKamera &amp; FotografiKamera Point &amp; Shoo</t>
  </si>
  <si>
    <t>Fashion AnakPakaian Anak Perempuan</t>
  </si>
  <si>
    <t>Phones &amp; ElectronicsCameras &amp; PhotographyCamera Lenses</t>
  </si>
  <si>
    <t>Telepon &amp; ElektronikKamera &amp; FotografiLensa Kamera</t>
  </si>
  <si>
    <t>Fashion MuslimAksesoris Islami</t>
  </si>
  <si>
    <t>Phones &amp; ElectronicsCameras &amp; PhotographyCamera Care</t>
  </si>
  <si>
    <t>Telepon &amp; ElektronikKamera &amp; FotografiPerawatan Kamera</t>
  </si>
  <si>
    <t>Fashion MuslimBusana Muslim WanitaAbaya</t>
  </si>
  <si>
    <t>Phones &amp; ElectronicsCameras &amp; PhotographyVideo Camcorders</t>
  </si>
  <si>
    <t>Telepon &amp; ElektronikKamera &amp; FotografiPerekam Video</t>
  </si>
  <si>
    <t>Fashion MuslimBusana Muslim WanitaCelana Kulot dan Palazzo</t>
  </si>
  <si>
    <t>Phones &amp; ElectronicsEducation DevicesE-dictionaries</t>
  </si>
  <si>
    <t>Telepon &amp; ElektronikPerangkat EdukasiKamus Elektronik</t>
  </si>
  <si>
    <t>KitchenwareTea &amp; Coffeeware</t>
  </si>
  <si>
    <t>Fashion MuslimBusana Muslim WanitaGamis</t>
  </si>
  <si>
    <t>Phones &amp; ElectronicsEducation DevicesEducation Device Parts &amp; Accessories</t>
  </si>
  <si>
    <t>Telepon &amp; ElektronikPerangkat EdukasiKomponen &amp; Aksesori Perangkat Edukasi</t>
  </si>
  <si>
    <t>Fashion MuslimBusana Muslim WanitaGaun</t>
  </si>
  <si>
    <t>Phones &amp; ElectronicsEducation DevicesElectronic Notebooks</t>
  </si>
  <si>
    <t>Telepon &amp; ElektronikPerangkat EdukasiNotebook Elektronik</t>
  </si>
  <si>
    <t>Fashion MuslimBusana Muslim WanitaJubah</t>
  </si>
  <si>
    <t>Phones &amp; ElectronicsEducation DeviceseReader Device</t>
  </si>
  <si>
    <t>Telepon &amp; ElektronikPerangkat EdukasiPembaca E-book</t>
  </si>
  <si>
    <t>Fashion MuslimBusana Muslim WanitaJumpsuit</t>
  </si>
  <si>
    <t>Phones &amp; ElectronicsEducation DevicesReading Pens &amp; Devices</t>
  </si>
  <si>
    <t>Telepon &amp; ElektronikPerangkat EdukasiPena &amp; Perangkat untuk Membaca</t>
  </si>
  <si>
    <t>Fashion MuslimBusana Muslim WanitaKaftan</t>
  </si>
  <si>
    <t>Phones &amp; ElectronicsEducation DevicesDigital &amp; Smart Pens</t>
  </si>
  <si>
    <t>Telepon &amp; ElektronikPerangkat EdukasiPena Digital &amp; Pena Pintar</t>
  </si>
  <si>
    <t>Fashion MuslimBusana Muslim WanitaKemeja &amp; Blus</t>
  </si>
  <si>
    <t>Phones &amp; ElectronicsEducation DevicesElectronic Learning Devices</t>
  </si>
  <si>
    <t>Telepon &amp; ElektronikPerangkat EdukasiPerangkat Pembelajaran Elektronik</t>
  </si>
  <si>
    <t>Fashion MuslimBusana Muslim WanitaLegging</t>
  </si>
  <si>
    <t>Phones &amp; ElectronicsEducation DevicesWriting Tablets</t>
  </si>
  <si>
    <t>Telepon &amp; ElektronikPerangkat EdukasiTablet untuk Menulis</t>
  </si>
  <si>
    <t>Fashion MuslimBusana Muslim WanitaManset &amp; Dalaman</t>
  </si>
  <si>
    <t>Phones &amp; ElectronicsSmart &amp; Wearable DevicesWearable Accessories</t>
  </si>
  <si>
    <t>Telepon &amp; ElektronikPerangkat Pintar &amp; Dapat DipakaiAksesoris yang Dapat Dipakai</t>
  </si>
  <si>
    <t>Baby &amp; MaternityBaby Clothing &amp; Shoes</t>
  </si>
  <si>
    <t>Fashion MuslimBusana Muslim WanitaRok</t>
  </si>
  <si>
    <t>Phones &amp; ElectronicsSmart &amp; Wearable DevicesSmart Watches</t>
  </si>
  <si>
    <t>Telepon &amp; ElektronikPerangkat Pintar &amp; Dapat DipakaiJam Tangan Pintar</t>
  </si>
  <si>
    <t>Fashion MuslimBusana Muslim WanitaSetelan Pakaian</t>
  </si>
  <si>
    <t>Phones &amp; ElectronicsSmart &amp; Wearable DevicesSmart Glasses</t>
  </si>
  <si>
    <t>Telepon &amp; ElektronikPerangkat Pintar &amp; Dapat DipakaiKacamata Pintar</t>
  </si>
  <si>
    <t>Fashion MuslimBusana Muslim WanitaSetelan Pakaian Keluarga</t>
  </si>
  <si>
    <t>Phones &amp; ElectronicsSmart &amp; Wearable DevicesGPS Trackers</t>
  </si>
  <si>
    <t>Telepon &amp; ElektronikPerangkat Pintar &amp; Dapat DipakaiPelacak GPS</t>
  </si>
  <si>
    <t>Fashion MuslimBusana Muslim WanitaSetelan Pakaian Pasangan</t>
  </si>
  <si>
    <t>Phones &amp; ElectronicsSmart &amp; Wearable DevicesFitness Trackers</t>
  </si>
  <si>
    <t>Telepon &amp; ElektronikPerangkat Pintar &amp; Dapat DipakaiPelacak Kebugaran</t>
  </si>
  <si>
    <t>Home SuppliesBathroom Supplies</t>
  </si>
  <si>
    <t>Fashion MuslimBusana Muslim WanitaTunik</t>
  </si>
  <si>
    <t>Phones &amp; ElectronicsSmart &amp; Wearable DevicesVR Devices</t>
  </si>
  <si>
    <t>Telepon &amp; ElektronikPerangkat Pintar &amp; Dapat DipakaiPerangkat VR</t>
  </si>
  <si>
    <t>Fashion MuslimHijab</t>
  </si>
  <si>
    <t>Telepon &amp; ElektronikPonsel &amp; Tablet</t>
  </si>
  <si>
    <t>Digital Goods</t>
  </si>
  <si>
    <t>Fashion MuslimOuter</t>
  </si>
  <si>
    <t>Bookings &amp; VouchersTravel &amp; TicketsTravel Insurance</t>
  </si>
  <si>
    <t>Pemesanan &amp; VoucherPerjalanan &amp; TiketAsuransi Perjalanan</t>
  </si>
  <si>
    <t>Fashion MuslimPakaian &amp; Alat Ibadah</t>
  </si>
  <si>
    <t>Bookings &amp; VouchersTravel &amp; TicketsRail Pass Ticket</t>
  </si>
  <si>
    <t>Pemesanan &amp; VoucherPerjalanan &amp; TiketKereta Api Tiket Masuk</t>
  </si>
  <si>
    <t>Fashion MuslimPakaian Muslim Anak</t>
  </si>
  <si>
    <t>Bookings &amp; VouchersTravel &amp; TicketsVisa Processing Service</t>
  </si>
  <si>
    <t>Pemesanan &amp; VoucherPerjalanan &amp; TiketLayanan Pemrosesan Visa</t>
  </si>
  <si>
    <t>Tools &amp; HardwarePumps &amp; Plumbing</t>
  </si>
  <si>
    <t>Fashion MuslimPakaian Muslim Pria</t>
  </si>
  <si>
    <t>Bookings &amp; VouchersTravel &amp; TicketsBus Rent</t>
  </si>
  <si>
    <t>Pemesanan &amp; VoucherPerjalanan &amp; TiketSewa Bus</t>
  </si>
  <si>
    <t>Fashion MuslimPakaian Olahraga Muslim</t>
  </si>
  <si>
    <t>Bookings &amp; VouchersTravel &amp; TicketsCostume Rent</t>
  </si>
  <si>
    <t>Pemesanan &amp; VoucherPerjalanan &amp; TiketSewa Kostum</t>
  </si>
  <si>
    <t>Fashion MuslimPerlengkapan Umroh</t>
  </si>
  <si>
    <t>Bookings &amp; VouchersTravel &amp; TicketsCar Rent</t>
  </si>
  <si>
    <t>Pemesanan &amp; VoucherPerjalanan &amp; TiketSewa Mobil</t>
  </si>
  <si>
    <t>FurniturFurnitur Anak</t>
  </si>
  <si>
    <t>Bookings &amp; VouchersTravel &amp; TicketsDomestic Attraction Tickets</t>
  </si>
  <si>
    <t>Pemesanan &amp; VoucherPerjalanan &amp; TiketTiket Atraksi Domestik</t>
  </si>
  <si>
    <t>FurniturFurnitur IndoorFurnitur Game</t>
  </si>
  <si>
    <t>Bookings &amp; VouchersTravel &amp; TicketsInternational Attraction Tickets</t>
  </si>
  <si>
    <t>Pemesanan &amp; VoucherPerjalanan &amp; TiketTiket Atraksi Internasional</t>
  </si>
  <si>
    <t>FurniturFurnitur IndoorKasur</t>
  </si>
  <si>
    <t>Bookings &amp; VouchersTravel &amp; TicketsLand Tour</t>
  </si>
  <si>
    <t>Pemesanan &amp; VoucherPerjalanan &amp; TiketTur Darat</t>
  </si>
  <si>
    <t>FurniturFurnitur IndoorKursi</t>
  </si>
  <si>
    <t>Bookings &amp; VouchersTravel &amp; TicketsIndonesia Tour</t>
  </si>
  <si>
    <t>Pemesanan &amp; VoucherPerjalanan &amp; TiketTur Indonesia</t>
  </si>
  <si>
    <t>FurniturFurnitur IndoorLanggayan &amp; Rak</t>
  </si>
  <si>
    <t>Bookings &amp; VouchersTravel &amp; TicketsInternational Tour</t>
  </si>
  <si>
    <t>Pemesanan &amp; VoucherPerjalanan &amp; TiketTur Internasional</t>
  </si>
  <si>
    <t>FurniturFurnitur IndoorLemari &amp; Kabinet</t>
  </si>
  <si>
    <t>Bookings &amp; VouchersTravel &amp; TicketsCruise Tour</t>
  </si>
  <si>
    <t>Pemesanan &amp; VoucherPerjalanan &amp; TiketTur Kapal Pesiar</t>
  </si>
  <si>
    <t>Pet SuppliesDog &amp; Cat Healthcare</t>
  </si>
  <si>
    <t>FurniturFurnitur IndoorLemari pakaian</t>
  </si>
  <si>
    <t>Bookings &amp; VouchersTravel &amp; TicketsReligious Tour</t>
  </si>
  <si>
    <t>Pemesanan &amp; VoucherPerjalanan &amp; TiketTur Keagamaan</t>
  </si>
  <si>
    <t>FurniturFurnitur IndoorMeja &amp; Desk</t>
  </si>
  <si>
    <t>Bookings &amp; VouchersPropertyApartment Booking Fee</t>
  </si>
  <si>
    <t>Pemesanan &amp; VoucherPropertiBiaya Pemesanan Apartemen</t>
  </si>
  <si>
    <t>FurniturFurnitur IndoorMeja Rias</t>
  </si>
  <si>
    <t>Bookings &amp; VouchersPropertyBuilding Booking Fee</t>
  </si>
  <si>
    <t>Pemesanan &amp; VoucherPropertiBiaya Pemesanan Gedung</t>
  </si>
  <si>
    <t>FurniturFurnitur IndoorRak Mantel</t>
  </si>
  <si>
    <t>Bookings &amp; VouchersPropertyShophouse Booking Fee</t>
  </si>
  <si>
    <t>Pemesanan &amp; VoucherPropertiBiaya Pemesanan Ruko</t>
  </si>
  <si>
    <t>FurniturFurnitur IndoorRak TV &amp; Meja Samping Tempat Tidur</t>
  </si>
  <si>
    <t>Bookings &amp; VouchersPropertyHouse Booking Fee</t>
  </si>
  <si>
    <t>Pemesanan &amp; VoucherPropertiBiaya Pemesanan Rumah</t>
  </si>
  <si>
    <t>FurniturFurnitur IndoorRangka &amp; Kepala Tempat Tidur</t>
  </si>
  <si>
    <t>Bookings &amp; VouchersPropertyLand Booking Fee</t>
  </si>
  <si>
    <t>Pemesanan &amp; VoucherPropertiBiaya Pemesanan Tanah</t>
  </si>
  <si>
    <t>FurniturFurnitur IndoorSekat Ruangan</t>
  </si>
  <si>
    <t>Bookings &amp; VouchersPropertyVilla Booking Fee</t>
  </si>
  <si>
    <t>Pemesanan &amp; VoucherPropertiBiaya Pemesanan Vila</t>
  </si>
  <si>
    <t>FurniturFurnitur IndoorSet Furnitur Indoor</t>
  </si>
  <si>
    <t>Bookings &amp; VouchersPropertyApartment Full Payment</t>
  </si>
  <si>
    <t>Pemesanan &amp; VoucherPropertiPembayaran Penuh Apartemen</t>
  </si>
  <si>
    <t>FurniturFurnitur IndoorSofa</t>
  </si>
  <si>
    <t>Bookings &amp; VouchersPropertyBuilding Full Payment</t>
  </si>
  <si>
    <t>Pemesanan &amp; VoucherPropertiPembayaran Penuh Gedung</t>
  </si>
  <si>
    <t>FurniturFurnitur IndoorStool &amp; Bangku</t>
  </si>
  <si>
    <t>Bookings &amp; VouchersPropertyShophouse Full Payment</t>
  </si>
  <si>
    <t>Pemesanan &amp; VoucherPropertiPembayaran Penuh Ruko</t>
  </si>
  <si>
    <t>FurniturFurnitur IndoorTempat Tidur</t>
  </si>
  <si>
    <t>Bookings &amp; VouchersPropertyHouse Full Payment</t>
  </si>
  <si>
    <t>Pemesanan &amp; VoucherPropertiPembayaran Penuh Rumah</t>
  </si>
  <si>
    <t>FurniturFurnitur Komersial</t>
  </si>
  <si>
    <t>Bookings &amp; VouchersPropertyLand Full Payment</t>
  </si>
  <si>
    <t>Pemesanan &amp; VoucherPropertiPembayaran Penuh Tanah</t>
  </si>
  <si>
    <t>Household AppliancesLarge Home Appliances</t>
  </si>
  <si>
    <t>FurniturFurnitur KomersialFurnitur Kantor</t>
  </si>
  <si>
    <t>Bookings &amp; VouchersPropertyVilla Full Payment</t>
  </si>
  <si>
    <t>Pemesanan &amp; VoucherPropertiPembayaran Penuh Vila</t>
  </si>
  <si>
    <t>FurniturFurnitur Outdoor</t>
  </si>
  <si>
    <t>Bookings &amp; VouchersPropertyApartment Rent</t>
  </si>
  <si>
    <t>Pemesanan &amp; VoucherPropertiSewa Apartemen</t>
  </si>
  <si>
    <t>FurniturFurnitur OutdoorAyunan Teras</t>
  </si>
  <si>
    <t>Bookings &amp; VouchersPropertyBuilding Rent</t>
  </si>
  <si>
    <t>Pemesanan &amp; VoucherPropertiSewa Gedung</t>
  </si>
  <si>
    <t>FurniturFurnitur OutdoorSofa Outdoor</t>
  </si>
  <si>
    <t>Bookings &amp; VouchersPropertyShophouse Rent</t>
  </si>
  <si>
    <t>Pemesanan &amp; VoucherPropertiSewa Ruko</t>
  </si>
  <si>
    <t>FurniturPerabot Rumah TanggaBagian-bagian Furnitur</t>
  </si>
  <si>
    <t>Bookings &amp; VouchersPropertyHouse Rent</t>
  </si>
  <si>
    <t>Pemesanan &amp; VoucherPropertiSewa Rumah</t>
  </si>
  <si>
    <t>KesehatanKesehatan Seksual</t>
  </si>
  <si>
    <t>Bookings &amp; VouchersPropertyBoarding House Rent</t>
  </si>
  <si>
    <t>Pemesanan &amp; VoucherPropertiSewa Rumah Kos</t>
  </si>
  <si>
    <t>KesehatanObat &amp; Pengobatan Alternatif</t>
  </si>
  <si>
    <t>Bookings &amp; VouchersPropertyLand Rent</t>
  </si>
  <si>
    <t>Pemesanan &amp; VoucherPropertiSewa Tanah</t>
  </si>
  <si>
    <t>KesehatanObat &amp; Pengobatan OTCAlergi, Sinus &amp; Asma</t>
  </si>
  <si>
    <t>Bookings &amp; VouchersPropertyVilla Rent</t>
  </si>
  <si>
    <t>Pemesanan &amp; VoucherPropertiSewa Vila</t>
  </si>
  <si>
    <t>KesehatanObat &amp; Pengobatan OTCAntijamur</t>
  </si>
  <si>
    <t>Virtual ProductsTelecommunications</t>
  </si>
  <si>
    <t>Produk VirtualTelekomunikasi</t>
  </si>
  <si>
    <t>KesehatanObat &amp; Pengobatan OTCBatuk &amp; Pilek</t>
  </si>
  <si>
    <t>Jewelry Accessories &amp; DerivativesAmber</t>
  </si>
  <si>
    <t>KesehatanObat &amp; Pengobatan OTCObat Bayi &amp; Anak</t>
  </si>
  <si>
    <t>Jewelry Accessories &amp; DerivativesJade</t>
  </si>
  <si>
    <t>KesehatanObat &amp; Pengobatan OTCParut &amp; Stretchmark</t>
  </si>
  <si>
    <t>Jewelry Accessories &amp; DerivativesArtificial GemstonesArtificial Gemstone Clothes Accessories</t>
  </si>
  <si>
    <t>Household AppliancesCommercial Appliances</t>
  </si>
  <si>
    <t>KesehatanObat &amp; Pengobatan OTCPencernaan &amp; Mual</t>
  </si>
  <si>
    <t>Jewelry Accessories &amp; DerivativesArtificial GemstonesArtificial Gemstone Earrings</t>
  </si>
  <si>
    <t>KesehatanObat &amp; Pengobatan OTCPerawatan Eksem, Psoriaris, dan Rosacea</t>
  </si>
  <si>
    <t>Jewelry Accessories &amp; DerivativesArtificial GemstonesArtificial Gemstone Rings</t>
  </si>
  <si>
    <t>KesehatanObat &amp; Pengobatan OTCPereda Nyeri</t>
  </si>
  <si>
    <t>Jewelry Accessories &amp; DerivativesArtificial GemstonesArtificial Gemstone Bracelets &amp; Anklets</t>
  </si>
  <si>
    <t>KesehatanObat &amp; Pengobatan OTCSayatan &amp; Luka</t>
  </si>
  <si>
    <t>Jewelry Accessories &amp; DerivativesArtificial GemstonesArtificial Gemstone Necklaces &amp; Pendants</t>
  </si>
  <si>
    <t>KesehatanObat ResepObat Antiinflamasi</t>
  </si>
  <si>
    <t>Jewelry Accessories &amp; DerivativesArtificial GemstonesArtificial Gemstone Jewelry Sets</t>
  </si>
  <si>
    <t>KesehatanObat ResepObat Antimalaria</t>
  </si>
  <si>
    <t>Jewelry Accessories &amp; DerivativesSemiprecious Stones</t>
  </si>
  <si>
    <t>KesehatanObat ResepObat Antivirus</t>
  </si>
  <si>
    <t>Jewelry Accessories &amp; DerivativesDiamond</t>
  </si>
  <si>
    <t>Sports &amp; OutdoorSports &amp; Outdoor AccessoriesSports Bags</t>
  </si>
  <si>
    <t>KesehatanObat ResepObat Diabetes</t>
  </si>
  <si>
    <t>Beauty &amp; Personal CarePerfumePerfume Sets</t>
  </si>
  <si>
    <t>KesehatanObat ResepObat Gangguan Sistem Saraf &amp; Otak</t>
  </si>
  <si>
    <t>Jewelry Accessories &amp; DerivativesNatural Crystal</t>
  </si>
  <si>
    <t>Books, Magazines &amp; AudioEducation &amp; Schooling</t>
  </si>
  <si>
    <t>KesehatanObat ResepObat Hipertensi</t>
  </si>
  <si>
    <t>Jewelry Accessories &amp; DerivativesNon-natural Crystal</t>
  </si>
  <si>
    <t>Beauty &amp; Personal CareSkincareSkin Care Kits</t>
  </si>
  <si>
    <t>Beauty &amp; Personal CareSkincare</t>
  </si>
  <si>
    <t>KesehatanObat ResepObat Jantung</t>
  </si>
  <si>
    <t>Jewelry Accessories &amp; DerivativesMellite</t>
  </si>
  <si>
    <t>Beauty &amp; Personal CareSkincareSerums &amp; Essences</t>
  </si>
  <si>
    <t>KesehatanObat ResepObat Kanker</t>
  </si>
  <si>
    <t>Jewelry Accessories &amp; DerivativesPearl</t>
  </si>
  <si>
    <t>Beauty &amp; Personal CareSkincareMoisturizers &amp; Mists</t>
  </si>
  <si>
    <t>KesehatanObat ResepObat Kesuburan, Hormon &amp; Kontrasepsi</t>
  </si>
  <si>
    <t>Jewelry Accessories &amp; DerivativesSilver</t>
  </si>
  <si>
    <t>Beauty &amp; Personal CareSkincareFacial Sunscreen &amp; Sun Care</t>
  </si>
  <si>
    <t>KesehatanObat ResepObat Kolesterol</t>
  </si>
  <si>
    <t>Jewelry Accessories &amp; DerivativesPlatinum &amp; Carat Gold</t>
  </si>
  <si>
    <t>Beauty &amp; Personal CareSkincareFacial Cleansers</t>
  </si>
  <si>
    <t>KesehatanObat ResepObat Mata</t>
  </si>
  <si>
    <t>Jewelry Accessories &amp; DerivativesRuby, Sapphire &amp; Emerald</t>
  </si>
  <si>
    <t>Beauty &amp; Personal CareSkincareFace Masks</t>
  </si>
  <si>
    <t>KesehatanObat ResepObat Menstruasi</t>
  </si>
  <si>
    <t>Fashion AccessoriesClothes AccessoriesEarmuffs</t>
  </si>
  <si>
    <t>Beauty &amp; Personal CareSkincareAcne Treatments</t>
  </si>
  <si>
    <t>KesehatanObat ResepObat Mulut</t>
  </si>
  <si>
    <t>Fashion AccessoriesClothes AccessoriesTies &amp; Bow ties</t>
  </si>
  <si>
    <t>Beauty &amp; Personal CareSkincareToners</t>
  </si>
  <si>
    <t>KesehatanObat ResepObat Saluran Kemih &amp; Prostat</t>
  </si>
  <si>
    <t>Fashion AccessoriesClothes AccessoriesCufflinks</t>
  </si>
  <si>
    <t>Beauty &amp; Personal CareSkincareLip Treatments</t>
  </si>
  <si>
    <t>KesehatanSuplai MedisAlat Bantu Dengar</t>
  </si>
  <si>
    <t>Fashion AccessoriesClothes AccessoriesFace Covering Masks &amp; Accessories</t>
  </si>
  <si>
    <t>Beauty &amp; Personal CareSkincareFace Scrubs &amp; Peels</t>
  </si>
  <si>
    <t>KesehatanSuplai MedisAlat Bantu Pengobatan</t>
  </si>
  <si>
    <t>Fashion AccessoriesClothes AccessoriesCollar Clips &amp; Brooches</t>
  </si>
  <si>
    <t>Beauty &amp; Personal CareSkincareEye Treatments</t>
  </si>
  <si>
    <t>KesehatanSuplai MedisAlat Bantu Pernapasan &amp; Aksesorinya</t>
  </si>
  <si>
    <t>Fashion AccessoriesClothes AccessoriesBelts</t>
  </si>
  <si>
    <t>Beauty &amp; Personal CareSkincareNasal Treatment</t>
  </si>
  <si>
    <t>KesehatanSuplai MedisAlat Tes Kehamilan</t>
  </si>
  <si>
    <t>Fashion AccessoriesClothes AccessoriesHandkerchiefs</t>
  </si>
  <si>
    <t>Beauty &amp; Personal CareSkincareSkincare Tools</t>
  </si>
  <si>
    <t>KesehatanSuplai MedisBathroom Scale</t>
  </si>
  <si>
    <t>Fashion AccessoriesClothes AccessoriesGloves</t>
  </si>
  <si>
    <t>Beauty &amp; Personal CareSkincareFacial Massage Cream</t>
  </si>
  <si>
    <t>KesehatanSuplai MedisBerhenti Merokok</t>
  </si>
  <si>
    <t>Fashion AccessoriesClothes AccessoriesScarves &amp; Shawls</t>
  </si>
  <si>
    <t>Beauty &amp; Personal CareHand, Foot &amp; Nail Care</t>
  </si>
  <si>
    <t>KesehatanSuplai MedisElectric Stimulators</t>
  </si>
  <si>
    <t>Fashion AccessoriesClothes AccessoriesFashion Accessory Sets</t>
  </si>
  <si>
    <t>Beauty &amp; Personal CareBath &amp; Body CareSunscreen &amp; Sun Care</t>
  </si>
  <si>
    <t>KesehatanSuplai MedisKawat Gigi &amp; Dukungan</t>
  </si>
  <si>
    <t>Fashion AccessoriesClothes AccessoriesHats</t>
  </si>
  <si>
    <t>Food &amp; BeveragesInstant FoodCanned, Jarred &amp; Packaged Foods</t>
  </si>
  <si>
    <t>Food &amp; BeveragesInstant Food</t>
  </si>
  <si>
    <t>KesehatanSuplai MedisKursi Roda</t>
  </si>
  <si>
    <t>Fashion AccessoriesWedding Accessories</t>
  </si>
  <si>
    <t>Womenswear &amp; UnderwearWomen's Suits &amp; OverallsSets</t>
  </si>
  <si>
    <t>Womenswear &amp; UnderwearWomen's Suits &amp; Overalls</t>
  </si>
  <si>
    <t>KesehatanSuplai MedisMasker Medis</t>
  </si>
  <si>
    <t>Fashion AccessoriesHair Accessories</t>
  </si>
  <si>
    <t>KesehatanSuplai MedisMasker PPE</t>
  </si>
  <si>
    <t>Fashion AccessoriesHair Extensions &amp; Wigs</t>
  </si>
  <si>
    <t>Food &amp; BeveragesInstant FoodInstant Noodles</t>
  </si>
  <si>
    <t>KesehatanSuplai MedisMonitor &amp; Tes Kesehatan</t>
  </si>
  <si>
    <t>Fashion AccessoriesFashion Watches &amp; AccessoriesFashion Couple Watches</t>
  </si>
  <si>
    <t>Beauty &amp; Personal CareBath &amp; Body CareBody Scrubs &amp; Peels</t>
  </si>
  <si>
    <t>KesehatanSuplai MedisPeralatan Laboratorium</t>
  </si>
  <si>
    <t>Fashion AccessoriesFashion Watches &amp; AccessoriesFashion Men's Watches</t>
  </si>
  <si>
    <t>Beauty &amp; Personal CareBath &amp; Body CareHair Removal Cream, Wax &amp; Shave</t>
  </si>
  <si>
    <t>KesehatanSuplai MedisPerlengkapan Pertolongan Pertama</t>
  </si>
  <si>
    <t>Fashion AccessoriesFashion Watches &amp; AccessoriesFashion Women's Watches</t>
  </si>
  <si>
    <t>Baby &amp; MaternityBaby Care &amp; HealthNasal &amp; Oral Care</t>
  </si>
  <si>
    <t>KesehatanSuplai MedisTermometer</t>
  </si>
  <si>
    <t>Beauty &amp; Personal CareBath &amp; Body CareDeodorants &amp; Antiperspirants</t>
  </si>
  <si>
    <t>KesehatanSuplai MedisTidur &amp; Mendengkur</t>
  </si>
  <si>
    <t>Beauty &amp; Personal CareBath &amp; Body CareBody &amp; Massage Oil</t>
  </si>
  <si>
    <t>KesehatanSuplai MedisTisu Basah Disinfektan</t>
  </si>
  <si>
    <t>Fashion AccessoriesDressmaking Fabrics</t>
  </si>
  <si>
    <t>Beauty &amp; Personal CareBath &amp; Body CareBody Masks</t>
  </si>
  <si>
    <t>KesehatanSuplai MedisTongkat Jalan</t>
  </si>
  <si>
    <t>Fashion AccessoriesCostume Jewelry &amp; AccessoriesEarrings</t>
  </si>
  <si>
    <t>Home ImprovementKitchen Fixtures</t>
  </si>
  <si>
    <t>KesehatanSuplemen MakananManajemen Berat Badan</t>
  </si>
  <si>
    <t>Fashion AccessoriesCostume Jewelry &amp; AccessoriesRings</t>
  </si>
  <si>
    <t>Beauty &amp; Personal CareBath &amp; Body CareManual Massage Tools</t>
  </si>
  <si>
    <t>KesehatanSuplemen MakananSuplemen Kebugaran</t>
  </si>
  <si>
    <t>Fashion AccessoriesCostume Jewelry &amp; AccessoriesCharms &amp; Pendants</t>
  </si>
  <si>
    <t>Beauty &amp; Personal CareBath &amp; Body CareNeck Care</t>
  </si>
  <si>
    <t>KesehatanSuplemen MakananSuplemen Kecantikan</t>
  </si>
  <si>
    <t>Fashion AccessoriesCostume Jewelry &amp; AccessoriesKeychains</t>
  </si>
  <si>
    <t>Beauty &amp; Personal CareBath &amp; Body CareBody Shaping Cream</t>
  </si>
  <si>
    <t>KesehatanSuplemen MakananSuplemen Kesehatan</t>
  </si>
  <si>
    <t>Fashion AccessoriesCostume Jewelry &amp; AccessoriesBracelets &amp; Bangles</t>
  </si>
  <si>
    <t>Beauty &amp; Personal CareBath &amp; Body CareTalcum Powder</t>
  </si>
  <si>
    <t>Fashion AccessoriesCostume Jewelry &amp; AccessoriesAnklets</t>
  </si>
  <si>
    <t>Menswear &amp; UnderwearMen's Underwear</t>
  </si>
  <si>
    <t>Fashion AccessoriesCostume Jewelry &amp; AccessoriesNecklaces</t>
  </si>
  <si>
    <t>HealthVaporizer</t>
  </si>
  <si>
    <t>Fashion AccessoriesCostume Jewelry &amp; AccessoriesJewelry Adjusters &amp; Protectors</t>
  </si>
  <si>
    <t>Beauty &amp; Personal CareEye &amp; Ear CareContact Lens</t>
  </si>
  <si>
    <t>Beauty &amp; Personal CareEye &amp; Ear Care</t>
  </si>
  <si>
    <t>Fashion AccessoriesCostume Jewelry &amp; AccessoriesBody Jewelry</t>
  </si>
  <si>
    <t>Fashion AccessoriesCostume Jewelry &amp; AccessoriesJewelry Sets</t>
  </si>
  <si>
    <t>Beauty &amp; Personal CareEye &amp; Ear CareEarwax Removal Products</t>
  </si>
  <si>
    <t>Pre-OwnedFootwear</t>
  </si>
  <si>
    <t>Pre-OwnedWatches</t>
  </si>
  <si>
    <t>Beauty &amp; Personal CareEye &amp; Ear CareColored Contact Lens</t>
  </si>
  <si>
    <t>Pre-OwnedLuggage &amp; Travel</t>
  </si>
  <si>
    <t>Beauty &amp; Personal CareEye &amp; Ear CareEar Drops</t>
  </si>
  <si>
    <t>Pre-OwnedFashion Accessories</t>
  </si>
  <si>
    <t>Beauty &amp; Personal CareEye &amp; Ear CareSleep Masks</t>
  </si>
  <si>
    <t>Pre-OwnedMenswear</t>
  </si>
  <si>
    <t>Beauty &amp; Personal CareEye &amp; Ear CareReading Glasses</t>
  </si>
  <si>
    <t>Pre-OwnedWomenswear</t>
  </si>
  <si>
    <t>Beauty &amp; Personal CareEye &amp; Ear CareEar Plugs</t>
  </si>
  <si>
    <t>KoleksiBarang Koleksi Budaya Kontemporer</t>
  </si>
  <si>
    <t>Pre-OwnedBags</t>
  </si>
  <si>
    <t>Kids' FashionBoys' Footwear</t>
  </si>
  <si>
    <t>KoleksiHiburan</t>
  </si>
  <si>
    <t>Muslim FashionIslamic Accessories</t>
  </si>
  <si>
    <t>Toys &amp; HobbiesSports &amp; Outdoor Play</t>
  </si>
  <si>
    <t>KoleksiKartu Koleksi &amp; Aksesori</t>
  </si>
  <si>
    <t>Virtual ProductsPhysical Voucher</t>
  </si>
  <si>
    <t>Tickets, Travel Voucher</t>
  </si>
  <si>
    <t>KoleksiKoin &amp; Uang KoleksiKoin &amp; Emas Batangan</t>
  </si>
  <si>
    <t>Muslim FashionWomen's Islamic ClothingCulottes &amp; Palazzo Pants</t>
  </si>
  <si>
    <t>Home SuppliesLaundry Tools &amp; Accessories</t>
  </si>
  <si>
    <t>KoleksiKoin &amp; Uang KoleksiUang Kertas</t>
  </si>
  <si>
    <t>Home SuppliesHome DecorDecorative Stickers</t>
  </si>
  <si>
    <t>Home SuppliesHome Decor</t>
  </si>
  <si>
    <t>KoleksiKoleksi Olahraga</t>
  </si>
  <si>
    <t>Home SuppliesHome DecorPosters &amp; Prints</t>
  </si>
  <si>
    <t>Komputer &amp; Peralatan KantorAlat Tulis &amp; Perlengkapan KantorAlat Tulis &amp; Koreksi</t>
  </si>
  <si>
    <t>Home SuppliesHome DecorHanging Decor</t>
  </si>
  <si>
    <t>Komputer &amp; Peralatan KantorAlat Tulis &amp; Perlengkapan KantorAmplop &amp; Perlengkapan Pos</t>
  </si>
  <si>
    <t>Home SuppliesHome DecorPhoto Albums</t>
  </si>
  <si>
    <t>Komputer &amp; Peralatan KantorAlat Tulis &amp; Perlengkapan KantorBrankas</t>
  </si>
  <si>
    <t>Home SuppliesHome DecorFengshui Ornaments</t>
  </si>
  <si>
    <t>Komputer &amp; Peralatan KantorAlat Tulis &amp; Perlengkapan KantorHadiah &amp; Pembungkus</t>
  </si>
  <si>
    <t>Home SuppliesHome DecorReligious Decorations</t>
  </si>
  <si>
    <t>Komputer &amp; Peralatan KantorAlat Tulis &amp; Perlengkapan KantorKalender &amp; Aksesori</t>
  </si>
  <si>
    <t>Home SuppliesHome DecorHooks &amp; Shelves</t>
  </si>
  <si>
    <t>Komputer &amp; Peralatan KantorAlat Tulis &amp; Perlengkapan KantorKartu</t>
  </si>
  <si>
    <t>Home SuppliesHome DecorClocks</t>
  </si>
  <si>
    <t>Komputer &amp; Peralatan KantorAlat Tulis &amp; Perlengkapan KantorLabel, Pembagi Indeks &amp; Cap</t>
  </si>
  <si>
    <t>Home SuppliesHome DecorPhoto Frames</t>
  </si>
  <si>
    <t>Komputer &amp; Peralatan KantorAlat Tulis &amp; Perlengkapan KantorLencana &amp; Perlengkapan Identifikasi</t>
  </si>
  <si>
    <t>Home SuppliesHome DecorDecorative Flowers, Plants &amp; Fruit</t>
  </si>
  <si>
    <t>Komputer &amp; Peralatan KantorAlat Tulis &amp; Perlengkapan KantorNotebook &amp; Kertas</t>
  </si>
  <si>
    <t>Home SuppliesHome DecorVase &amp; Fillers</t>
  </si>
  <si>
    <t>Komputer &amp; Peralatan KantorAlat Tulis &amp; Perlengkapan KantorPerlengkapan Akuntansi</t>
  </si>
  <si>
    <t>Muslim FashionWomen's Islamic ClothingCouples' Clothing Sets</t>
  </si>
  <si>
    <t>Home SuppliesHome DecorMirrors</t>
  </si>
  <si>
    <t>Komputer &amp; Peralatan KantorAlat Tulis &amp; Perlengkapan KantorPerlengkapan Pemotong</t>
  </si>
  <si>
    <t>Home SuppliesHome DecorPiggy Banks</t>
  </si>
  <si>
    <t>Komputer &amp; Peralatan KantorAlat Tulis &amp; Perlengkapan KantorPerlengkapan Penataan &amp; Aksesori Meja</t>
  </si>
  <si>
    <t>Home SuppliesHome DecorHand Fans</t>
  </si>
  <si>
    <t>Komputer &amp; Peralatan KantorAlat Tulis &amp; Perlengkapan KantorPerlengkapan Pengukuran Kantor</t>
  </si>
  <si>
    <t>Muslim FashionOuterwear</t>
  </si>
  <si>
    <t>Home SuppliesHome DecorCandles</t>
  </si>
  <si>
    <t>Komputer &amp; Peralatan KantorAlat Tulis &amp; Perlengkapan KantorPerlengkapan Penjilidan</t>
  </si>
  <si>
    <t>Home SuppliesHome DecorPlaques &amp; Signs</t>
  </si>
  <si>
    <t>Komputer &amp; Peralatan KantorAlat Tulis &amp; Perlengkapan KantorPerlengkapan Presentasi Kantor</t>
  </si>
  <si>
    <t>Muslim FashionKids' Islamic Clothing</t>
  </si>
  <si>
    <t>Home SuppliesHome DecorRefrigerator Magnets</t>
  </si>
  <si>
    <t>Komputer &amp; Peralatan KantorAlat Tulis &amp; Perlengkapan KantorPerlengkapan Sekolah &amp; Pendidikan</t>
  </si>
  <si>
    <t>Muslim FashionMen's Islamic Clothing</t>
  </si>
  <si>
    <t>Home SuppliesHome DecorCandle Holders</t>
  </si>
  <si>
    <t>Komputer &amp; Peralatan KantorAlat Tulis &amp; Perlengkapan KantorPerlengkapan Seni</t>
  </si>
  <si>
    <t>Muslim FashionIslamic Sportswear</t>
  </si>
  <si>
    <t>Home SuppliesHome DecorTapestries</t>
  </si>
  <si>
    <t>Komputer &amp; Peralatan KantorAlat Tulis &amp; Perlengkapan KantorPita, Perekat &amp; Pengencang</t>
  </si>
  <si>
    <t>Muslim FashionUmroh Equipment</t>
  </si>
  <si>
    <t>Home SuppliesHome DecorStatues &amp; Figurines</t>
  </si>
  <si>
    <t>Komputer &amp; Peralatan KantorAlat Tulis &amp; Perlengkapan KantorProduk Pengaturan File Kantor</t>
  </si>
  <si>
    <t>Luggage &amp; BagsBag Accessories</t>
  </si>
  <si>
    <t>Koper &amp; TasAksesoris Tas</t>
  </si>
  <si>
    <t>Home SuppliesHome DecorMusic Boxes</t>
  </si>
  <si>
    <t>Luggage &amp; BagsLuggage &amp; Travel BagsLuggage Accessories</t>
  </si>
  <si>
    <t>Koper &amp; TasKoper &amp; Tas TravelAksesoris Koper</t>
  </si>
  <si>
    <t>Home SuppliesHome DecorCardboard Cutouts</t>
  </si>
  <si>
    <t>Luggage &amp; BagsLuggage &amp; Travel BagsPassport Holders &amp; Covers</t>
  </si>
  <si>
    <t>Koper &amp; TasKoper &amp; Tas TravelHolder &amp; Sampul Paspor</t>
  </si>
  <si>
    <t>Food &amp; BeveragesInstant FoodBreakfast Cereal, Granola &amp; Oatmeal</t>
  </si>
  <si>
    <t>Luggage &amp; BagsLuggage &amp; Travel BagsLuggage</t>
  </si>
  <si>
    <t>Koper &amp; TasKoper &amp; Tas TravelKoper</t>
  </si>
  <si>
    <t>FurnitureOutdoor Furniture</t>
  </si>
  <si>
    <t>Luggage &amp; BagsLuggage &amp; Travel BagsTravel Organizers</t>
  </si>
  <si>
    <t>Koper &amp; TasKoper &amp; Tas TravelTas Bepergian</t>
  </si>
  <si>
    <t>Home ImprovementSecurity &amp; Safety</t>
  </si>
  <si>
    <t>Luggage &amp; BagsLuggage &amp; Travel BagsTravel Bags</t>
  </si>
  <si>
    <t>Koper &amp; TasKoper &amp; Tas TravelTas Perjalanan</t>
  </si>
  <si>
    <t>Koper &amp; TasKoper &amp; Tas Travel</t>
  </si>
  <si>
    <t>Home SuppliesEveryday Household SuppliesOthers</t>
  </si>
  <si>
    <t>Home SuppliesEveryday Household Supplies</t>
  </si>
  <si>
    <t>Luggage &amp; BagsFunctional BagsToiletry Bags</t>
  </si>
  <si>
    <t>Koper &amp; TasTas FungsionalKantong Perlengkapan Mandi</t>
  </si>
  <si>
    <t>FurnitureCommercial Furniture</t>
  </si>
  <si>
    <t>Luggage &amp; BagsFunctional BagsBackpacks</t>
  </si>
  <si>
    <t>Koper &amp; TasTas FungsionalRansel</t>
  </si>
  <si>
    <t>KitchenwareKitchen Knives</t>
  </si>
  <si>
    <t>Luggage &amp; BagsFunctional BagsLunch Bags</t>
  </si>
  <si>
    <t>Koper &amp; TasTas FungsionalTas Bekal</t>
  </si>
  <si>
    <t>Luggage &amp; BagsFunctional BagsLaptop Bags</t>
  </si>
  <si>
    <t>Koper &amp; TasTas FungsionalTas Laptop</t>
  </si>
  <si>
    <t>Beauty &amp; Personal CarePerfumePerfume</t>
  </si>
  <si>
    <t>Luggage &amp; BagsFunctional BagsCooler Bags</t>
  </si>
  <si>
    <t>Koper &amp; TasTas FungsionalTas Pendingin</t>
  </si>
  <si>
    <t>Luggage &amp; BagsFunctional BagsMake-up Bags</t>
  </si>
  <si>
    <t>Koper &amp; TasTas FungsionalTas Rias</t>
  </si>
  <si>
    <t>Baby &amp; MaternityBaby Travel EssentialsBaby Carriers</t>
  </si>
  <si>
    <t>Baby &amp; MaternityBaby Travel Essentials</t>
  </si>
  <si>
    <t>Koper &amp; TasTas Fungsional</t>
  </si>
  <si>
    <t>Sports &amp; OutdoorBall Sports Equipment</t>
  </si>
  <si>
    <t>Koper &amp; TasTas Pria</t>
  </si>
  <si>
    <t>Baby &amp; MaternityBaby Travel EssentialsStrollers and Bassinet Strollers</t>
  </si>
  <si>
    <t>Koper &amp; TasTas Wanita</t>
  </si>
  <si>
    <t>Pet SuppliesDog &amp; Cat Litter</t>
  </si>
  <si>
    <t>Olahraga &amp; OutdoorAksesoris Olahraga &amp; OutdoorHeadband Olahraga</t>
  </si>
  <si>
    <t>Tools &amp; HardwareGarden Tools</t>
  </si>
  <si>
    <t>Sports &amp; OutdoorSports &amp; Outdoor AccessoriesShoe Bags</t>
  </si>
  <si>
    <t>Olahraga &amp; OutdoorAksesoris Olahraga &amp; OutdoorKantong Sepatu</t>
  </si>
  <si>
    <t>HealthPrescription MedicationDiabetes Drugs</t>
  </si>
  <si>
    <t>HealthPrescription Medication</t>
  </si>
  <si>
    <t>Olahraga &amp; OutdoorAksesoris Olahraga &amp; OutdoorKaus Kaki Olahraga</t>
  </si>
  <si>
    <t>Olahraga &amp; OutdoorAksesoris Olahraga &amp; OutdoorLengan &amp; Alat Pendukung Olahraga</t>
  </si>
  <si>
    <t>Kids' FashionKids' Fashion AccessoriesKids' Costume Jewelry &amp; Accessories</t>
  </si>
  <si>
    <t>Olahraga &amp; OutdoorAksesoris Olahraga &amp; OutdoorTas Olahraga</t>
  </si>
  <si>
    <t>Olahraga &amp; OutdoorAksesoris Olahraga &amp; OutdoorTopi Olahraga &amp; Outdoor</t>
  </si>
  <si>
    <t>KitchenwareBarbecueBarbecue Utensils</t>
  </si>
  <si>
    <t>KitchenwareBarbecue</t>
  </si>
  <si>
    <t>Olahraga &amp; OutdoorAksesoris Olahraga &amp; OutdoorTopi Renang</t>
  </si>
  <si>
    <t>KitchenwareBarbecueBarbecues</t>
  </si>
  <si>
    <t>Olahraga &amp; OutdoorAksesoris Olahraga &amp; OutdoorWristband Olahraga</t>
  </si>
  <si>
    <t>ShoesShoe Accessories</t>
  </si>
  <si>
    <t>Sports &amp; OutdoorSwimwear, Surfwear &amp; Wetsuits</t>
  </si>
  <si>
    <t>Olahraga &amp; OutdoorBaju renang, baju selancar, &amp; baju selam</t>
  </si>
  <si>
    <t>HealthPrescription MedicationHypertension Drugs</t>
  </si>
  <si>
    <t>Olahraga &amp; OutdoorPakaian Olahraga &amp; Outdoor</t>
  </si>
  <si>
    <t>KitchenwareCookwarePans &amp; Woks</t>
  </si>
  <si>
    <t>KitchenwareCookware</t>
  </si>
  <si>
    <t>Olahraga &amp; OutdoorSepatu Olahraga</t>
  </si>
  <si>
    <t>KitchenwareCookwareCookware Sets</t>
  </si>
  <si>
    <t>Sports &amp; OutdoorFan Shop</t>
  </si>
  <si>
    <t>Olahraga &amp; OutdoorToko Penggemar</t>
  </si>
  <si>
    <t>KitchenwareCookwarePots</t>
  </si>
  <si>
    <t>Pakaian &amp; Pakaian Dalam PriaAtasan Pria</t>
  </si>
  <si>
    <t>KitchenwareCookwareSteamers</t>
  </si>
  <si>
    <t>Menswear &amp; UnderwearMen's Sleepwear &amp; Loungewear</t>
  </si>
  <si>
    <t>Pakaian &amp; Pakaian Dalam PriaBaju Tidur dan Baju Santai Pria</t>
  </si>
  <si>
    <t>KitchenwareCookwarePressure Cookers</t>
  </si>
  <si>
    <t>Pakaian &amp; Pakaian Dalam PriaBawahan Pria</t>
  </si>
  <si>
    <t>KitchenwareCookwareCookware Accessories</t>
  </si>
  <si>
    <t>Menswear &amp; UnderwearMen's Underwear &amp; SocksSocks</t>
  </si>
  <si>
    <t>Pakaian &amp; Pakaian Dalam PriaPakaian Dalam PriaKaus kaki</t>
  </si>
  <si>
    <t>KitchenwareCookwareDisposable Cookware</t>
  </si>
  <si>
    <t>Menswear &amp; UnderwearMen's Underwear &amp; SocksMen's Thermal Underwear</t>
  </si>
  <si>
    <t>Pakaian &amp; Pakaian Dalam PriaPakaian Dalam PriaPakaian Dalam Termal</t>
  </si>
  <si>
    <t>Menswear &amp; UnderwearMen's Underwear &amp; SocksMen's Tanks &amp; Undershirts</t>
  </si>
  <si>
    <t>Pakaian &amp; Pakaian Dalam PriaPakaian Dalam PriaRompi</t>
  </si>
  <si>
    <t>Pet SuppliesFish &amp; Aquatic Supplies</t>
  </si>
  <si>
    <t>Pakaian &amp; Pakaian Dalam PriaPakaian Dalam Pria</t>
  </si>
  <si>
    <t>KitchenwareKitchen Utensils &amp; GadgetsPreserving Containers</t>
  </si>
  <si>
    <t>KitchenwareKitchen Utensils &amp; Gadgets</t>
  </si>
  <si>
    <t>Menswear &amp; UnderwearMen's Special Occasion ClothingTraditional Clothing</t>
  </si>
  <si>
    <t>Pakaian &amp; Pakaian Dalam PriaPakaian Khusus PriaBaju Tradisional</t>
  </si>
  <si>
    <t>KitchenwareKitchen Utensils &amp; GadgetsDrinking Utensils</t>
  </si>
  <si>
    <t>Menswear &amp; UnderwearMen's Special Occasion ClothingWorkwear &amp; Uniforms</t>
  </si>
  <si>
    <t>Pakaian &amp; Pakaian Dalam PriaPakaian Khusus PriaPakaian Kerja &amp; Seragam</t>
  </si>
  <si>
    <t>KitchenwareKitchen Utensils &amp; GadgetsCooking Utensils</t>
  </si>
  <si>
    <t>Menswear &amp; UnderwearMen's Special Clothing</t>
  </si>
  <si>
    <t>Pakaian &amp; Pakaian Dalam PriaPakaian Khusus Pria</t>
  </si>
  <si>
    <t>KitchenwareKitchen Utensils &amp; GadgetsPeelers &amp; Cutters</t>
  </si>
  <si>
    <t>Menswear &amp; UnderwearMen's Suits &amp; Overalls</t>
  </si>
  <si>
    <t>Pakaian &amp; Pakaian Dalam PriaSetelan &amp; Overall Pria</t>
  </si>
  <si>
    <t>KitchenwareKitchen Utensils &amp; GadgetsSieves and Colanders</t>
  </si>
  <si>
    <t>Pakaian &amp; Pakaian Dalam WanitaAtasan Wanita</t>
  </si>
  <si>
    <t>KitchenwareKitchen Utensils &amp; GadgetsMeasuring Utensils</t>
  </si>
  <si>
    <t>Womenswear &amp; UnderwearWomen's Sleepwear &amp; LoungewearBathrobes &amp; Dressing Gowns</t>
  </si>
  <si>
    <t>Pakaian &amp; Pakaian Dalam WanitaBaju Tidur dan Baju Santai WanitaKimono Mandi &amp; Rias</t>
  </si>
  <si>
    <t>KitchenwareKitchen Utensils &amp; GadgetsSpecialty Kitchen Utensils</t>
  </si>
  <si>
    <t>Womenswear &amp; UnderwearWomen's Sleepwear &amp; Loungewear</t>
  </si>
  <si>
    <t>Pakaian &amp; Pakaian Dalam WanitaBaju Tidur dan Baju Santai Wanita</t>
  </si>
  <si>
    <t>KitchenwareKitchen Utensils &amp; GadgetsSeasoning Utensils</t>
  </si>
  <si>
    <t>Pakaian &amp; Pakaian Dalam WanitaBawahan Wanita</t>
  </si>
  <si>
    <t>KitchenwareKitchen Utensils &amp; GadgetsEgg Utensils</t>
  </si>
  <si>
    <t>Pakaian &amp; Pakaian Dalam WanitaGaun Wanita</t>
  </si>
  <si>
    <t>KitchenwareKitchen Utensils &amp; GadgetsIce Cream Utensils</t>
  </si>
  <si>
    <t>Pakaian &amp; Pakaian Dalam WanitaPakaian Dalam Wanita</t>
  </si>
  <si>
    <t>KitchenwareKitchen Utensils &amp; GadgetsFruit &amp; Vegetable Utensils</t>
  </si>
  <si>
    <t>Womenswear &amp; UnderwearWomen's Special Clothing</t>
  </si>
  <si>
    <t>Pakaian &amp; Pakaian Dalam WanitaPakaian Khusus Wanita</t>
  </si>
  <si>
    <t>KitchenwareKitchen Utensils &amp; GadgetsOil Dispensers</t>
  </si>
  <si>
    <t>Womenswear &amp; UnderwearWomen's Suits &amp; OverallsOveralls</t>
  </si>
  <si>
    <t>Pakaian &amp; Pakaian Dalam WanitaSetelan &amp; Overall WanitaOverall</t>
  </si>
  <si>
    <t>KitchenwareKitchen Utensils &amp; GadgetsMeat &amp; Poultry Utensils</t>
  </si>
  <si>
    <t>Womenswear &amp; UnderwearWomen's Suits &amp; OverallsCouples' Clothing Sets</t>
  </si>
  <si>
    <t>Pakaian &amp; Pakaian Dalam WanitaSetelan &amp; Overall WanitaSet Pakaian Couple</t>
  </si>
  <si>
    <t>KitchenwareKitchen Utensils &amp; GadgetsKitchen Timers</t>
  </si>
  <si>
    <t>Womenswear &amp; UnderwearWomen's Suits &amp; OverallsFamily Clothing Sets</t>
  </si>
  <si>
    <t>Pakaian &amp; Pakaian Dalam WanitaSetelan &amp; Overall WanitaSet Pakaian Keluarga</t>
  </si>
  <si>
    <t>KitchenwareKitchen Utensils &amp; GadgetsPasta &amp; Pizza Utensils</t>
  </si>
  <si>
    <t>Pakaian &amp; Pakaian Dalam WanitaSetelan &amp; Overall WanitaSetelan</t>
  </si>
  <si>
    <t>KitchenwareKitchen Utensils &amp; GadgetsOpeners</t>
  </si>
  <si>
    <t>Womenswear &amp; UnderwearWomen's Suits &amp; OverallsSuits</t>
  </si>
  <si>
    <t>Pakaian &amp; Pakaian Dalam WanitaSetelan &amp; Overall WanitaSetelan Resmi</t>
  </si>
  <si>
    <t>KitchenwareKitchen Utensils &amp; GadgetsFire Starters</t>
  </si>
  <si>
    <t>SepatuAksesoris Sepatu</t>
  </si>
  <si>
    <t>KitchenwareKitchen Utensils &amp; GadgetsSeafood Utensils</t>
  </si>
  <si>
    <t>SepatuSepatu Pria</t>
  </si>
  <si>
    <t>KitchenwareKitchen Utensils &amp; GadgetsKitchen Thermometers</t>
  </si>
  <si>
    <t>SepatuSepatu Wanita</t>
  </si>
  <si>
    <t>KitchenwareKitchen Utensils &amp; GadgetsKitchen Scales</t>
  </si>
  <si>
    <t>Baby &amp; MaternityBaby Fashion AccessoriesBaby Hair Accessories</t>
  </si>
  <si>
    <t>HealthPrescription MedicationAntimalarial Drugs</t>
  </si>
  <si>
    <t>Baby &amp; MaternityBaby Fashion AccessoriesBibs &amp; Burp Cloths</t>
  </si>
  <si>
    <t>Toys &amp; HobbiesEducational ToysLanguage Toys</t>
  </si>
  <si>
    <t>Toys &amp; HobbiesEducational Toys</t>
  </si>
  <si>
    <t>Baby &amp; MaternityBaby Fashion AccessoriesSunglasses</t>
  </si>
  <si>
    <t>Toys &amp; HobbiesEducational ToysMusical Toys</t>
  </si>
  <si>
    <t>Baby &amp; MaternityBaby Fashion AccessoriesBaby Face Masks</t>
  </si>
  <si>
    <t>Toys &amp; HobbiesEducational ToysToy Tablets &amp; Computers</t>
  </si>
  <si>
    <t>Baby &amp; MaternityBaby Fashion AccessoriesBaby Earmuffs</t>
  </si>
  <si>
    <t>Toys &amp; HobbiesEducational ToysMaths Toys</t>
  </si>
  <si>
    <t>Baby &amp; MaternityBaby Fashion AccessoriesBaby Costume Jewelry</t>
  </si>
  <si>
    <t>Toys &amp; HobbiesEducational ToysArts &amp; Crafts</t>
  </si>
  <si>
    <t>Baby &amp; MaternityBaby Fashion AccessoriesBaby Gloves</t>
  </si>
  <si>
    <t>Toys &amp; HobbiesEducational ToysScience &amp; Technology Toys</t>
  </si>
  <si>
    <t>Baby &amp; MaternityBaby Fashion AccessoriesGift Sets</t>
  </si>
  <si>
    <t>Toys &amp; HobbiesEducational ToysFlash Cards</t>
  </si>
  <si>
    <t>Baby &amp; MaternityBaby Fashion AccessoriesBaby Scarves</t>
  </si>
  <si>
    <t>Toys &amp; HobbiesEducational ToysShape Sorters</t>
  </si>
  <si>
    <t>Baby &amp; MaternityBaby Fashion AccessoriesBaby Bags</t>
  </si>
  <si>
    <t>Toys &amp; HobbiesEducational ToysDetective &amp; Spy</t>
  </si>
  <si>
    <t>Baby &amp; MaternityBaby Fashion AccessoriesBaby Hats &amp; Caps</t>
  </si>
  <si>
    <t>Baby &amp; MaternityBaby FurnitureBaby Walkers</t>
  </si>
  <si>
    <t>Phones &amp; ElectronicsSmart &amp; Wearable Devices</t>
  </si>
  <si>
    <t>Baby &amp; MaternityBaby FurnitureBouncers, Jumpers &amp; Swings</t>
  </si>
  <si>
    <t>Baby &amp; MaternityBaby FurnitureCribs &amp; Beds</t>
  </si>
  <si>
    <t>Baby &amp; MaternityBaby FurnitureMattresses &amp; Bedding</t>
  </si>
  <si>
    <t>Food &amp; BeveragesStaples &amp; Cooking EssentialsJams, Dressings &amp; Spreads</t>
  </si>
  <si>
    <t>Food &amp; BeveragesStaples &amp; Cooking Essentials</t>
  </si>
  <si>
    <t>Baby &amp; MaternityBaby FurnitureBaby Chairs</t>
  </si>
  <si>
    <t>HealthPrescription MedicationNervous System &amp; Brain Disorder Drugs</t>
  </si>
  <si>
    <t>Baby &amp; MaternityBaby FurniturePotty Training &amp; Commode Chairs</t>
  </si>
  <si>
    <t>HealthSexual Wellness</t>
  </si>
  <si>
    <t>Baby &amp; MaternityBaby FurnitureBaby Tables &amp; Desks</t>
  </si>
  <si>
    <t>FurnitureIndoor FurnitureMattresses</t>
  </si>
  <si>
    <t>FurnitureIndoor Furniture</t>
  </si>
  <si>
    <t>Mainan &amp; HobiAlat Musik &amp; Aksesori</t>
  </si>
  <si>
    <t>Baby &amp; MaternityBaby FurnitureChanging Tables</t>
  </si>
  <si>
    <t>FurnitureIndoor FurnitureCupboards &amp; Cabinets</t>
  </si>
  <si>
    <t>Mainan &amp; HobiBoneka &amp; Boneka Mainan</t>
  </si>
  <si>
    <t>Baby &amp; MaternityBaby SafetyMosquito Netting</t>
  </si>
  <si>
    <t>FurnitureIndoor FurnitureWardrobes</t>
  </si>
  <si>
    <t>Mainan &amp; HobiDIYKerajinan Felt</t>
  </si>
  <si>
    <t>Baby &amp; MaternityBaby Safety</t>
  </si>
  <si>
    <t>FurnitureIndoor FurnitureBeds</t>
  </si>
  <si>
    <t>Mainan &amp; HobiDIYKerajinan Kayu DIY</t>
  </si>
  <si>
    <t>Baby &amp; MaternityBaby ToysBalls</t>
  </si>
  <si>
    <t>FurnitureIndoor FurnitureChairs</t>
  </si>
  <si>
    <t>Mainan &amp; HobiDIYMenyulam</t>
  </si>
  <si>
    <t>Baby &amp; MaternityBaby ToysDolls &amp; Stuffed Toys</t>
  </si>
  <si>
    <t>FurnitureIndoor FurnitureShelves &amp; Racks</t>
  </si>
  <si>
    <t>Mainan &amp; HobiDIYMerajut &amp; Mengait Benang</t>
  </si>
  <si>
    <t>Baby &amp; MaternityBaby ToysMirrors</t>
  </si>
  <si>
    <t>FurnitureIndoor FurnitureTV Stands &amp; Bedside Tables</t>
  </si>
  <si>
    <t>Mainan &amp; HobiDIYMeronce Manik-manik &amp; Pembuatan Perhiasan</t>
  </si>
  <si>
    <t>Baby &amp; MaternityBaby ToysRocking Horses &amp; Animals</t>
  </si>
  <si>
    <t>FurnitureIndoor FurnitureTables &amp; Desks</t>
  </si>
  <si>
    <t>Mainan &amp; HobiDIYPembuatan Lencana</t>
  </si>
  <si>
    <t>Baby &amp; MaternityBaby ToysCar Seat &amp; Stroller Toys</t>
  </si>
  <si>
    <t>FurnitureIndoor FurnitureSofas</t>
  </si>
  <si>
    <t>Mainan &amp; HobiDIYPembuatan Lilin &amp; Sabun</t>
  </si>
  <si>
    <t>Baby &amp; MaternityBaby ToysBaby Sound Toys</t>
  </si>
  <si>
    <t>FurnitureIndoor FurnitureMakeup Vanities</t>
  </si>
  <si>
    <t>Mainan &amp; HobiDIYPerlengkapan DIY Khusus</t>
  </si>
  <si>
    <t>Baby &amp; MaternityBaby ToysEarly Education &amp; Smart Toys</t>
  </si>
  <si>
    <t>FurnitureIndoor FurnitureBed Frames &amp; Headboards</t>
  </si>
  <si>
    <t>Mainan &amp; HobiDIYPerlengkapan Melukis DIY</t>
  </si>
  <si>
    <t>Baby &amp; MaternityBaby ToysBaby Electric &amp; Remote Control Toys</t>
  </si>
  <si>
    <t>FurnitureIndoor FurnitureStools &amp; Benches</t>
  </si>
  <si>
    <t>Mainan &amp; HobiDIYPrakarya Kulit</t>
  </si>
  <si>
    <t>Baby &amp; MaternityBaby ToysBath Toys</t>
  </si>
  <si>
    <t>FurnitureIndoor FurnitureIndoor Furniture Sets</t>
  </si>
  <si>
    <t>Mainan &amp; HobiDIYScrapbooking &amp; Stamping</t>
  </si>
  <si>
    <t>Baby &amp; MaternityBaby ToysToy Figures &amp; Models</t>
  </si>
  <si>
    <t>FurnitureIndoor FurnitureRoom Dividers</t>
  </si>
  <si>
    <t>Mainan &amp; HobiDIYTembikar &amp; Keramik</t>
  </si>
  <si>
    <t>Baby &amp; MaternityBaby ToysRoly-Poly Toys</t>
  </si>
  <si>
    <t>FurnitureIndoor FurnitureGaming Furniture</t>
  </si>
  <si>
    <t>Mainan &amp; HobiGame &amp; Teka-teki</t>
  </si>
  <si>
    <t>Baby &amp; MaternityBaby ToysBaby Pretend Play</t>
  </si>
  <si>
    <t>FurnitureIndoor FurnitureCoat Racks</t>
  </si>
  <si>
    <t>Mainan &amp; HobiMainan EdukasiDetektif &amp; Mata-mata</t>
  </si>
  <si>
    <t>Baby &amp; MaternityBaby ToysBaby Sports &amp; Outdoor Play</t>
  </si>
  <si>
    <t>Mainan &amp; HobiMainan EdukasiFlash Card</t>
  </si>
  <si>
    <t>Baby &amp; MaternityBaby ToysIndoor Climbers &amp; Play Structures</t>
  </si>
  <si>
    <t>HealthPrescription MedicationCholesterol Drugs</t>
  </si>
  <si>
    <t>Mainan &amp; HobiMainan EdukasiMainan Matematika</t>
  </si>
  <si>
    <t>Baby &amp; MaternityBaby ToysPlaygyms &amp; Playmats</t>
  </si>
  <si>
    <t>Kids' FashionGirls' Footwear</t>
  </si>
  <si>
    <t>Mainan &amp; HobiMainan EdukasiMainan Musikal</t>
  </si>
  <si>
    <t>Baby &amp; MaternityBaby ToysPlaypens</t>
  </si>
  <si>
    <t>FurnitureHome FurnitureFurniture Parts</t>
  </si>
  <si>
    <t>FurnitureHome Furniture</t>
  </si>
  <si>
    <t>Mainan &amp; HobiMainan EdukasiMainan Pembelajaran Bahasa</t>
  </si>
  <si>
    <t>Baby &amp; MaternityBaby ToysGift Sets</t>
  </si>
  <si>
    <t>Pet SuppliesDog &amp; Cat Accessories</t>
  </si>
  <si>
    <t>Mainan &amp; HobiMainan EdukasiMainan Sains &amp; Teknologi</t>
  </si>
  <si>
    <t>Baby &amp; MaternityNursing &amp; FeedingBreastfeeding Pillows</t>
  </si>
  <si>
    <t>Mainan &amp; HobiMainan EdukasiPenyortir Bentuk</t>
  </si>
  <si>
    <t>Baby &amp; MaternityNursing &amp; FeedingBreast Pads</t>
  </si>
  <si>
    <t>Tools &amp; HardwareMeasuring ToolsPhysical Measuring Instruments</t>
  </si>
  <si>
    <t>Tools &amp; HardwareMeasuring Tools</t>
  </si>
  <si>
    <t>Mainan &amp; HobiMainan EdukasiSeni &amp; Kerajinan</t>
  </si>
  <si>
    <t>Baby &amp; MaternityNursing &amp; FeedingBaby Bottles &amp; Accessories</t>
  </si>
  <si>
    <t>Tools &amp; HardwareMeasuring ToolsHand Measuring Tools</t>
  </si>
  <si>
    <t>Mainan &amp; HobiMainan EdukasiTablet &amp; Komputer Mainan</t>
  </si>
  <si>
    <t>Baby &amp; MaternityNursing &amp; FeedingDummies</t>
  </si>
  <si>
    <t>Tools &amp; HardwareMeasuring ToolsOptical Instruments</t>
  </si>
  <si>
    <t>Mainan &amp; HobiMainan Elektrik &amp; Remote Control</t>
  </si>
  <si>
    <t>Baby &amp; MaternityNursing &amp; FeedingBaby Bottle Boxes &amp; Drying Racks</t>
  </si>
  <si>
    <t>Tools &amp; HardwareMeasuring ToolsElectrical Measuring Instruments</t>
  </si>
  <si>
    <t>Mainan &amp; HobiMainan Klasik &amp; Baru</t>
  </si>
  <si>
    <t>Baby &amp; MaternityNursing &amp; FeedingBaby Bottle Cleaners</t>
  </si>
  <si>
    <t>Tools &amp; HardwareMeasuring ToolsTemperature Measuring Instruments</t>
  </si>
  <si>
    <t>Mainan &amp; HobiOlahraga &amp; Outdoor Play</t>
  </si>
  <si>
    <t>Baby &amp; MaternityNursing &amp; FeedingBaby Bottle Warmers, Coolers &amp; Sterilizers</t>
  </si>
  <si>
    <t>Tools &amp; HardwareMeasuring ToolsPressure Measuring Instruments</t>
  </si>
  <si>
    <t>Makanan &amp; MinumanBahan Makanan &amp; Peralatan Memasak PokokBeras</t>
  </si>
  <si>
    <t>Baby &amp; MaternityNursing &amp; FeedingFood Processors</t>
  </si>
  <si>
    <t>KitchenwareBakeware</t>
  </si>
  <si>
    <t>Makanan &amp; MinumanBahan Makanan &amp; Peralatan Memasak PokokBumbu, Rempah &amp; Bumbu</t>
  </si>
  <si>
    <t>Baby &amp; MaternityNursing &amp; FeedingFormula &amp; Milk Storage &amp; Organization</t>
  </si>
  <si>
    <t>Pet SuppliesDog &amp; Cat Furniture</t>
  </si>
  <si>
    <t>Makanan &amp; MinumanBahan Makanan &amp; Peralatan Memasak PokokCuka</t>
  </si>
  <si>
    <t>Baby &amp; MaternityNursing &amp; FeedingBaby Utensils</t>
  </si>
  <si>
    <t>Pet SuppliesDog &amp; Cat Grooming</t>
  </si>
  <si>
    <t>Makanan &amp; MinumanBahan Makanan &amp; Peralatan Memasak PokokGaram</t>
  </si>
  <si>
    <t>Baby &amp; MaternityNursing &amp; FeedingBreast Pumps &amp; Accessories</t>
  </si>
  <si>
    <t>Pet SuppliesBird Supplies</t>
  </si>
  <si>
    <t>Makanan &amp; MinumanBahan Makanan &amp; Peralatan Memasak PokokGula &amp; Pemanis</t>
  </si>
  <si>
    <t>Baby &amp; MaternityNursing &amp; FeedingNursing Covers</t>
  </si>
  <si>
    <t>Home ImprovementLights &amp; LightingNovelty Lighting</t>
  </si>
  <si>
    <t>Home ImprovementLights &amp; Lighting</t>
  </si>
  <si>
    <t>Makanan &amp; MinumanBahan Makanan &amp; Peralatan Memasak PokokKacang-kacangan &amp; Biji-bijian</t>
  </si>
  <si>
    <t>Home ImprovementLights &amp; LightingBulbs, Tubes &amp; Strips</t>
  </si>
  <si>
    <t>Makanan &amp; MinumanBahan Makanan &amp; Peralatan Memasak PokokKit Pasta &amp; Bumbu Masak</t>
  </si>
  <si>
    <t>Baby &amp; MaternityBaby Care &amp; HealthHeight &amp; Circumference Measuring Devices</t>
  </si>
  <si>
    <t>Home ImprovementLights &amp; LightingProfessional Lighting</t>
  </si>
  <si>
    <t>Makanan &amp; MinumanBahan Makanan &amp; Peralatan Memasak PokokMadu &amp; Sirup Maple</t>
  </si>
  <si>
    <t>Baby &amp; MaternityBaby Care &amp; HealthBaby Grooming Tools</t>
  </si>
  <si>
    <t>Home ImprovementLights &amp; LightingIndoor Lighting</t>
  </si>
  <si>
    <t>Makanan &amp; MinumanBahan Makanan &amp; Peralatan Memasak PokokMakanan yang Dikeringkan</t>
  </si>
  <si>
    <t>Baby &amp; MaternityBaby Care &amp; HealthBaby Baths &amp; Bath Seats</t>
  </si>
  <si>
    <t>Home ImprovementLights &amp; LightingPortable Lighting</t>
  </si>
  <si>
    <t>Makanan &amp; MinumanBahan Makanan &amp; Peralatan Memasak PokokMinyak</t>
  </si>
  <si>
    <t>Baby &amp; MaternityBaby Care &amp; HealthLaundry Detergent</t>
  </si>
  <si>
    <t>Home ImprovementLights &amp; LightingOutdoor Lighting</t>
  </si>
  <si>
    <t>Makanan &amp; MinumanBahan Makanan &amp; Peralatan Memasak PokokPasta, Mie, &amp; Vermiseli</t>
  </si>
  <si>
    <t>Baby &amp; MaternityBaby Care &amp; HealthMedicine Dispensers</t>
  </si>
  <si>
    <t>Home ImprovementLights &amp; LightingLighting Accessories</t>
  </si>
  <si>
    <t>Makanan &amp; MinumanBahan Makanan &amp; Peralatan Memasak PokokPenambah Rasa</t>
  </si>
  <si>
    <t>Baby &amp; MaternityBaby Care &amp; HealthPacifiers, Teethers &amp; Teething Relief</t>
  </si>
  <si>
    <t>Home ImprovementLights &amp; LightingCommercial Lighting</t>
  </si>
  <si>
    <t>Makanan &amp; MinumanBahan Makanan &amp; Peralatan Memasak PokokSaus Masak</t>
  </si>
  <si>
    <t>Baby &amp; MaternityBaby Care &amp; HealthTowels &amp; Shower Caps</t>
  </si>
  <si>
    <t>Home ImprovementElectrical Equipment &amp; SuppliesElectrical Sockets &amp; Accessories</t>
  </si>
  <si>
    <t>Home ImprovementElectrical Equipment &amp; Supplies</t>
  </si>
  <si>
    <t>Makanan &amp; MinumanBahan Makanan &amp; Peralatan Memasak PokokSelai, Saus, &amp; Olesan</t>
  </si>
  <si>
    <t>Baby &amp; MaternityBaby Care &amp; HealthBaby Hair Trimmers</t>
  </si>
  <si>
    <t>Home ImprovementElectrical Equipment &amp; SuppliesSwitches &amp; Accessories</t>
  </si>
  <si>
    <t>Makanan &amp; MinumanBahan Makanan &amp; Peralatan Memasak PokokStok, Saus &amp; Sup Instan</t>
  </si>
  <si>
    <t>Baby &amp; MaternityBaby Care &amp; HealthInsect &amp; Pest Repellents</t>
  </si>
  <si>
    <t>Home ImprovementElectrical Equipment &amp; SuppliesRelays &amp; Breakers</t>
  </si>
  <si>
    <t>Makanan &amp; MinumanBahan Makanan &amp; Peralatan Memasak PokokTepung</t>
  </si>
  <si>
    <t>Baby &amp; MaternityBaby Care &amp; HealthHand &amp; Footprint Makers</t>
  </si>
  <si>
    <t>Home ImprovementElectrical Equipment &amp; SuppliesWires &amp; Cables</t>
  </si>
  <si>
    <t>Makanan &amp; MinumanBahan Makanan &amp; Peralatan Memasak PokokWine untuk Memasak</t>
  </si>
  <si>
    <t>Baby &amp; MaternityBaby Care &amp; HealthBaby Hair Dryers</t>
  </si>
  <si>
    <t>Home ImprovementElectrical Equipment &amp; SuppliesConnectors &amp; Terminals</t>
  </si>
  <si>
    <t>Makanan &amp; MinumanBeer, Wine &amp; Spirit</t>
  </si>
  <si>
    <t>Baby &amp; MaternityBaby Care &amp; HealthBaby Hand Sanitizer</t>
  </si>
  <si>
    <t>Home ImprovementElectrical Equipment &amp; SuppliesTransformers</t>
  </si>
  <si>
    <t>Makanan &amp; MinumanMakanan InstanHotpot Instan</t>
  </si>
  <si>
    <t>Home ImprovementElectrical Equipment &amp; SuppliesPower Supplies</t>
  </si>
  <si>
    <t>Makanan &amp; MinumanMakanan InstanMakanan Kalengan, Stoples, &amp; Kemasan</t>
  </si>
  <si>
    <t>Baby &amp; MaternityBaby Care &amp; HealthBaby Skincare</t>
  </si>
  <si>
    <t>Home ImprovementElectrical Equipment &amp; SuppliesPower Savers</t>
  </si>
  <si>
    <t>Makanan &amp; MinumanMakanan InstanMie Instan</t>
  </si>
  <si>
    <t>Baby &amp; MaternityBaby Care &amp; HealthHair Care &amp; Body Wash</t>
  </si>
  <si>
    <t>Home ImprovementElectrical Equipment &amp; SuppliesMotors, Generators &amp; Accessories</t>
  </si>
  <si>
    <t>Makanan &amp; MinumanMakanan InstanNasi &amp; Bubur Instan</t>
  </si>
  <si>
    <t>Baby &amp; MaternityBaby Care &amp; HealthBaby Bath Supplies</t>
  </si>
  <si>
    <t>HealthPrescription MedicationHeart Drugs</t>
  </si>
  <si>
    <t>Makanan &amp; MinumanMakanan InstanSarang Burung Walet</t>
  </si>
  <si>
    <t>Makanan &amp; MinumanMakanan InstanSayur Acar, Acar &amp; Chutney</t>
  </si>
  <si>
    <t>Baby &amp; MaternityBaby Care &amp; HealthBaby Clothes Sterilizers</t>
  </si>
  <si>
    <t>Beauty &amp; Personal CareBath &amp; Body CareBreast Care</t>
  </si>
  <si>
    <t>Makanan &amp; MinumanMakanan InstanSereal, Granola &amp; Oat untuk Sarapan</t>
  </si>
  <si>
    <t>Baby &amp; MaternityBaby Care &amp; HealthScales</t>
  </si>
  <si>
    <t>HealthPrescription MedicationUrinary Tract &amp; Prostate Drugs</t>
  </si>
  <si>
    <t>Makanan &amp; MinumanMakanan RinganBar</t>
  </si>
  <si>
    <t>Baby &amp; MaternityBaby Care &amp; HealthWipes &amp; Holders</t>
  </si>
  <si>
    <t>Makanan &amp; MinumanMakanan RinganBiji-bijian</t>
  </si>
  <si>
    <t>Baby &amp; MaternityBaby Care &amp; HealthBaby Vitamins &amp; Supplements</t>
  </si>
  <si>
    <t>Toys &amp; HobbiesGames &amp; Puzzles</t>
  </si>
  <si>
    <t>Makanan &amp; MinumanMakanan RinganBiskuit, Kue &amp; Wafer</t>
  </si>
  <si>
    <t>Baby &amp; MaternityBaby Care &amp; HealthFragrances</t>
  </si>
  <si>
    <t>Computers &amp; Office EquipmentOffice Stationery &amp; SuppliesOffice Binding Supplies</t>
  </si>
  <si>
    <t>Makanan &amp; MinumanMakanan RinganCokelat &amp; Camilan Cokelat</t>
  </si>
  <si>
    <t>Baby &amp; MaternityBaby Travel EssentialsCar Seat Accessories</t>
  </si>
  <si>
    <t>Baby &amp; MaternityFormula Milk &amp; Baby FoodSnack</t>
  </si>
  <si>
    <t>Baby &amp; MaternityFormula Milk &amp; Baby Food</t>
  </si>
  <si>
    <t>Makanan &amp; MinumanMakanan RinganKacang-kacangan</t>
  </si>
  <si>
    <t>Baby &amp; MaternityBaby Travel EssentialsStroller Accessories</t>
  </si>
  <si>
    <t>Makanan &amp; MinumanMakanan RinganKeripik &amp; Camilan Isi</t>
  </si>
  <si>
    <t>Baby &amp; MaternityBaby Travel EssentialsBaby Car Seats</t>
  </si>
  <si>
    <t>Makanan &amp; MinumanMakanan RinganKue Camilan &amp; Roti Pastri</t>
  </si>
  <si>
    <t>HealthPrescription MedicationFertility, Hormone &amp; Contraception Drugs</t>
  </si>
  <si>
    <t>Makanan &amp; MinumanMakanan RinganMakanan Ringan Kering</t>
  </si>
  <si>
    <t>Baby &amp; MaternityBaby Travel EssentialsChild Harnesses &amp; Reins</t>
  </si>
  <si>
    <t>Makanan &amp; MinumanMakanan RinganMakanan Ringan Nabati &amp; Gluten</t>
  </si>
  <si>
    <t>Makanan &amp; MinumanMakanan RinganMengunyah &amp; Permen Karet</t>
  </si>
  <si>
    <t>Baby &amp; MaternityBaby Travel EssentialsDiaper Bags</t>
  </si>
  <si>
    <t>Makanan &amp; MinumanMakanan RinganPermen</t>
  </si>
  <si>
    <t>Baby &amp; MaternityBaby Travel EssentialsSeat Belts &amp; Accessories</t>
  </si>
  <si>
    <t>Books, Magazines &amp; AudioLifestyle &amp; Hobbies</t>
  </si>
  <si>
    <t>Makanan &amp; MinumanMakanan RinganPopcorn</t>
  </si>
  <si>
    <t>Baby &amp; MaternityMaternity SuppliesPrenatal Monitoring Devices</t>
  </si>
  <si>
    <t>Baby &amp; MaternityNursing &amp; Feeding</t>
  </si>
  <si>
    <t>Makanan &amp; MinumanMakanan RinganPuding Kustar &amp; Jeli</t>
  </si>
  <si>
    <t>Baby &amp; MaternityMaternity SuppliesMaternity Pillows</t>
  </si>
  <si>
    <t>Makanan &amp; MinumanMakanan RinganRumput Laut</t>
  </si>
  <si>
    <t>Baby &amp; MaternityMaternity SuppliesMaternity Clothing &amp; Accessories</t>
  </si>
  <si>
    <t>Makanan &amp; MinumanMakanan RinganSet Kado</t>
  </si>
  <si>
    <t>Baby &amp; MaternityMaternity SuppliesMaternity Underwear</t>
  </si>
  <si>
    <t>Makanan &amp; MinumanMakanan Segar &amp; BekuAlternatif Daging Vegetarian</t>
  </si>
  <si>
    <t>Baby &amp; MaternityMaternity SuppliesNursing Clothes</t>
  </si>
  <si>
    <t>Makanan &amp; MinumanMakanan Segar &amp; BekuBuah</t>
  </si>
  <si>
    <t>Baby &amp; MaternityMaternity SuppliesMaternity Skincare</t>
  </si>
  <si>
    <t>Makanan &amp; MinumanMakanan Segar &amp; BekuDaging</t>
  </si>
  <si>
    <t>Baby &amp; MaternityMaternity SuppliesSupporting Belts</t>
  </si>
  <si>
    <t>Makanan &amp; MinumanMakanan Segar &amp; BekuDaging Olahan &amp; Seafood</t>
  </si>
  <si>
    <t>Baby &amp; MaternityMaternity SuppliesMaternity Seat Belts &amp; Accessories</t>
  </si>
  <si>
    <t>Makanan &amp; MinumanMakanan Segar &amp; BekuDeli</t>
  </si>
  <si>
    <t>Baby &amp; MaternityMaternity SuppliesMilk Formula for Pregnant &amp; Lactating Women</t>
  </si>
  <si>
    <t>Makanan &amp; MinumanMakanan Segar &amp; BekuEs Krim</t>
  </si>
  <si>
    <t>Baby &amp; MaternityMaternity SuppliesMaternity Vitamins &amp; Supplement</t>
  </si>
  <si>
    <t>Makanan &amp; MinumanMakanan Segar &amp; BekuJamur</t>
  </si>
  <si>
    <t>Baby &amp; MaternityFormula Milk &amp; Baby FoodOatmeal, Puree &amp; Cereal</t>
  </si>
  <si>
    <t>Makanan &amp; MinumanMakanan Segar &amp; BekuKue &amp; Pai</t>
  </si>
  <si>
    <t>Makanan &amp; MinumanMakanan Segar &amp; BekuKue Kering</t>
  </si>
  <si>
    <t>Baby &amp; MaternityFormula Milk &amp; Baby FoodBeverages</t>
  </si>
  <si>
    <t>Baby &amp; MaternityBaby Furniture</t>
  </si>
  <si>
    <t>Makanan &amp; MinumanMakanan Segar &amp; BekuMakanan Beku</t>
  </si>
  <si>
    <t>Baby &amp; MaternityFormula Milk &amp; Baby FoodInfant Formula</t>
  </si>
  <si>
    <t>Makanan &amp; MinumanMakanan Segar &amp; BekuMakanan Siap Saji</t>
  </si>
  <si>
    <t>Baby &amp; MaternityFormula Milk &amp; Baby FoodGrowth Milk Formula</t>
  </si>
  <si>
    <t>Makanan &amp; MinumanMakanan Segar &amp; BekuPaket Makan</t>
  </si>
  <si>
    <t>Home ImprovementSmart Home Systems</t>
  </si>
  <si>
    <t>Makanan &amp; MinumanMakanan Segar &amp; BekuPasta &amp; Saus</t>
  </si>
  <si>
    <t>Makanan &amp; MinumanMakanan Segar &amp; BekuPizza &amp; Focaccia</t>
  </si>
  <si>
    <t>Kids' FashionKids' Fashion AccessoriesTies &amp; Bow ties</t>
  </si>
  <si>
    <t>Makanan &amp; MinumanMakanan Segar &amp; BekuRoti</t>
  </si>
  <si>
    <t>Makanan &amp; MinumanMakanan Segar &amp; BekuRoti isi &amp; Wrap</t>
  </si>
  <si>
    <t>Makanan &amp; MinumanMakanan Segar &amp; BekuSayuran</t>
  </si>
  <si>
    <t>Makanan &amp; MinumanMakanan Segar &amp; BekuSeafood</t>
  </si>
  <si>
    <t>Baby &amp; MaternityBaby Toys</t>
  </si>
  <si>
    <t>Makanan &amp; MinumanMakanan Segar &amp; BekuSup &amp; Semur</t>
  </si>
  <si>
    <t>Makanan &amp; MinumanMakanan Segar &amp; BekuTahu</t>
  </si>
  <si>
    <t>Makanan &amp; MinumanMakanan Segar &amp; BekuTelur</t>
  </si>
  <si>
    <t>Makanan &amp; MinumanMinuman</t>
  </si>
  <si>
    <t>Makanan &amp; MinumanPembuatan KueBaking Powder &amp; Soda</t>
  </si>
  <si>
    <t>Makanan &amp; MinumanPembuatan KueCampuran Kue</t>
  </si>
  <si>
    <t>Makanan &amp; MinumanPembuatan KueCreamer</t>
  </si>
  <si>
    <t>Makanan &amp; MinumanPembuatan KueFrosting, Icing, &amp; Dekorasi</t>
  </si>
  <si>
    <t>Makanan &amp; MinumanPembuatan KueKeju &amp; Keju Bubuk</t>
  </si>
  <si>
    <t>Makanan &amp; MinumanPembuatan KueKrim</t>
  </si>
  <si>
    <t>Makanan &amp; MinumanPembuatan KueMarshmallow</t>
  </si>
  <si>
    <t>Makanan &amp; MinumanPembuatan KueMentega &amp; Margarin</t>
  </si>
  <si>
    <t>HealthOTC Medications &amp; TreatmentsAllergies, Sinus &amp; Asthma</t>
  </si>
  <si>
    <t>Makanan &amp; MinumanPembuatan KuePenyedap &amp; Ekstrak Makanan</t>
  </si>
  <si>
    <t>HealthOTC Medications &amp; TreatmentsAntifungals</t>
  </si>
  <si>
    <t>Makanan &amp; MinumanPembuatan KuePewarna Makanan</t>
  </si>
  <si>
    <t>HealthOTC Medications &amp; TreatmentsCoughs &amp; Colds</t>
  </si>
  <si>
    <t>Makanan &amp; MinumanPembuatan KueSusu Kental Manis</t>
  </si>
  <si>
    <t>HealthOTC Medications &amp; TreatmentsBaby &amp; Child Medicine</t>
  </si>
  <si>
    <t>Makanan &amp; MinumanPembuatan KueTepung Kue</t>
  </si>
  <si>
    <t>HealthOTC Medications &amp; TreatmentsScars &amp; Stretchmarks</t>
  </si>
  <si>
    <t>Makanan &amp; MinumanPembuatan KueTepung Roti &amp; Isian Roti</t>
  </si>
  <si>
    <t>HealthOTC Medications &amp; TreatmentsDigestion &amp; Nausea</t>
  </si>
  <si>
    <t>Makanan &amp; MinumanSusu &amp; Produk Olahan Susu</t>
  </si>
  <si>
    <t>HealthOTC Medications &amp; TreatmentsEczema, Psoriasis and Rosacea Care</t>
  </si>
  <si>
    <t>Books, Magazines &amp; AudioMagazines &amp; Newspapers</t>
  </si>
  <si>
    <t>HealthOTC Medications &amp; TreatmentsPain Relief</t>
  </si>
  <si>
    <t>HealthOTC Medications &amp; TreatmentsCuts &amp; Wounds</t>
  </si>
  <si>
    <t>HealthPrescription MedicationAnti-inflammatory Drugs</t>
  </si>
  <si>
    <t>HealthPrescription MedicationAntiviral Drugs</t>
  </si>
  <si>
    <t>HealthPrescription MedicationCancer Drugs</t>
  </si>
  <si>
    <t>HealthPrescription MedicationEye Drugs</t>
  </si>
  <si>
    <t>HealthPrescription MedicationMenstrual Medicine</t>
  </si>
  <si>
    <t>HealthPrescription MedicationMouth Drugs</t>
  </si>
  <si>
    <t>HealthMedical SuppliesHearing Aids</t>
  </si>
  <si>
    <t>HealthMedical SuppliesMedication Aids</t>
  </si>
  <si>
    <t>HealthMedical SuppliesRespiratory Aids &amp; Accessories</t>
  </si>
  <si>
    <t>HealthMedical SuppliesFamily Planning Tests</t>
  </si>
  <si>
    <t>HealthMedical SuppliesBathroom Scales</t>
  </si>
  <si>
    <t>HealthMedical SuppliesSmoking Cessation</t>
  </si>
  <si>
    <t>HealthMedical SuppliesElectric Stimulators</t>
  </si>
  <si>
    <t>HealthMedical SuppliesBraces &amp; Supports</t>
  </si>
  <si>
    <t>HealthFood SupplementsWeight Management</t>
  </si>
  <si>
    <t>HealthMedical SuppliesWheelchairs</t>
  </si>
  <si>
    <t>HealthMedical SuppliesMedical Masks</t>
  </si>
  <si>
    <t>Baby &amp; MaternityMaternity Supplies</t>
  </si>
  <si>
    <t>HealthMedical SuppliesPPE Masks</t>
  </si>
  <si>
    <t>HealthMedical SuppliesHealth Monitors &amp; Tests</t>
  </si>
  <si>
    <t>HealthMedical SuppliesLaboratory Tools</t>
  </si>
  <si>
    <t>HealthMedical SuppliesFirst Aid Supplies</t>
  </si>
  <si>
    <t>HealthMedical SuppliesThermometers</t>
  </si>
  <si>
    <t>HealthMedical SuppliesSleep &amp; Snoring</t>
  </si>
  <si>
    <t>HealthMedical SuppliesDisinfectant Wipes</t>
  </si>
  <si>
    <t>HealthMedical SuppliesWalking Sticks</t>
  </si>
  <si>
    <t>Tools &amp; HardwareSoldering Equipment</t>
  </si>
  <si>
    <t>Books, Magazines &amp; AudioEconomics &amp; Management</t>
  </si>
  <si>
    <t>Toys &amp; HobbiesElectric &amp; Remote Control Toys</t>
  </si>
  <si>
    <t>Food &amp; BeveragesStaples &amp; Cooking EssentialsRice</t>
  </si>
  <si>
    <t>Food &amp; BeveragesStaples &amp; Cooking EssentialsHerbs, Spices &amp; Seasonings</t>
  </si>
  <si>
    <t>Food &amp; BeveragesStaples &amp; Cooking EssentialsVinegar</t>
  </si>
  <si>
    <t>Beauty &amp; Personal CareEye &amp; Ear CareLens Solutions &amp; Eyedrops</t>
  </si>
  <si>
    <t>Food &amp; BeveragesStaples &amp; Cooking EssentialsSalt</t>
  </si>
  <si>
    <t>Food &amp; BeveragesStaples &amp; Cooking EssentialsSugar &amp; Sweeteners</t>
  </si>
  <si>
    <t>Food &amp; BeveragesStaples &amp; Cooking EssentialsBeans &amp; Grains</t>
  </si>
  <si>
    <t>Food &amp; BeveragesStaples &amp; Cooking EssentialsCooking Pastes &amp; Seasoning Kits</t>
  </si>
  <si>
    <t>Sports &amp; OutdoorWater Sports Equipment</t>
  </si>
  <si>
    <t>Food &amp; BeveragesStaples &amp; Cooking EssentialsHoney &amp; Maple Syrup</t>
  </si>
  <si>
    <t>Fashion AccessoriesClothes Accessories</t>
  </si>
  <si>
    <t>Food &amp; BeveragesStaples &amp; Cooking EssentialsDried Foods</t>
  </si>
  <si>
    <t>Food &amp; BeveragesStaples &amp; Cooking EssentialsOils</t>
  </si>
  <si>
    <t>CollectiblesTrading Cards &amp; Accessories</t>
  </si>
  <si>
    <t>Food &amp; BeveragesStaples &amp; Cooking EssentialsPasta, Noodles &amp; Vermicelli</t>
  </si>
  <si>
    <t>Food &amp; BeveragesStaples &amp; Cooking EssentialsFlavor Enhancers</t>
  </si>
  <si>
    <t>Food &amp; BeveragesStaples &amp; Cooking EssentialsCooking Sauces</t>
  </si>
  <si>
    <t>Food &amp; BeveragesStaples &amp; Cooking EssentialsBroth, Gravy &amp; Instant Soup</t>
  </si>
  <si>
    <t>Food &amp; BeveragesStaples &amp; Cooking EssentialsFlour</t>
  </si>
  <si>
    <t>Books, Magazines &amp; AudioScience &amp; Technology</t>
  </si>
  <si>
    <t>Food &amp; BeveragesStaples &amp; Cooking EssentialsCooking Wine</t>
  </si>
  <si>
    <t>Food &amp; BeveragesBeer, Wine &amp; Spirits</t>
  </si>
  <si>
    <t>Food &amp; BeveragesInstant FoodInstant Hotpot</t>
  </si>
  <si>
    <t>Fashion AccessoriesCostume Jewelry &amp; Accessories</t>
  </si>
  <si>
    <t>Food &amp; BeveragesInstant FoodInstant Rice &amp; Porridge</t>
  </si>
  <si>
    <t>Food &amp; BeveragesInstant FoodBird's Nest</t>
  </si>
  <si>
    <t>Olahraga &amp; OutdoorAksesoris Olahraga &amp; OutdoorAlat Pengukur Langkah</t>
  </si>
  <si>
    <t>Food &amp; BeveragesInstant FoodPickled Vegetables, Pickles &amp; Chutney</t>
  </si>
  <si>
    <t>Olahraga &amp; OutdoorAksesoris Olahraga &amp; OutdoorBotol Air Olahraga</t>
  </si>
  <si>
    <t>Food &amp; BeveragesSnacksBars</t>
  </si>
  <si>
    <t>Olahraga &amp; OutdoorAksesoris Olahraga &amp; OutdoorJaket &amp; Rompi Pelampung</t>
  </si>
  <si>
    <t>Food &amp; BeveragesSnacksSeeds</t>
  </si>
  <si>
    <t>Olahraga &amp; OutdoorAksesoris Olahraga &amp; OutdoorJam Sukat &amp; Pengatur waktu</t>
  </si>
  <si>
    <t>Food &amp; BeveragesSnacksBiscuits, Cookies &amp; Wafers</t>
  </si>
  <si>
    <t>Olahraga &amp; OutdoorAksesoris Olahraga &amp; OutdoorKacamata Olahraga</t>
  </si>
  <si>
    <t>Food &amp; BeveragesSnacksChocolate &amp; Chocolate Snacks</t>
  </si>
  <si>
    <t>Food &amp; BeveragesSnacksNuts &amp; Peas</t>
  </si>
  <si>
    <t>Olahraga &amp; OutdoorAksesoris Olahraga &amp; OutdoorKapur Tangan</t>
  </si>
  <si>
    <t>Food &amp; BeveragesSnacksCrisps &amp; Puffed Snacks</t>
  </si>
  <si>
    <t>CollectiblesEntertainment</t>
  </si>
  <si>
    <t>Food &amp; BeveragesSnacksSnack Cakes &amp; Pastries</t>
  </si>
  <si>
    <t>Food &amp; BeveragesSnacksDried Snacks</t>
  </si>
  <si>
    <t>Tools &amp; HardwareTool Organizers</t>
  </si>
  <si>
    <t>Olahraga &amp; OutdoorAksesoris Olahraga &amp; OutdoorPenutup &amp; Masker Wajah</t>
  </si>
  <si>
    <t>Food &amp; BeveragesSnacksPlant-based &amp; Gluten Snacks</t>
  </si>
  <si>
    <t>HealthOTC Medications &amp; Treatments</t>
  </si>
  <si>
    <t>Olahraga &amp; OutdoorAksesoris Olahraga &amp; OutdoorPerekat Olahraga</t>
  </si>
  <si>
    <t>Food &amp; BeveragesSnacksChewing &amp; Bubble Gum</t>
  </si>
  <si>
    <t>Olahraga &amp; OutdoorAksesoris Olahraga &amp; OutdoorPerlengkapan Pelatih &amp; Wasit</t>
  </si>
  <si>
    <t>Food &amp; BeveragesSnacksCandy</t>
  </si>
  <si>
    <t>Pet SuppliesSmall Animal Supplies</t>
  </si>
  <si>
    <t>Olahraga &amp; OutdoorAksesoris Olahraga &amp; OutdoorPerlengkapan Pelindung</t>
  </si>
  <si>
    <t>Food &amp; BeveragesSnacksPopcorn</t>
  </si>
  <si>
    <t>Olahraga &amp; OutdoorAksesoris Olahraga &amp; OutdoorSarung Tangan Olahraga</t>
  </si>
  <si>
    <t>Food &amp; BeveragesSnacksCustard Puddings &amp; Jelly</t>
  </si>
  <si>
    <t>Food &amp; BeveragesSnacksSeaweed</t>
  </si>
  <si>
    <t>Sports &amp; OutdoorLeisure &amp; Outdoor Recreation EquipmentAirsoft</t>
  </si>
  <si>
    <t>Food &amp; BeveragesSnacksGift Sets</t>
  </si>
  <si>
    <t>Food &amp; BeveragesFresh &amp; Frozen FoodVegetarian Meat Alternatives</t>
  </si>
  <si>
    <t>Computers &amp; Office EquipmentOffice Stationery &amp; SuppliesCalendars &amp; Accessories</t>
  </si>
  <si>
    <t>Olahraga &amp; OutdoorAksesoris Olahraga &amp; OutdoorTrofi, Medali, &amp; Piagam</t>
  </si>
  <si>
    <t>Food &amp; BeveragesFresh &amp; Frozen FoodFruit</t>
  </si>
  <si>
    <t>Books, Magazines &amp; AudioEducation &amp; SchoolingCounseling Books</t>
  </si>
  <si>
    <t>Food &amp; BeveragesFresh &amp; Frozen FoodMeat</t>
  </si>
  <si>
    <t>Food &amp; BeveragesFresh &amp; Frozen FoodProcessed Meat &amp; Seafood</t>
  </si>
  <si>
    <t>Food &amp; BeveragesFresh &amp; Frozen FoodDeli</t>
  </si>
  <si>
    <t>Olahraga &amp; OutdoorPeralatan Berkemah &amp; Mendaki</t>
  </si>
  <si>
    <t>Food &amp; BeveragesFresh &amp; Frozen FoodIce Cream</t>
  </si>
  <si>
    <t>Olahraga &amp; OutdoorPeralatan Berkemah &amp; MendakiAlat Masak untuk Berkemah</t>
  </si>
  <si>
    <t>Food &amp; BeveragesFresh &amp; Frozen FoodMushroom</t>
  </si>
  <si>
    <t>Olahraga &amp; OutdoorPeralatan Berkemah &amp; MendakiKantong Tidur &amp; Tempat Tidur</t>
  </si>
  <si>
    <t>Food &amp; BeveragesFresh &amp; Frozen FoodCakes &amp; Pies</t>
  </si>
  <si>
    <t>Olahraga &amp; OutdoorPeralatan Berkemah &amp; MendakiPencahayaan Berkemah</t>
  </si>
  <si>
    <t>Food &amp; BeveragesFresh &amp; Frozen FoodPastries</t>
  </si>
  <si>
    <t>Olahraga &amp; OutdoorPeralatan Berkemah &amp; MendakiPisau &amp; Perlengkapan Bertahan Hidup</t>
  </si>
  <si>
    <t>Food &amp; BeveragesFresh &amp; Frozen FoodFrozen Food</t>
  </si>
  <si>
    <t>Olahraga &amp; OutdoorPeralatan Berkemah &amp; MendakiTempat Tidur Gantung</t>
  </si>
  <si>
    <t>Food &amp; BeveragesFresh &amp; Frozen FoodPrepared Meals</t>
  </si>
  <si>
    <t>Olahraga &amp; OutdoorPeralatan Berkemah &amp; MendakiTenda &amp; Aksesoris</t>
  </si>
  <si>
    <t>Food &amp; BeveragesFresh &amp; Frozen FoodMeal Kits</t>
  </si>
  <si>
    <t>Olahraga &amp; OutdoorPeralatan Berkemah &amp; MendakiTeropong &amp; Teleskop</t>
  </si>
  <si>
    <t>Food &amp; BeveragesFresh &amp; Frozen FoodPasta &amp; Sauces</t>
  </si>
  <si>
    <t>Olahraga &amp; OutdoorPeralatan Berkemah &amp; MendakiTongkat Pendakian</t>
  </si>
  <si>
    <t>Food &amp; BeveragesFresh &amp; Frozen FoodPizza &amp; Focaccia</t>
  </si>
  <si>
    <t>Olahraga &amp; OutdoorPeralatan Bersantai &amp; Rekreasi Luar RuanganAerobik</t>
  </si>
  <si>
    <t>Food &amp; BeveragesFresh &amp; Frozen FoodBread</t>
  </si>
  <si>
    <t>Home ImprovementSolar &amp; Wind Power</t>
  </si>
  <si>
    <t>Olahraga &amp; OutdoorPeralatan Bersantai &amp; Rekreasi Luar RuanganAirsoft</t>
  </si>
  <si>
    <t>Food &amp; BeveragesFresh &amp; Frozen FoodSandwiches &amp; Wraps</t>
  </si>
  <si>
    <t>Olahraga &amp; OutdoorPeralatan Bersantai &amp; Rekreasi Luar RuanganBalapan</t>
  </si>
  <si>
    <t>Food &amp; BeveragesFresh &amp; Frozen FoodVegetables</t>
  </si>
  <si>
    <t>Olahraga &amp; OutdoorPeralatan Bersantai &amp; Rekreasi Luar RuanganBalet &amp; Tari</t>
  </si>
  <si>
    <t>Food &amp; BeveragesFresh &amp; Frozen FoodSeafood</t>
  </si>
  <si>
    <t>Olahraga &amp; OutdoorPeralatan Bersantai &amp; Rekreasi Luar RuanganBerburu</t>
  </si>
  <si>
    <t>Food &amp; BeveragesFresh &amp; Frozen FoodSoups &amp; Stews</t>
  </si>
  <si>
    <t>Olahraga &amp; OutdoorPeralatan Bersantai &amp; Rekreasi Luar RuanganBerkuda</t>
  </si>
  <si>
    <t>Food &amp; BeveragesFresh &amp; Frozen FoodTofu</t>
  </si>
  <si>
    <t>Olahraga &amp; OutdoorPeralatan Bersantai &amp; Rekreasi Luar RuanganBersepeda</t>
  </si>
  <si>
    <t>Food &amp; BeveragesFresh &amp; Frozen FoodEggs</t>
  </si>
  <si>
    <t>Olahraga &amp; OutdoorPeralatan Bersantai &amp; Rekreasi Luar RuanganCheerleading</t>
  </si>
  <si>
    <t>Olahraga &amp; OutdoorPeralatan Bersantai &amp; Rekreasi Luar RuanganDart</t>
  </si>
  <si>
    <t>Food &amp; BeveragesBakingBaking Powder &amp; Soda</t>
  </si>
  <si>
    <t>Olahraga &amp; OutdoorPeralatan Bersantai &amp; Rekreasi Luar RuanganE-sports</t>
  </si>
  <si>
    <t>Food &amp; BeveragesBakingBaking Mixes</t>
  </si>
  <si>
    <t>Olahraga &amp; OutdoorPeralatan Bersantai &amp; Rekreasi Luar RuanganGulat</t>
  </si>
  <si>
    <t>Food &amp; BeveragesBakingCreamers</t>
  </si>
  <si>
    <t>Olahraga &amp; OutdoorPeralatan Bersantai &amp; Rekreasi Luar RuanganJudo</t>
  </si>
  <si>
    <t>Food &amp; BeveragesBakingFrosting, Icing &amp; Decorations</t>
  </si>
  <si>
    <t>Olahraga &amp; OutdoorPeralatan Bersantai &amp; Rekreasi Luar RuanganKarate</t>
  </si>
  <si>
    <t>Food &amp; BeveragesBakingCheese &amp; Cheese Powder</t>
  </si>
  <si>
    <t>Olahraga &amp; OutdoorPeralatan Bersantai &amp; Rekreasi Luar RuanganLari</t>
  </si>
  <si>
    <t>Food &amp; BeveragesBakingCream</t>
  </si>
  <si>
    <t>Olahraga &amp; OutdoorPeralatan Bersantai &amp; Rekreasi Luar RuanganLintasan &amp; Lapangan</t>
  </si>
  <si>
    <t>Food &amp; BeveragesBakingMarshmallows</t>
  </si>
  <si>
    <t>Olahraga &amp; OutdoorPeralatan Bersantai &amp; Rekreasi Luar RuanganMemancing</t>
  </si>
  <si>
    <t>Food &amp; BeveragesBakingButter &amp; Margarine</t>
  </si>
  <si>
    <t>Olahraga &amp; OutdoorPeralatan Bersantai &amp; Rekreasi Luar RuanganMendaki</t>
  </si>
  <si>
    <t>Food &amp; BeveragesBakingFood Flavoring &amp; Extracts</t>
  </si>
  <si>
    <t>Olahraga &amp; OutdoorPeralatan Bersantai &amp; Rekreasi Luar RuanganNunchucks</t>
  </si>
  <si>
    <t>Food &amp; BeveragesBakingFood Coloring</t>
  </si>
  <si>
    <t>Olahraga &amp; OutdoorPeralatan Bersantai &amp; Rekreasi Luar RuanganOlahraga Cakram</t>
  </si>
  <si>
    <t>Food &amp; BeveragesBakingCondensed Milk</t>
  </si>
  <si>
    <t>Olahraga &amp; OutdoorPeralatan Bersantai &amp; Rekreasi Luar RuanganPagar</t>
  </si>
  <si>
    <t>Food &amp; BeveragesBakingBaking Flours</t>
  </si>
  <si>
    <t>Olahraga &amp; OutdoorPeralatan Bersantai &amp; Rekreasi Luar RuanganPaintball</t>
  </si>
  <si>
    <t>Food &amp; BeveragesBakingBreadcrumbs &amp; Stuffing</t>
  </si>
  <si>
    <t>Phones &amp; ElectronicsEducation Devices</t>
  </si>
  <si>
    <t>Olahraga &amp; OutdoorPeralatan Bersantai &amp; Rekreasi Luar RuanganPanahan</t>
  </si>
  <si>
    <t>Olahraga &amp; OutdoorPeralatan Bersantai &amp; Rekreasi Luar RuanganRekreasi Dalam Ruangan</t>
  </si>
  <si>
    <t>Perawatan &amp; KecantikanKeperluan Mandi &amp; Perawatan TubuhAlat Pijat Manual</t>
  </si>
  <si>
    <t>Olahraga &amp; OutdoorPeralatan Bersantai &amp; Rekreasi Luar RuanganSenam</t>
  </si>
  <si>
    <t>Perawatan &amp; KecantikanKeperluan Mandi &amp; Perawatan TubuhBedak Talek</t>
  </si>
  <si>
    <t>Olahraga &amp; OutdoorPeralatan Bersantai &amp; Rekreasi Luar RuanganSepatu Roda</t>
  </si>
  <si>
    <t>Perawatan &amp; KecantikanKeperluan Mandi &amp; Perawatan TubuhCream &amp; Lotion Tubuh</t>
  </si>
  <si>
    <t>Olahraga &amp; OutdoorPeralatan Bersantai &amp; Rekreasi Luar RuanganSkateboard</t>
  </si>
  <si>
    <t>Perawatan &amp; KecantikanKeperluan Mandi &amp; Perawatan TubuhDeodoran &amp; Antiperspiran</t>
  </si>
  <si>
    <t>Olahraga &amp; OutdoorPeralatan Bersantai &amp; Rekreasi Luar RuanganTaekwondo</t>
  </si>
  <si>
    <t>Perawatan &amp; KecantikanKeperluan Mandi &amp; Perawatan TubuhKrim Pelangsing Tubuh</t>
  </si>
  <si>
    <t>Olahraga &amp; OutdoorPeralatan Bersantai &amp; Rekreasi Luar RuanganTerjun Payung</t>
  </si>
  <si>
    <t>Perawatan &amp; KecantikanKeperluan Mandi &amp; Perawatan TubuhKrim Penghilang Rambut, Wax, &amp; Cukur</t>
  </si>
  <si>
    <t>Olahraga &amp; OutdoorPeralatan Bersantai &amp; Rekreasi Luar RuanganTinju &amp; Seni Bela Diri</t>
  </si>
  <si>
    <t>Perawatan &amp; KecantikanKeperluan Mandi &amp; Perawatan TubuhLulur &amp; Peel Badan</t>
  </si>
  <si>
    <t>Olahraga &amp; OutdoorPeralatan Bersantai &amp; Rekreasi Luar RuanganTrilomba</t>
  </si>
  <si>
    <t>Perawatan &amp; KecantikanKeperluan Mandi &amp; Perawatan TubuhMasker Tubuh</t>
  </si>
  <si>
    <t>Tools &amp; HardwareIndustrial AutomationGas Sensor</t>
  </si>
  <si>
    <t>Tools &amp; HardwareIndustrial Automation</t>
  </si>
  <si>
    <t>Olahraga &amp; OutdoorPeralatan Bersantai &amp; Rekreasi Luar RuanganYoga &amp; Pilates</t>
  </si>
  <si>
    <t>Perawatan &amp; KecantikanKeperluan Mandi &amp; Perawatan TubuhMinyak Tubuh &amp; Pijat</t>
  </si>
  <si>
    <t>Olahraga &amp; OutdoorPeralatan Kebugaran</t>
  </si>
  <si>
    <t>Perawatan &amp; KecantikanKeperluan Mandi &amp; Perawatan TubuhPeralatan Perawatan Tubuh</t>
  </si>
  <si>
    <t>Olahraga &amp; OutdoorPeralatan KebugaranAb Roller</t>
  </si>
  <si>
    <t>Perawatan &amp; KecantikanKeperluan Mandi &amp; Perawatan TubuhPerawatan Leher</t>
  </si>
  <si>
    <t>Olahraga &amp; OutdoorPeralatan KebugaranAksesori Mesin Olahraga</t>
  </si>
  <si>
    <t>Perawatan &amp; KecantikanKeperluan Mandi &amp; Perawatan TubuhPerawatan Payudara</t>
  </si>
  <si>
    <t>Computers &amp; Office EquipmentOffice Stationery &amp; SuppliesCards</t>
  </si>
  <si>
    <t>Olahraga &amp; OutdoorPeralatan KebugaranAlat Penguat Otot Tangan</t>
  </si>
  <si>
    <t>Perawatan &amp; KecantikanKeperluan Mandi &amp; Perawatan TubuhSabun &amp; Sabun Mandi</t>
  </si>
  <si>
    <t>Olahraga &amp; OutdoorPeralatan KebugaranBand Resistensi</t>
  </si>
  <si>
    <t>Perawatan &amp; KecantikanKeperluan Mandi &amp; Perawatan TubuhSunscreen &amp; Sun Care</t>
  </si>
  <si>
    <t>Olahraga &amp; OutdoorPeralatan KebugaranHula Hoop</t>
  </si>
  <si>
    <t>Perawatan &amp; KecantikanMakeup</t>
  </si>
  <si>
    <t>Olahraga &amp; OutdoorPeralatan KebugaranLatihan Beban</t>
  </si>
  <si>
    <t>Perawatan &amp; KecantikanParfumKit Parfum</t>
  </si>
  <si>
    <t>Olahraga &amp; OutdoorPeralatan KebugaranLompat Tali</t>
  </si>
  <si>
    <t>Perawatan &amp; KecantikanParfumParfum</t>
  </si>
  <si>
    <t>Olahraga &amp; OutdoorPeralatan KebugaranMatras olahraga</t>
  </si>
  <si>
    <t>Perawatan &amp; KecantikanParfumParfum Pria</t>
  </si>
  <si>
    <t>Olahraga &amp; OutdoorPeralatan KebugaranMesin Kebugaran</t>
  </si>
  <si>
    <t>Perawatan &amp; KecantikanParfumParfum Uniseks</t>
  </si>
  <si>
    <t>Olahraga &amp; OutdoorPeralatan KebugaranPeralatan Latihan Kelincahan</t>
  </si>
  <si>
    <t>Perawatan &amp; KecantikanParfumParfum Wanita</t>
  </si>
  <si>
    <t>Olahraga &amp; OutdoorPeralatan KebugaranPull Up Bar</t>
  </si>
  <si>
    <t>Perawatan &amp; KecantikanPeralatan Perawatan</t>
  </si>
  <si>
    <t>Olahraga &amp; OutdoorPeralatan KebugaranSkuter &amp; Naik</t>
  </si>
  <si>
    <t>Perawatan &amp; KecantikanPerawatan &amp; Penataan Rambut</t>
  </si>
  <si>
    <t>Olahraga &amp; OutdoorPeralatan KebugaranTrampolin</t>
  </si>
  <si>
    <t>Perawatan &amp; KecantikanPerawatan Hidung &amp; Mulut</t>
  </si>
  <si>
    <t>Olahraga &amp; OutdoorPeralatan Olahraga Air</t>
  </si>
  <si>
    <t>Perawatan &amp; KecantikanPerawatan Kewanitaan</t>
  </si>
  <si>
    <t>Olahraga &amp; OutdoorPeralatan Olahraga AirBerperahu</t>
  </si>
  <si>
    <t>Beauty &amp; Personal CareNail Care</t>
  </si>
  <si>
    <t>Perawatan &amp; KecantikanPerawatan Kuku</t>
  </si>
  <si>
    <t>Olahraga &amp; OutdoorPeralatan Olahraga Bola</t>
  </si>
  <si>
    <t>Perawatan &amp; KecantikanPerawatan Mata &amp; TelingaCairan Lensa &amp; Tetes Mata</t>
  </si>
  <si>
    <t>Olahraga &amp; OutdoorPeralatan Olahraga BolaBasket</t>
  </si>
  <si>
    <t>Perawatan &amp; KecantikanPerawatan Mata &amp; TelingaKacamata Baca</t>
  </si>
  <si>
    <t>Olahraga &amp; OutdoorPeralatan Olahraga BolaBiliar &amp; Snoker</t>
  </si>
  <si>
    <t>Perawatan &amp; KecantikanPerawatan Mata &amp; TelingaLensa Kontak</t>
  </si>
  <si>
    <t>Olahraga &amp; OutdoorPeralatan Olahraga BolaBisbol</t>
  </si>
  <si>
    <t>Perawatan &amp; KecantikanPerawatan Mata &amp; TelingaLensa Kontak Berwarna</t>
  </si>
  <si>
    <t>Olahraga &amp; OutdoorPeralatan Olahraga BolaBulu tangkis</t>
  </si>
  <si>
    <t>Perawatan &amp; KecantikanPerawatan Mata &amp; TelingaObat Tetes Telinga</t>
  </si>
  <si>
    <t>Olahraga &amp; OutdoorPeralatan Olahraga BolaGolf</t>
  </si>
  <si>
    <t>Perawatan &amp; KecantikanPerawatan Mata &amp; TelingaPenyumbat Telinga</t>
  </si>
  <si>
    <t>Olahraga &amp; OutdoorPeralatan Olahraga BolaSepakbola</t>
  </si>
  <si>
    <t>Beauty &amp; Personal CareEye &amp; Ear CareContact Lens Conditioning Kits</t>
  </si>
  <si>
    <t>Perawatan &amp; KecantikanPerawatan Mata &amp; TelingaPeralatan Perawatan Lensa Kontak</t>
  </si>
  <si>
    <t>Books, Magazines &amp; AudioVideo &amp; Music</t>
  </si>
  <si>
    <t>Olahraga &amp; OutdoorPeralatan Olahraga BolaTenis</t>
  </si>
  <si>
    <t>Perawatan &amp; KecantikanPerawatan Mata &amp; TelingaProduk Penghilang Kotoran Telinga</t>
  </si>
  <si>
    <t>Food &amp; BeveragesBaking</t>
  </si>
  <si>
    <t>Olahraga &amp; OutdoorPeralatan Olahraga BolaTenis Meja</t>
  </si>
  <si>
    <t>Perawatan &amp; KecantikanPerawatan Mata &amp; TelingaSleep Mask</t>
  </si>
  <si>
    <t>Olahraga &amp; OutdoorPeralatan Olahraga BolaVoli</t>
  </si>
  <si>
    <t>Perawatan &amp; KecantikanPerawatan Pria</t>
  </si>
  <si>
    <t>Olahraga &amp; OutdoorPeralatan Olahraga Musim Dingin</t>
  </si>
  <si>
    <t>Beauty &amp; Personal CareSpecial Personal CareInsect Repellents</t>
  </si>
  <si>
    <t>Perawatan &amp; KecantikanPerawatan Pribadi KhususAntinyamuk</t>
  </si>
  <si>
    <t>Beauty &amp; Personal CareSpecial Personal CareIce Packs</t>
  </si>
  <si>
    <t>Perawatan &amp; KecantikanPerawatan Pribadi KhususIce Pack</t>
  </si>
  <si>
    <t>Beauty &amp; Personal CareSpecial Personal CareHeat Patches</t>
  </si>
  <si>
    <t>Perawatan &amp; KecantikanPerawatan Pribadi KhususKoyok</t>
  </si>
  <si>
    <t>Beauty &amp; Personal CareSpecial Personal CareIncontinence Bed Pads</t>
  </si>
  <si>
    <t>Perawatan &amp; KecantikanPerawatan Pribadi KhususPerlak</t>
  </si>
  <si>
    <t>Beauty &amp; Personal CareSpecial Personal CareAdult Diapers</t>
  </si>
  <si>
    <t>Perawatan &amp; KecantikanPerawatan Pribadi KhususPopok Dewasa</t>
  </si>
  <si>
    <t>Perawatan &amp; KecantikanPerawatan Tangan, Kaki &amp; Kuku</t>
  </si>
  <si>
    <t>Perawatan &amp; KecantikanSkincareAlat Skincare</t>
  </si>
  <si>
    <t>Perawatan &amp; KecantikanSkincareFace Mask</t>
  </si>
  <si>
    <t>Perawatan &amp; KecantikanSkincareFace Scrub &amp; Peel</t>
  </si>
  <si>
    <t>Perawatan &amp; KecantikanSkincareFacial Sunscreen &amp; Sun Care</t>
  </si>
  <si>
    <t>Perawatan &amp; KecantikanSkincareKit Perawatan Kulit</t>
  </si>
  <si>
    <t>Food &amp; BeveragesSnacks</t>
  </si>
  <si>
    <t>Perawatan &amp; KecantikanSkincareKrim Pijat Wajah</t>
  </si>
  <si>
    <t>Beauty &amp; Personal CareSkincareTanning Oils &amp; Self Tanners</t>
  </si>
  <si>
    <t>Perawatan &amp; KecantikanSkincareMinyak Pencokelat Kulit &amp; Bahan Pencokelat Kulit Mandiri</t>
  </si>
  <si>
    <t>Perawatan &amp; KecantikanSkincareMoisturiser &amp; Mist</t>
  </si>
  <si>
    <t>Perawatan &amp; KecantikanSkincarePembersih Wajah</t>
  </si>
  <si>
    <t>Perawatan &amp; KecantikanSkincarePerawatan Bibir</t>
  </si>
  <si>
    <t>Perawatan &amp; KecantikanSkincarePerawatan Hidung</t>
  </si>
  <si>
    <t>Perawatan &amp; KecantikanSkincarePerawatan Jerawat</t>
  </si>
  <si>
    <t>Perawatan &amp; KecantikanSkincarePerawatan Mata</t>
  </si>
  <si>
    <t>Perawatan &amp; KecantikanSkincareSerum &amp; Essence</t>
  </si>
  <si>
    <t>Perawatan &amp; KecantikanSkincareToner</t>
  </si>
  <si>
    <t>Perlengkapan RumahPerlengkapan Perawatan Rumah</t>
  </si>
  <si>
    <t>Food &amp; BeveragesFresh &amp; Frozen Food</t>
  </si>
  <si>
    <t>Tools &amp; HardwareIndustrial AutomationHuman Machine Interface</t>
  </si>
  <si>
    <t>Tools &amp; HardwareIndustrial AutomationEncoder</t>
  </si>
  <si>
    <t>Tools &amp; HardwareIndustrial AutomationCapacitor</t>
  </si>
  <si>
    <t>Tools &amp; HardwareIndustrial AutomationContactor</t>
  </si>
  <si>
    <t>Tools &amp; HardwareIndustrial AutomationPilot Light</t>
  </si>
  <si>
    <t>Tools &amp; HardwareIndustrial AutomationProgrammable Logic Controllers (PLC)</t>
  </si>
  <si>
    <t>Tools &amp; HardwareIndustrial AutomationSwitched-Mode Power Supply (SMPS)</t>
  </si>
  <si>
    <t>Tools &amp; HardwareIndustrial AutomationPush Button</t>
  </si>
  <si>
    <t>Tools &amp; HardwareHardwareDoor Hardware</t>
  </si>
  <si>
    <t>Tools &amp; HardwareHardwareFurniture Hardware</t>
  </si>
  <si>
    <t>Pre-OwnedCollectible Trading Cards</t>
  </si>
  <si>
    <t>HealthMedical Supplies</t>
  </si>
  <si>
    <t>Books, Magazines &amp; AudioChildren's &amp; Infants' BooksActivity Books</t>
  </si>
  <si>
    <t>Books, Magazines &amp; AudioChildren's &amp; Infants' BooksPicture Books</t>
  </si>
  <si>
    <t>Books, Magazines &amp; AudioChildren's &amp; Infants' BooksChildren's Science &amp; Technology</t>
  </si>
  <si>
    <t>Books, Magazines &amp; AudioChildren's &amp; Infants' BooksChildren's Literature &amp; Art</t>
  </si>
  <si>
    <t>Books, Magazines &amp; AudioEducation &amp; SchoolingLanguage &amp; Dictionaries</t>
  </si>
  <si>
    <t>Books, Magazines &amp; AudioEducation &amp; SchoolingTextbooks</t>
  </si>
  <si>
    <t>Books, Magazines &amp; AudioEconomics &amp; ManagementBusiness &amp; Management</t>
  </si>
  <si>
    <t>Books, Magazines &amp; AudioEconomics &amp; ManagementEconomics</t>
  </si>
  <si>
    <t>Books, Magazines &amp; AudioEconomics &amp; ManagementFinance &amp; Investment</t>
  </si>
  <si>
    <t>Books, Magazines &amp; AudioLifestyle &amp; HobbiesCrafts &amp; DIY</t>
  </si>
  <si>
    <t>Peralatan DapurAlat Pembuat Roti</t>
  </si>
  <si>
    <t>Books, Magazines &amp; AudioLifestyle &amp; HobbiesHealth, Fitness &amp; Dieting</t>
  </si>
  <si>
    <t>Peralatan DapurBarbecueBarbecue</t>
  </si>
  <si>
    <t>Books, Magazines &amp; AudioLifestyle &amp; HobbiesComics &amp; Manga</t>
  </si>
  <si>
    <t>Peralatan DapurBarbecuePeralatan Barbecue</t>
  </si>
  <si>
    <t>Books, Magazines &amp; AudioLifestyle &amp; HobbiesFashion &amp; Beauty</t>
  </si>
  <si>
    <t>Peralatan DapurPeralatan &amp; Gadget DapurAlat Ukur</t>
  </si>
  <si>
    <t>Books, Magazines &amp; AudioLifestyle &amp; HobbiesSports &amp; Fitness</t>
  </si>
  <si>
    <t>Peralatan DapurPeralatan &amp; Gadget DapurAyakan dan Saringan</t>
  </si>
  <si>
    <t>Books, Magazines &amp; AudioLifestyle &amp; HobbiesAutomotive</t>
  </si>
  <si>
    <t>Peralatan DapurPeralatan &amp; Gadget DapurDispenser Minyak</t>
  </si>
  <si>
    <t>Books, Magazines &amp; AudioLifestyle &amp; HobbiesMaternity &amp; Antenatal Education</t>
  </si>
  <si>
    <t>Peralatan DapurPeralatan &amp; Gadget DapurKorek</t>
  </si>
  <si>
    <t>Books, Magazines &amp; AudioLifestyle &amp; HobbiesTravel &amp; Maps</t>
  </si>
  <si>
    <t>Peralatan DapurPeralatan &amp; Gadget DapurMelestarikan Kontainer</t>
  </si>
  <si>
    <t>Books, Magazines &amp; AudioLifestyle &amp; HobbiesGame &amp; Entertainment</t>
  </si>
  <si>
    <t>Peralatan DapurPeralatan &amp; Gadget DapurPembuka</t>
  </si>
  <si>
    <t>Books, Magazines &amp; AudioLifestyle &amp; HobbiesRecipes &amp; Cooking</t>
  </si>
  <si>
    <t>Peralatan DapurPeralatan &amp; Gadget DapurPengatur Waktu Dapur</t>
  </si>
  <si>
    <t>Automotive &amp; MotorcycleCar</t>
  </si>
  <si>
    <t>Peralatan DapurPeralatan &amp; Gadget DapurPengupas &amp; Pemotong</t>
  </si>
  <si>
    <t>Books, Magazines &amp; AudioScience &amp; TechnologyArchitecture</t>
  </si>
  <si>
    <t>Automotive &amp; MotorcycleCar Repair Tools</t>
  </si>
  <si>
    <t>Peralatan DapurPeralatan &amp; Gadget DapurPeralatan Buah &amp; Sayuran</t>
  </si>
  <si>
    <t>Books, Magazines &amp; AudioScience &amp; TechnologyNatural Sciences</t>
  </si>
  <si>
    <t>Peralatan DapurPeralatan &amp; Gadget DapurPeralatan Memasak</t>
  </si>
  <si>
    <t>Books, Magazines &amp; AudioScience &amp; TechnologyComputers &amp; Networking</t>
  </si>
  <si>
    <t>Peralatan DapurPeralatan &amp; Gadget DapurPeralatan Memasak Daging &amp; Ayam</t>
  </si>
  <si>
    <t>Books, Magazines &amp; AudioScience &amp; TechnologyMedical</t>
  </si>
  <si>
    <t>Peralatan DapurPeralatan &amp; Gadget DapurPeralatan Memasak Pasta &amp; Pizza</t>
  </si>
  <si>
    <t>Books, Magazines &amp; AudioScience &amp; TechnologyAgriculture, Forestry &amp; Fishery</t>
  </si>
  <si>
    <t>Peralatan DapurPeralatan &amp; Gadget DapurPeralatan Memasak Seafood</t>
  </si>
  <si>
    <t>Books, Magazines &amp; AudioScience &amp; TechnologyIndustrial Technology</t>
  </si>
  <si>
    <t>Peralatan DapurPeralatan &amp; Gadget DapurPeralatan Membuat Es Krim</t>
  </si>
  <si>
    <t>Peralatan DapurPeralatan &amp; Gadget DapurPeralatan Pengolah Minuman</t>
  </si>
  <si>
    <t>Books, Magazines &amp; AudioHumanities &amp; Social SciencesReligion &amp; Philosophy</t>
  </si>
  <si>
    <t>Peralatan DapurPeralatan &amp; Gadget DapurPeralatan Pengolah Telur</t>
  </si>
  <si>
    <t>Books, Magazines &amp; AudioHumanities &amp; Social SciencesCareer &amp; Self-Help</t>
  </si>
  <si>
    <t>Peralatan DapurPeralatan &amp; Gadget DapurTempat Bumbu</t>
  </si>
  <si>
    <t>Books, Magazines &amp; AudioHumanities &amp; Social SciencesParenting &amp; Family</t>
  </si>
  <si>
    <t>Automotive &amp; MotorcycleCar Lights</t>
  </si>
  <si>
    <t>Peralatan DapurPeralatan &amp; Gadget DapurTermometer Dapur</t>
  </si>
  <si>
    <t>Books, Magazines &amp; AudioHumanities &amp; Social SciencesPolitics, Law &amp; Social Sciences</t>
  </si>
  <si>
    <t>Peralatan DapurPeralatan &amp; Gadget DapurTimbangan Dapur</t>
  </si>
  <si>
    <t>Books, Magazines &amp; AudioHumanities &amp; Social SciencesPsychology &amp; Relationships</t>
  </si>
  <si>
    <t>Peralatan DapurPeralatan &amp; Gadget DapurYang lain</t>
  </si>
  <si>
    <t>Books, Magazines &amp; AudioHumanities &amp; Social SciencesHistory &amp; Culture</t>
  </si>
  <si>
    <t>Peralatan DapurPeralatan Bar &amp; Wine</t>
  </si>
  <si>
    <t>Peralatan DapurPeralatan MasakAksesori Alat Masak</t>
  </si>
  <si>
    <t>Books, Magazines &amp; AudioMagazines &amp; NewspapersBusiness</t>
  </si>
  <si>
    <t>Peralatan DapurPeralatan MasakPengukus</t>
  </si>
  <si>
    <t>Books, Magazines &amp; AudioMagazines &amp; NewspapersFashion</t>
  </si>
  <si>
    <t>Peralatan DapurPeralatan MasakPeralatan Masak Sekali Pakai</t>
  </si>
  <si>
    <t>Books, Magazines &amp; AudioMagazines &amp; NewspapersLifestyle</t>
  </si>
  <si>
    <t>Peralatan DapurPeralatan MasakPot</t>
  </si>
  <si>
    <t>Books, Magazines &amp; AudioMagazines &amp; NewspapersTeenager</t>
  </si>
  <si>
    <t>Peralatan DapurPeralatan MasakPressure Cooker</t>
  </si>
  <si>
    <t>Peralatan DapurPeralatan MasakSet Peralatan Masak</t>
  </si>
  <si>
    <t>Books, Magazines &amp; AudioLiterature &amp; ArtBiographies &amp; Memoirs</t>
  </si>
  <si>
    <t>Peralatan DapurPeralatan MasakWajan &amp; Penggorengan</t>
  </si>
  <si>
    <t>Books, Magazines &amp; AudioLiterature &amp; ArtNovel</t>
  </si>
  <si>
    <t>Peralatan DapurPeralatan Teh &amp; Kopi</t>
  </si>
  <si>
    <t>Books, Magazines &amp; AudioLiterature &amp; ArtPhotography &amp; Video</t>
  </si>
  <si>
    <t>Pet SuppliesDog &amp; Cat Clothing</t>
  </si>
  <si>
    <t>Peralatan DapurPerlengkapan Minum</t>
  </si>
  <si>
    <t>Books, Magazines &amp; AudioLiterature &amp; ArtPainting &amp; Design</t>
  </si>
  <si>
    <t>Peralatan DapurPisau Dapur</t>
  </si>
  <si>
    <t>Books, Magazines &amp; AudioLiterature &amp; ArtMusic</t>
  </si>
  <si>
    <t>Peralatan DapurSendok Garpu &amp; Peralatan Makan</t>
  </si>
  <si>
    <t>Books, Magazines &amp; AudioLiterature &amp; ArtLiterature</t>
  </si>
  <si>
    <t>Books, Magazines &amp; AudioLiterature &amp; ArtFilm &amp; Television Arts</t>
  </si>
  <si>
    <t>Books, Magazines &amp; AudioLiterature &amp; ArtPerforming Arts</t>
  </si>
  <si>
    <t>CollectiblesSports Collectibles</t>
  </si>
  <si>
    <t>Toys &amp; HobbiesDIYDIY Painting Supplies</t>
  </si>
  <si>
    <t>Toys &amp; HobbiesDIY</t>
  </si>
  <si>
    <t>Toys &amp; HobbiesDIYScrapbooking &amp; Stamping</t>
  </si>
  <si>
    <t>Toys &amp; HobbiesDIYSpecialty DIY Supplies</t>
  </si>
  <si>
    <t>Toys &amp; HobbiesDIYDIY Woodwork</t>
  </si>
  <si>
    <t>Toys &amp; HobbiesDIYPottery &amp; Ceramics</t>
  </si>
  <si>
    <t>Toys &amp; HobbiesDIYNeedlework</t>
  </si>
  <si>
    <t>Toys &amp; HobbiesDIYLeathercraft</t>
  </si>
  <si>
    <t>Toys &amp; HobbiesDIYKnitting &amp; Crochet</t>
  </si>
  <si>
    <t>Toys &amp; HobbiesDIYFelt Crafts</t>
  </si>
  <si>
    <t>Toys &amp; HobbiesDIYCandle &amp; Soap Making</t>
  </si>
  <si>
    <t>Toys &amp; HobbiesDIYBeading &amp; Jewelry Making</t>
  </si>
  <si>
    <t>Toys &amp; HobbiesDIYBadge Making</t>
  </si>
  <si>
    <t>CollectiblesCollectible Coins &amp; MoneyCoins &amp; Bullion</t>
  </si>
  <si>
    <t>CollectiblesCollectible Coins &amp; Money</t>
  </si>
  <si>
    <t>FurnitureCommercial FurnitureOffice Furniture</t>
  </si>
  <si>
    <t>FurnitureOutdoor FurniturePatio Swings</t>
  </si>
  <si>
    <t>FurnitureOutdoor FurnitureOutdoor Sofas</t>
  </si>
  <si>
    <t>Pet SuppliesFarm Animal &amp; Poultry Supplies</t>
  </si>
  <si>
    <t>Pet SuppliesPetFish &amp; Aquatic Animal</t>
  </si>
  <si>
    <t>Pet SuppliesPet</t>
  </si>
  <si>
    <t>CollectiblesContemporary Culture Collectibles</t>
  </si>
  <si>
    <t>Pet SuppliesReptile &amp; Amphibian Supplies</t>
  </si>
  <si>
    <t>Bookings &amp; VouchersProperty</t>
  </si>
  <si>
    <t>Property Services</t>
  </si>
  <si>
    <t>Baby &amp; MaternityBaby Fashion Accessories</t>
  </si>
  <si>
    <t>CollectiblesCollectible Coins &amp; MoneyBanknotes</t>
  </si>
  <si>
    <t>Jewelry Accessories &amp; DerivativesArtificial Gemstones</t>
  </si>
  <si>
    <t>Phones &amp; ElectronicsUniversal Accessories</t>
  </si>
  <si>
    <t>Beauty &amp; Personal CareSpecial Personal Care</t>
  </si>
  <si>
    <t>Phones &amp; ElectronicsTablet &amp; Computer Accessories</t>
  </si>
  <si>
    <t>Perawatan &amp; KecantikanKeperluan Mandi &amp; Perawatan TubuhAksesori Mandi</t>
  </si>
  <si>
    <t>Books, Magazines &amp; AudioLiterature &amp; Art</t>
  </si>
  <si>
    <t>Sports &amp; OutdoorSports &amp; Outdoor AccessoriesCoach &amp; Referee Gear</t>
  </si>
  <si>
    <t>Sports &amp; OutdoorLeisure &amp; Outdoor Recreation EquipmentRoller Skating</t>
  </si>
  <si>
    <t>Bookings &amp; VouchersTravel &amp; Tickets</t>
  </si>
  <si>
    <t>Travel Services</t>
  </si>
  <si>
    <t>Sports &amp; OutdoorCamping &amp; HikingCamp Kitchen</t>
  </si>
  <si>
    <t>Home SuppliesBathroom SuppliesToothbrush Holders</t>
  </si>
  <si>
    <t>Sports &amp; OutdoorCamping &amp; HikingSleeping Gear</t>
  </si>
  <si>
    <t>Home SuppliesBathroom SuppliesToilet Seat Covers</t>
  </si>
  <si>
    <t>Sports &amp; OutdoorCamping &amp; HikingLights &amp; Lanterns</t>
  </si>
  <si>
    <t>Sports &amp; OutdoorBall SportsFootball</t>
  </si>
  <si>
    <t>Sports &amp; OutdoorBall Sports</t>
  </si>
  <si>
    <t>Sports &amp; OutdoorCamping &amp; HikingKnives &amp; Tools</t>
  </si>
  <si>
    <t>Sports &amp; OutdoorBall SportsBadminton</t>
  </si>
  <si>
    <t>Sports &amp; OutdoorCamping &amp; HikingHammocks</t>
  </si>
  <si>
    <t>Home SuppliesBathroom SuppliesTowels</t>
  </si>
  <si>
    <t>Sports &amp; OutdoorCamping &amp; HikingTents &amp; Accessories</t>
  </si>
  <si>
    <t>Beauty &amp; Personal CareBath &amp; Body CareBathing Accessories</t>
  </si>
  <si>
    <t>Sports &amp; OutdoorCamping &amp; HikingBinoculars &amp; Telescopes</t>
  </si>
  <si>
    <t>Sports &amp; OutdoorCamping &amp; HikingHiking Sticks</t>
  </si>
  <si>
    <t>Bookings &amp; VouchersAutomotive</t>
  </si>
  <si>
    <t>Pet SuppliesPetFarm Animal &amp; Poultry</t>
  </si>
  <si>
    <t>Sports &amp; OutdoorLeisure &amp; Outdoor Recreation EquipmentHunting</t>
  </si>
  <si>
    <t>Pet SuppliesPetCat</t>
  </si>
  <si>
    <t>Sports &amp; OutdoorLeisure &amp; Outdoor Recreation EquipmentHorse Riding</t>
  </si>
  <si>
    <t>KitchenwareBar &amp; Wine Utensils</t>
  </si>
  <si>
    <t>Pet SuppliesPetDog</t>
  </si>
  <si>
    <t>Sports &amp; OutdoorLeisure &amp; Outdoor Recreation EquipmentNunchucks</t>
  </si>
  <si>
    <t>Sports &amp; OutdoorLeisure &amp; Outdoor Recreation EquipmentPaintball</t>
  </si>
  <si>
    <t>Perbaikan RumahInstalasi Tenaga Surya &amp; Angin</t>
  </si>
  <si>
    <t>Perbaikan RumahKeamanan &amp; Keselamatan</t>
  </si>
  <si>
    <t>Perbaikan RumahLampu &amp; PencahayaanAksesoris Pencahayaan</t>
  </si>
  <si>
    <t>Perbaikan RumahLampu &amp; PencahayaanBohlam, Tube &amp; Strip</t>
  </si>
  <si>
    <t>Sports &amp; OutdoorCamping &amp; Hiking</t>
  </si>
  <si>
    <t>Perbaikan RumahLampu &amp; PencahayaanPencahayaan Baru</t>
  </si>
  <si>
    <t>Fashion AccessoriesFashion Watches &amp; Accessories</t>
  </si>
  <si>
    <t>Perbaikan RumahLampu &amp; PencahayaanPencahayaan Indoor</t>
  </si>
  <si>
    <t>Perbaikan RumahLampu &amp; PencahayaanPencahayaan Komersial</t>
  </si>
  <si>
    <t>Sports &amp; OutdoorWater SportsBoating</t>
  </si>
  <si>
    <t>Sports &amp; OutdoorWater Sports</t>
  </si>
  <si>
    <t>Perbaikan RumahLampu &amp; PencahayaanPencahayaan Outdoor</t>
  </si>
  <si>
    <t>Sports &amp; OutdoorFitnessExercise Machines</t>
  </si>
  <si>
    <t>Sports &amp; OutdoorFitness</t>
  </si>
  <si>
    <t>Perbaikan RumahLampu &amp; PencahayaanPencahayaan Portabel</t>
  </si>
  <si>
    <t>Sports &amp; OutdoorFitnessAb Training</t>
  </si>
  <si>
    <t>Sports &amp; OutdoorFitnessPull-Up Bars</t>
  </si>
  <si>
    <t>Perbaikan RumahLampu &amp; PencahayaanPencahayaan Profesional</t>
  </si>
  <si>
    <t>Sports &amp; OutdoorFitnessExercise Machine Accessories</t>
  </si>
  <si>
    <t>Sports &amp; OutdoorBall SportsTable Tennis</t>
  </si>
  <si>
    <t>Perbaikan RumahPeralatan &amp; Perlengkapan ListrikCatu Daya</t>
  </si>
  <si>
    <t>Sports &amp; OutdoorFitnessHand Strengtheners</t>
  </si>
  <si>
    <t>Sports &amp; OutdoorBall SportsVolleyball</t>
  </si>
  <si>
    <t>Perbaikan RumahPeralatan &amp; Perlengkapan ListrikKawat &amp; Kabel</t>
  </si>
  <si>
    <t>Sports &amp; OutdoorFitnessResistance Bands</t>
  </si>
  <si>
    <t>Home SuppliesMiscellaneous HomeLighter Accessories</t>
  </si>
  <si>
    <t>Perbaikan RumahPeralatan &amp; Perlengkapan ListrikKonektor &amp; Terminal</t>
  </si>
  <si>
    <t>Sports &amp; OutdoorFitnessExercise Hoop</t>
  </si>
  <si>
    <t>Perbaikan RumahPeralatan &amp; Perlengkapan ListrikMotor, Generator, &amp; Aksesoris</t>
  </si>
  <si>
    <t>Sports &amp; OutdoorFitnessWeight Training</t>
  </si>
  <si>
    <t>Perbaikan RumahPeralatan &amp; Perlengkapan ListrikPenghemat Daya</t>
  </si>
  <si>
    <t>Sports &amp; OutdoorFitnessSkipping Ropes</t>
  </si>
  <si>
    <t>Home ImprovementBuilding SuppliesWallpaper &amp; Wall Trim</t>
  </si>
  <si>
    <t>Perbaikan RumahPeralatan &amp; Perlengkapan ListrikRelay &amp; Breaker</t>
  </si>
  <si>
    <t>Sports &amp; OutdoorFitnessSports Mats</t>
  </si>
  <si>
    <t>Home ImprovementBathroom FixturesBathroom Mirrors</t>
  </si>
  <si>
    <t>Perbaikan RumahPeralatan &amp; Perlengkapan ListrikSakelar &amp; Aksesoris</t>
  </si>
  <si>
    <t>Perbaikan RumahPeralatan &amp; Perlengkapan ListrikSoket &amp; Aksesoris Listrik</t>
  </si>
  <si>
    <t>Sports &amp; OutdoorFitnessAgility Training Equipment</t>
  </si>
  <si>
    <t>Perbaikan RumahPeralatan &amp; Perlengkapan ListrikTransformer</t>
  </si>
  <si>
    <t>Perbaikan RumahPerlengkapan Bangunan</t>
  </si>
  <si>
    <t>Sports &amp; OutdoorFitnessScooters Equipment</t>
  </si>
  <si>
    <t>Perbaikan RumahPerlengkapan BangunanWallpaper &amp; Dekorasi Dinding</t>
  </si>
  <si>
    <t>Sports &amp; OutdoorFitnessTrampolines &amp; Accessories</t>
  </si>
  <si>
    <t>Perbaikan RumahPerlengkapan Dapur</t>
  </si>
  <si>
    <t>Perbaikan RumahPerlengkapan DapurAksesoris Perlengkapan Dapur</t>
  </si>
  <si>
    <t>Home SuppliesBathroom SuppliesShower Curtains &amp; Rods</t>
  </si>
  <si>
    <t>Perbaikan RumahPerlengkapan Kamar Mandi</t>
  </si>
  <si>
    <t>Home SuppliesHome OrganizersStorage Baskets</t>
  </si>
  <si>
    <t>Perbaikan RumahPerlengkapan Kamar MandiAksesori Perlengkapan Kamar Mandi</t>
  </si>
  <si>
    <t>Sports &amp; OutdoorBall SportsBasketball</t>
  </si>
  <si>
    <t>Sports &amp; OutdoorBall SportsGolf</t>
  </si>
  <si>
    <t>Perbaikan RumahPerlengkapan Kamar MandiCermin Kamar Mandi</t>
  </si>
  <si>
    <t>Sports &amp; OutdoorBall SportsBilliards &amp; Snooker</t>
  </si>
  <si>
    <t>Perbaikan RumahPerlengkapan Kamar MandiKait &amp; Bar</t>
  </si>
  <si>
    <t>Sports &amp; OutdoorBall SportsBaseballs</t>
  </si>
  <si>
    <t>Menswear &amp; UnderwearMen's Special Occasion Clothing</t>
  </si>
  <si>
    <t>Perbaikan RumahPerlengkapan Taman</t>
  </si>
  <si>
    <t>Menswear &amp; UnderwearMen's Underwear &amp; Socks</t>
  </si>
  <si>
    <t>Perbaikan RumahSistem Rumah Pintar</t>
  </si>
  <si>
    <t>Perlengkapan Hewan PeliharaanAksesoris Anjing &amp; Kucing</t>
  </si>
  <si>
    <t>Perlengkapan Hewan PeliharaanFurnitur Anjing &amp; Kucing</t>
  </si>
  <si>
    <t>Sports &amp; OutdoorBall SportsTennis</t>
  </si>
  <si>
    <t>Perlengkapan Hewan PeliharaanHewan PeliharaanAnjing</t>
  </si>
  <si>
    <t>Perlengkapan Hewan PeliharaanHewan PeliharaanBurung</t>
  </si>
  <si>
    <t>Perlengkapan Hewan PeliharaanHewan PeliharaanHewan Kecil</t>
  </si>
  <si>
    <t>Perlengkapan Hewan PeliharaanHewan PeliharaanHewan Ternak &amp; Unggas</t>
  </si>
  <si>
    <t>Sports &amp; OutdoorWinter Sports Equipment</t>
  </si>
  <si>
    <t>Perlengkapan Hewan PeliharaanHewan PeliharaanIkan &amp; Hewan Air</t>
  </si>
  <si>
    <t>Pet SuppliesPetBirds</t>
  </si>
  <si>
    <t>Perlengkapan Hewan PeliharaanHewan PeliharaanKucing</t>
  </si>
  <si>
    <t>Home SuppliesBathroom SuppliesSoap Dispensers</t>
  </si>
  <si>
    <t>Perlengkapan Hewan PeliharaanMakanan Anjing &amp; Kucing</t>
  </si>
  <si>
    <t>Textiles &amp; Soft FurnishingsBedding and LinensPillows &amp; Bed Wedges</t>
  </si>
  <si>
    <t>Textiles &amp; Soft FurnishingsBedding and Linens</t>
  </si>
  <si>
    <t>Perlengkapan Hewan PeliharaanPakaian Anjing &amp; Kucing</t>
  </si>
  <si>
    <t>Home SuppliesHome OrganizersStorage Bottles &amp; Jars</t>
  </si>
  <si>
    <t>Perlengkapan Hewan PeliharaanPasir Anjing &amp; Kucing</t>
  </si>
  <si>
    <t>Perlengkapan Hewan PeliharaanPerawatan Anjing &amp; Kucing</t>
  </si>
  <si>
    <t>Perlengkapan Hewan PeliharaanPerawatan Kesehatan Anjing &amp; Kucing</t>
  </si>
  <si>
    <t>Perlengkapan Hewan PeliharaanPerlengkapan Burung</t>
  </si>
  <si>
    <t>Perlengkapan Hewan PeliharaanPerlengkapan Hewan Kecil</t>
  </si>
  <si>
    <t>Pet SuppliesPetSmall Animal</t>
  </si>
  <si>
    <t>Perlengkapan Hewan PeliharaanPerlengkapan Ikan &amp; Perairan</t>
  </si>
  <si>
    <t>Perlengkapan Hewan PeliharaanPerlengkapan Perawatan Hewan Ternak &amp; Unggas</t>
  </si>
  <si>
    <t>Perlengkapan Hewan PeliharaanPerlengkapan Reptil &amp; Amfibi</t>
  </si>
  <si>
    <t>Perlengkapan RumahAlat &amp; Aksesori Laundry</t>
  </si>
  <si>
    <t>Perlengkapan RumahAlat &amp; Aksesori LaundryBola &amp; Cakram Laundry</t>
  </si>
  <si>
    <t>Perlengkapan RumahAlat &amp; Aksesori LaundryPapan Cuci</t>
  </si>
  <si>
    <t>Perlengkapan RumahAlat &amp; Aksesori LaundryPapan Setrika</t>
  </si>
  <si>
    <t>Perlengkapan RumahAlat &amp; Aksesori LaundryRak Pengeringan</t>
  </si>
  <si>
    <t>Perlengkapan RumahAlat &amp; Aksesori LaundryTas Cuci</t>
  </si>
  <si>
    <t>Perlengkapan RumahDekorasi RumahAlbum Foto</t>
  </si>
  <si>
    <t>Perlengkapan RumahDekorasi RumahBingkai Foto</t>
  </si>
  <si>
    <t>Perlengkapan RumahDekorasi RumahBunga, Tanaman &amp; Buah Dekoratif</t>
  </si>
  <si>
    <t>Perlengkapan RumahDekorasi RumahCelengan</t>
  </si>
  <si>
    <t>Perlengkapan RumahDekorasi RumahCermin</t>
  </si>
  <si>
    <t>Textiles &amp; Soft FurnishingsBedding and LinensBedding Accessories</t>
  </si>
  <si>
    <t>Perlengkapan RumahDekorasi RumahDekorasi Gantung</t>
  </si>
  <si>
    <t>Perlengkapan RumahDekorasi RumahDekorasi Keagamaan</t>
  </si>
  <si>
    <t>Perlengkapan RumahDekorasi RumahJam Dinding</t>
  </si>
  <si>
    <t>Home SuppliesLaundry Tools &amp; AccessoriesWashboards</t>
  </si>
  <si>
    <t>Perlengkapan RumahDekorasi RumahKait &amp; Rak</t>
  </si>
  <si>
    <t>Home ImprovementKitchen FixturesKitchen Fixture Accessories</t>
  </si>
  <si>
    <t>Perlengkapan RumahDekorasi RumahKipas Tangan</t>
  </si>
  <si>
    <t>Perlengkapan RumahDekorasi RumahKotak Musik</t>
  </si>
  <si>
    <t>Perlengkapan RumahDekorasi RumahLilin</t>
  </si>
  <si>
    <t>Textiles &amp; Soft FurnishingsBedding and LinensBlankets &amp; Throws</t>
  </si>
  <si>
    <t>Perlengkapan RumahDekorasi RumahMagnet Kulkas</t>
  </si>
  <si>
    <t>Home SuppliesMiscellaneous HomeRaincoats</t>
  </si>
  <si>
    <t>Perlengkapan RumahDekorasi RumahOrnamen Fengshui</t>
  </si>
  <si>
    <t>Home SuppliesLaundry Tools &amp; AccessoriesDrying Racks</t>
  </si>
  <si>
    <t>Perlengkapan RumahDekorasi RumahPatung &amp; Patung Kecil</t>
  </si>
  <si>
    <t>Perlengkapan RumahDekorasi RumahPermadani</t>
  </si>
  <si>
    <t>Perlengkapan RumahDekorasi RumahPlakat &amp; Papan Petunjuk</t>
  </si>
  <si>
    <t>Perlengkapan RumahDekorasi RumahPoster &amp; Produk Cetak</t>
  </si>
  <si>
    <t>Perlengkapan RumahDekorasi RumahPotongan Karton Bergambar</t>
  </si>
  <si>
    <t>Perlengkapan RumahDekorasi RumahStiker Dekoratif</t>
  </si>
  <si>
    <t>Perlengkapan RumahDekorasi RumahTempat Lilin</t>
  </si>
  <si>
    <t>Perlengkapan RumahDekorasi RumahVas &amp; Isian</t>
  </si>
  <si>
    <t>Perlengkapan RumahHome Organizer</t>
  </si>
  <si>
    <t>Perlengkapan RumahHome OrganizerBotol &amp; Stoples Penyimpanan</t>
  </si>
  <si>
    <t>Perlengkapan RumahHome OrganizerGantungan &amp; Jepitan Baju</t>
  </si>
  <si>
    <t>Textiles &amp; Soft FurnishingsBedding and LinensSheets &amp; Pillowcases</t>
  </si>
  <si>
    <t>Perlengkapan RumahHome OrganizerHolder &amp; Rak Penyimpanan</t>
  </si>
  <si>
    <t>Perlengkapan RumahHome OrganizerKeranjang Penyimpanan</t>
  </si>
  <si>
    <t>Perlengkapan RumahHome OrganizerKotak &amp; Tempat Penyimpanan</t>
  </si>
  <si>
    <t>Perlengkapan RumahPerlengkapan Kamar Mandi</t>
  </si>
  <si>
    <t>Home SuppliesHome OrganizersStorage Holders &amp; Racks</t>
  </si>
  <si>
    <t>Perlengkapan RumahPerlengkapan Kamar MandiDispenser Sabun</t>
  </si>
  <si>
    <t>Perlengkapan RumahPerlengkapan Kamar MandiHanduk</t>
  </si>
  <si>
    <t>Perlengkapan RumahPerlengkapan Kamar MandiHolder Sikat Gigi</t>
  </si>
  <si>
    <t>Perlengkapan RumahPerlengkapan Kamar MandiKeset Kamar Mandi</t>
  </si>
  <si>
    <t>Perlengkapan RumahPerlengkapan Kamar MandiPenutup Kursi Toilet</t>
  </si>
  <si>
    <t>Perlengkapan RumahPerlengkapan Kamar MandiTirai Mandi &amp; Batangnya</t>
  </si>
  <si>
    <t>Perlengkapan RumahPerlengkapan Perayaan &amp; Pesta</t>
  </si>
  <si>
    <t>Perlengkapan RumahPerlengkapan Rumah Lainnya</t>
  </si>
  <si>
    <t>Perlengkapan RumahPerlengkapan Rumah LainnyaAks. Korek Api Elektrik</t>
  </si>
  <si>
    <t>Perlengkapan RumahPerlengkapan Rumah LainnyaBotol Air Panas</t>
  </si>
  <si>
    <t>Perlengkapan RumahPerlengkapan Rumah LainnyaJas Hujan</t>
  </si>
  <si>
    <t>Perlengkapan RumahPerlengkapan Rumah LainnyaPayung</t>
  </si>
  <si>
    <t>Home ImprovementBathroom FixturesBathroom Fixture Accessories</t>
  </si>
  <si>
    <t>Perlengkapan RumahPerlengkapan Rumah Tangga Sehari-hariYang lain</t>
  </si>
  <si>
    <t>Home ImprovementBathroom FixturesHooks &amp; Bars</t>
  </si>
  <si>
    <t>Produk VirtualVoucher Fisik</t>
  </si>
  <si>
    <t>Tekstil &amp; Soft FurnishingKain &amp; Perlengkapan JahitAksesoris &amp; Haberdashery</t>
  </si>
  <si>
    <t>Tekstil &amp; Soft FurnishingKain &amp; Perlengkapan JahitBenang</t>
  </si>
  <si>
    <t>Home SuppliesMiscellaneous HomeHot Water Bottles</t>
  </si>
  <si>
    <t>Tekstil &amp; Soft FurnishingKain &amp; Perlengkapan JahitJarum</t>
  </si>
  <si>
    <t>Tekstil &amp; Soft FurnishingKain &amp; Perlengkapan JahitKain</t>
  </si>
  <si>
    <t>Tekstil &amp; Soft FurnishingKain &amp; Perlengkapan JahitKit Alat Jahit</t>
  </si>
  <si>
    <t>Tekstil &amp; Soft FurnishingKain &amp; Perlengkapan JahitKit Alat Menjahit</t>
  </si>
  <si>
    <t>Tekstil &amp; Soft FurnishingKain &amp; Perlengkapan JahitMesin Jahit</t>
  </si>
  <si>
    <t>Tekstil &amp; Soft FurnishingSeprei</t>
  </si>
  <si>
    <t>Tekstil &amp; Soft FurnishingSepreiAksesori Tempat Tidur</t>
  </si>
  <si>
    <t>Home SuppliesHome OrganizersStorage Boxes &amp; Bins</t>
  </si>
  <si>
    <t>Tekstil &amp; Soft FurnishingSepreiBantal &amp; Bantal Sandaran di Tempat Tidur</t>
  </si>
  <si>
    <t>Tekstil &amp; Soft FurnishingSepreiPad &amp; Topper Matras</t>
  </si>
  <si>
    <t>Tekstil &amp; Soft FurnishingSepreiSelimut &amp; Penutup</t>
  </si>
  <si>
    <t>Tekstil &amp; Soft FurnishingSepreiSeprai &amp; Sarung Bantal</t>
  </si>
  <si>
    <t>Tekstil &amp; Soft FurnishingTekstil Rumah Tangga</t>
  </si>
  <si>
    <t>Tekstil &amp; Soft FurnishingTekstil Rumah TanggaSarung Kursi</t>
  </si>
  <si>
    <t>Tekstil &amp; Soft FurnishingTekstil Rumah TanggaSarung Sofa</t>
  </si>
  <si>
    <t>Home SuppliesLaundry Tools &amp; AccessoriesLaundry Balls &amp; Discs</t>
  </si>
  <si>
    <t>Home SuppliesLaundry Tools &amp; AccessoriesIroning Boards</t>
  </si>
  <si>
    <t>Home SuppliesLaundry Tools &amp; AccessoriesWashing Bags</t>
  </si>
  <si>
    <t>Textiles &amp; Soft FurnishingsHousehold TextilesChair Covers</t>
  </si>
  <si>
    <t>Textiles &amp; Soft FurnishingsBedding and LinensMattress &amp; Mattress Pads/ Toppers/Protectors</t>
  </si>
  <si>
    <t>Textiles &amp; Soft FurnishingsHousehold TextilesSofa Covers</t>
  </si>
  <si>
    <t>Telecommunication</t>
  </si>
  <si>
    <t>Pre-OwnedCar &amp; Motorcycles</t>
  </si>
  <si>
    <t>Home SuppliesHome OrganizersHangers &amp; Pegs</t>
  </si>
  <si>
    <t>Home SuppliesMiscellaneous HomeUmbrellas</t>
  </si>
  <si>
    <t>Home SuppliesBathroom SuppliesBath Mats</t>
  </si>
  <si>
    <t>Telepon &amp; ElektronikGame &amp; Konsol</t>
  </si>
  <si>
    <t>Growth Xtra New Fee Table (before 26May18)</t>
  </si>
  <si>
    <t>Before 18 May</t>
  </si>
  <si>
    <t>After 18 May</t>
  </si>
  <si>
    <t>Gap</t>
  </si>
  <si>
    <t>Simulation Fee Charge Before vs After May18</t>
  </si>
  <si>
    <t>CHECK COLUMN D - S (FORMULA)</t>
  </si>
  <si>
    <t>Fee Charge Before May18</t>
  </si>
  <si>
    <t>Fee Charge After May18</t>
  </si>
  <si>
    <t>Simulation Across All Commission Savings Scenarios after 18th May</t>
  </si>
  <si>
    <t>BEST RATE &amp; BENEFIT</t>
  </si>
  <si>
    <t>To Fill In</t>
  </si>
  <si>
    <t>Est. Fee Calculation (Formula)</t>
  </si>
  <si>
    <t>Commission Savings Simulation (Formula)</t>
  </si>
  <si>
    <r>
      <rPr>
        <i/>
        <sz val="9.75"/>
        <color rgb="FF000000"/>
        <rFont val="Calibri"/>
        <family val="2"/>
      </rPr>
      <t xml:space="preserve">Only covers </t>
    </r>
    <r>
      <rPr>
        <i/>
        <u/>
        <sz val="9.75"/>
        <color rgb="FF000000"/>
        <rFont val="Calibri"/>
        <family val="2"/>
      </rPr>
      <t>completed order</t>
    </r>
    <r>
      <rPr>
        <i/>
        <sz val="9.75"/>
        <color rgb="FF000000"/>
        <rFont val="Calibri"/>
        <family val="2"/>
      </rPr>
      <t xml:space="preserve"> scenarios, single-item calculations, and excludes other activity fees (e.g. affiliate fees)</t>
    </r>
  </si>
  <si>
    <t>Default Rate 
After 18 May</t>
  </si>
  <si>
    <t>Fill In Row 6 - 17</t>
  </si>
  <si>
    <t>Fee Item</t>
  </si>
  <si>
    <t>Amount (IDR)</t>
  </si>
  <si>
    <t>Rate</t>
  </si>
  <si>
    <t>Notes</t>
  </si>
  <si>
    <t>Est. Revenue</t>
  </si>
  <si>
    <t>CRITERIA</t>
  </si>
  <si>
    <t>Seller Activity: GMV Max spend to GMV % / TR &gt;=3?</t>
  </si>
  <si>
    <t>Original Item Price (Rp)</t>
  </si>
  <si>
    <t>% GMV Max Ads Spend</t>
  </si>
  <si>
    <t>Seller Activity: Order with GMV Max?</t>
  </si>
  <si>
    <t>Seller Discount (Rp)</t>
  </si>
  <si>
    <t>Shop Level: 
% GMV Max Ads Spend to GMV &gt;=3%</t>
  </si>
  <si>
    <t>❌</t>
  </si>
  <si>
    <t>✅</t>
  </si>
  <si>
    <t>Seller Activity: Join Growth Xtra（current name: XBP）</t>
  </si>
  <si>
    <t>Subtotal after seller discounts</t>
  </si>
  <si>
    <t>Order Level:
Order using GMV Max Ads</t>
  </si>
  <si>
    <t>✅ / ❌</t>
  </si>
  <si>
    <t>XBP Charge (BAU/ Campaign)</t>
  </si>
  <si>
    <t>BAU Days</t>
  </si>
  <si>
    <t>Est. Fees</t>
  </si>
  <si>
    <t>Join Growth Xtra Program</t>
  </si>
  <si>
    <t>Category</t>
  </si>
  <si>
    <t>Est. Platform Commission</t>
  </si>
  <si>
    <t>Commission fee before savings</t>
  </si>
  <si>
    <t>Commission Savings</t>
  </si>
  <si>
    <t>Commission Savings (Rp)</t>
  </si>
  <si>
    <t>Mall Service Fee</t>
  </si>
  <si>
    <t>Mall = 1.8%, Max. Cap at Rp50,000</t>
  </si>
  <si>
    <t>Commission Savings Rate</t>
  </si>
  <si>
    <t>Original Seller Item Price (Rp)</t>
  </si>
  <si>
    <t>Order Processing Fee</t>
  </si>
  <si>
    <t>Fixed Rp1,250 per order</t>
  </si>
  <si>
    <t>Dynamic Commission Fee (DCF)</t>
  </si>
  <si>
    <t>DCF = 4.0% - 6.0%, Max. Cap at Rp40,000</t>
  </si>
  <si>
    <t>DCF = 3.0% - 8.0%, Max. Cap at Rp650,000</t>
  </si>
  <si>
    <t>XBP Fee / Growth Xtra Program Fee</t>
  </si>
  <si>
    <t>XBP = 3.5% - 4.5%, Max. Cap at Rp60,000</t>
  </si>
  <si>
    <t>GXP = 2.0% - 4.0%, No Cap</t>
  </si>
  <si>
    <t>Est. Total Settlement Amount</t>
  </si>
  <si>
    <t>Simulasi Perkiraan Biaya Sebelum &amp; Setelah 18 Mei</t>
  </si>
  <si>
    <t>Perkiraan Biaya Sebelum 18 Mei</t>
  </si>
  <si>
    <t>Perkiraan Biaya Setelah 18 Mei</t>
  </si>
  <si>
    <t>Simulasi di Seluruh Skenario Diskon Komisi Platform setelah 18 Mei</t>
  </si>
  <si>
    <t>HARGA &amp; MANFAAT TERBAIK</t>
  </si>
  <si>
    <t>Mohon diisi</t>
  </si>
  <si>
    <t>Simulasi Penghematan Komisi berdasarkan partisipasi GMV Max &amp; Growth Xtra Program</t>
  </si>
  <si>
    <t>Diskon Komisi Platform mulai 18 Mei 2026</t>
  </si>
  <si>
    <t>Hanya mencakup skenario pesanan yang telah selesai, perhitungan per item, dan tidak termasuk biaya aktivitas lainnya (misalnya, biaya afiliasi).</t>
  </si>
  <si>
    <t>Tanpa Ads &amp; Growth Xtra</t>
  </si>
  <si>
    <t xml:space="preserve">%Pengeluaran GMV Max terhadap GMV &lt;3% &amp; Belum Bergabung dengan Program Growth Xtra </t>
  </si>
  <si>
    <t>% Pengeluaran GMV Max terhadap GMV &lt;3% &amp; Telah Bergabung dengan Program Growth Xtra</t>
  </si>
  <si>
    <t>% Pengeluaran GMV Max terhadap GMV &gt;=3% &amp; Belum Bergabung dengan Program Growth Xtra</t>
  </si>
  <si>
    <t>% Pengeluaran GMV Max terhadap GMV &gt;=3% &amp; Telah Bergabung dengan Program Growth Xtra</t>
  </si>
  <si>
    <t>Mohon diisi Baris 6 - 17</t>
  </si>
  <si>
    <t>Biaya</t>
  </si>
  <si>
    <t>Jumlah (Rp)</t>
  </si>
  <si>
    <t>%</t>
  </si>
  <si>
    <t>Catatan</t>
  </si>
  <si>
    <t>Order dengan GMV Max</t>
  </si>
  <si>
    <t>Order Non GMV Max</t>
  </si>
  <si>
    <t>Semua Order</t>
  </si>
  <si>
    <t>Tipe Seller</t>
  </si>
  <si>
    <t>Perkiraan Penghasilan</t>
  </si>
  <si>
    <t>KRITERIA</t>
  </si>
  <si>
    <t>Aktivitas Seller: 
Tingkat Toko: %Pengeluaran GMV Max terhadap GMV &gt;=3%</t>
  </si>
  <si>
    <t>Ya</t>
  </si>
  <si>
    <t>Harga Produk (Rp)</t>
  </si>
  <si>
    <t>Pengeluaran GMV Max</t>
  </si>
  <si>
    <t>Aktivitas Seller: 
Tingkat Pesanan: Order (Produk / LIVE) menggunakan GMV Max</t>
  </si>
  <si>
    <t>Diskon penjual (Rp)</t>
  </si>
  <si>
    <t>Tingkat Toko: 
%Pengeluaran GMV Max terhadap GMV &gt;=3%</t>
  </si>
  <si>
    <t>Aktivitas Seller: 
Terdaftar Growth Xtra/ Growth Xtra Program</t>
  </si>
  <si>
    <t>Subtotal setelah diskon penjual</t>
  </si>
  <si>
    <t>Tingkat Pesanan:
Order menggunakan GMV Max</t>
  </si>
  <si>
    <t>Hari XBP (Hari biasa/Hari Campaign)</t>
  </si>
  <si>
    <t>Hari biasa</t>
  </si>
  <si>
    <t>Perkiraan Biaya</t>
  </si>
  <si>
    <t>Terdaftar Growth Xtra Program</t>
  </si>
  <si>
    <t>Kategori</t>
  </si>
  <si>
    <t>Estimasi komisi platform</t>
  </si>
  <si>
    <t>Kategori level 1</t>
  </si>
  <si>
    <t>Komisi platform sebelum diskon</t>
  </si>
  <si>
    <t>Kategori level 2</t>
  </si>
  <si>
    <t>Diskon komisi</t>
  </si>
  <si>
    <t>Kategori level 3</t>
  </si>
  <si>
    <t>Biaya layanan Mall</t>
  </si>
  <si>
    <t>Mall = 1.8%, Maksimum Rp50,000</t>
  </si>
  <si>
    <t>Persentase Potensi Diskon Komisi %</t>
  </si>
  <si>
    <t>Biaya pemrosesan pesanan</t>
  </si>
  <si>
    <t>Rp1,250 per order</t>
  </si>
  <si>
    <t>Komisi dinamis (DCF)</t>
  </si>
  <si>
    <t>DCF = 4.0% - 6.0%, Maksimum Rp40,000</t>
  </si>
  <si>
    <t>DCF = 3.0% - 8.0%, Maksimum Rp650,000</t>
  </si>
  <si>
    <t>Biaya layanan XBP / Growth Xtra Program</t>
  </si>
  <si>
    <t>XBP = 3.5% - 4.5%, Maksimum Rp60,000</t>
  </si>
  <si>
    <t>GXP = 2.0% - 4.0%</t>
  </si>
  <si>
    <t>Estimasi jumlah penyelesaian pembayaran</t>
  </si>
  <si>
    <t>%Penyesuaian komisi dinamis + Growth Xtra 
(Setelah 18 Mei vs Sebelum 18 Mei)</t>
  </si>
  <si>
    <t>%Penyesuaian diskon komisi 
(Setelah 18 Mei vs Sebelum 18 Mei)</t>
  </si>
  <si>
    <t>%Total Penyesuaian biaya (Net)</t>
  </si>
  <si>
    <r>
      <t xml:space="preserve">Estimasi penyesuaian biaya (Rp)
</t>
    </r>
    <r>
      <rPr>
        <b/>
        <sz val="12"/>
        <color theme="9" tint="-0.249977111117893"/>
        <rFont val="Calibri (Body)"/>
      </rPr>
      <t>Angka Negatif = biaya setelah 18 Mei lebih rendah dari biaya sebelum 18 Mei</t>
    </r>
    <r>
      <rPr>
        <b/>
        <sz val="12"/>
        <color theme="1"/>
        <rFont val="Aptos Narrow"/>
        <family val="2"/>
        <scheme val="minor"/>
      </rPr>
      <t xml:space="preserve">
</t>
    </r>
    <r>
      <rPr>
        <b/>
        <sz val="12"/>
        <color rgb="FFFF0000"/>
        <rFont val="Calibri (Body)"/>
      </rPr>
      <t>Angka Positif = biaya setelah 18 Mei lebih tinggi dari biaya sebelum 18 Mei</t>
    </r>
  </si>
  <si>
    <t>% Dynamic Commission + Growth Xtra Adjustment
(After 18 May vs Before 18 May)</t>
  </si>
  <si>
    <t>% Commission Discount Adjustment
(After 18 May vs Before 18 May)</t>
  </si>
  <si>
    <t>% Total Fee Adjustment (Net)</t>
  </si>
  <si>
    <r>
      <t xml:space="preserve">Estimated Fee Adjustment
</t>
    </r>
    <r>
      <rPr>
        <b/>
        <sz val="12"/>
        <color theme="9" tint="-0.249977111117893"/>
        <rFont val="Calibri (Body)"/>
      </rPr>
      <t>Negative amount = costs after May 18th are lower than costs before May 18th</t>
    </r>
    <r>
      <rPr>
        <b/>
        <sz val="12"/>
        <color theme="1"/>
        <rFont val="Aptos Narrow"/>
        <family val="2"/>
        <scheme val="minor"/>
      </rPr>
      <t xml:space="preserve">
</t>
    </r>
    <r>
      <rPr>
        <b/>
        <sz val="12"/>
        <color rgb="FFFF0000"/>
        <rFont val="Calibri (Body)"/>
      </rPr>
      <t>Positive amount = costs after May 18th are higher than costs before May 18th</t>
    </r>
  </si>
  <si>
    <t>Perkiraan Biaya (Dihitung Otomatis)</t>
  </si>
  <si>
    <t>CEK KOLOM D - S (Dihitung Otomatis)</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</si>
</sst>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43" formatCode="_(* #,##0.00_);_(* \(#,##0.00\);_(* &quot;-&quot;??_);_(@_)"/>
    <numFmt numFmtId="164" formatCode="_(* #,##0_);_(* \(#,##0\);_(* &quot;-&quot;??_);_(@_)"/>
    <numFmt numFmtId="165" formatCode="\+0.0%;\-0.0%"/>
  </numFmts>
  <fonts count="22">
    <font>
      <sz val="12"/>
      <color theme="1"/>
      <name val="Aptos Narrow"/>
      <family val="2"/>
      <scheme val="minor"/>
    </font>
    <font>
      <sz val="12"/>
      <color theme="1"/>
      <name val="Aptos Narrow"/>
      <family val="2"/>
      <scheme val="minor"/>
    </font>
    <font>
      <b val="1"/>
      <sz val="12"/>
      <color theme="1"/>
      <name val="Aptos Narrow"/>
      <family val="2"/>
      <scheme val="minor"/>
    </font>
    <font>
      <b val="1"/>
      <sz val="12"/>
      <color rgb="FFFF0000"/>
      <name val="Aptos Narrow"/>
      <family val="2"/>
      <scheme val="minor"/>
    </font>
    <font>
      <sz val="13.5"/>
      <color theme="1"/>
      <name val="Calibri"/>
      <family val="2"/>
    </font>
    <font>
      <b val="1"/>
      <sz val="13.5"/>
      <color rgb="FF000000"/>
      <name val="Calibri"/>
      <family val="2"/>
    </font>
    <font>
      <sz val="13.5"/>
      <color rgb="FF000000"/>
      <name val="Calibri"/>
      <family val="2"/>
    </font>
    <font>
      <u/>
      <sz val="13.5"/>
      <color theme="10"/>
      <name val="Calibri"/>
      <family val="2"/>
    </font>
    <font>
      <i val="1"/>
      <sz val="13.5"/>
      <color rgb="FF000000"/>
      <name val="Calibri"/>
      <family val="2"/>
    </font>
    <font>
      <i val="1"/>
      <u/>
      <sz val="13.5"/>
      <color theme="10"/>
      <name val="Calibri"/>
      <family val="2"/>
    </font>
    <font>
      <b val="1"/>
      <sz val="9.75"/>
      <color rgb="FFFFFFFF"/>
      <name val="Calibri"/>
      <family val="2"/>
    </font>
    <font>
      <sz val="9.75"/>
      <color rgb="FFFFFFFF"/>
      <name val="Calibri"/>
      <family val="2"/>
    </font>
    <font>
      <i val="1"/>
      <sz val="12"/>
      <color theme="1"/>
      <name val="Aptos Narrow"/>
      <family val="2"/>
      <scheme val="minor"/>
    </font>
    <font>
      <i val="1"/>
      <sz val="9.75"/>
      <color rgb="FF000000"/>
      <name val="Calibri"/>
      <family val="2"/>
    </font>
    <font>
      <i val="1"/>
      <u/>
      <sz val="9.75"/>
      <color rgb="FF000000"/>
      <name val="Calibri"/>
      <family val="2"/>
    </font>
    <font>
      <b val="1"/>
      <i val="1"/>
      <sz val="12"/>
      <color theme="1"/>
      <name val="Aptos Narrow"/>
      <family val="2"/>
      <scheme val="minor"/>
    </font>
    <font>
      <sz val="12"/>
      <color theme="1" tint="0.499984740745262"/>
      <name val="Aptos Narrow"/>
      <family val="2"/>
      <scheme val="minor"/>
    </font>
    <font>
      <sz val="12"/>
      <color theme="9" tint="-0.249977111117893"/>
      <name val="Aptos Narrow"/>
      <family val="2"/>
      <scheme val="minor"/>
    </font>
    <font>
      <i val="1"/>
      <sz val="12"/>
      <color theme="1" tint="0.499984740745262"/>
      <name val="Aptos Narrow"/>
      <family val="2"/>
      <scheme val="minor"/>
    </font>
    <font>
      <b val="1"/>
      <sz val="12"/>
      <color theme="9" tint="-0.249977111117893"/>
      <name val="Calibri (Body)"/>
    </font>
    <font>
      <b val="1"/>
      <sz val="12"/>
      <color rgb="FFFF0000"/>
      <name val="Calibri (Body)"/>
    </font>
    <font>
      <b val="1"/>
      <sz val="12"/>
      <color theme="1"/>
      <name val="Aptos Narrow"/>
      <scheme val="minor"/>
    </font>
  </fonts>
  <fills count="15">
    <fill>
      <patternFill patternType="none"/>
    </fill>
    <fill>
      <patternFill patternType="gray125"/>
    </fill>
    <fill>
      <patternFill patternType="solid">
        <fgColor rgb="FFFFFF00"/>
        <bgColor indexed="64"/>
      </patternFill>
    </fill>
    <fill>
      <patternFill patternType="solid">
        <fgColor theme="0" tint="-0.1499984740745262"/>
        <bgColor indexed="64"/>
      </patternFill>
    </fill>
    <fill>
      <patternFill patternType="solid">
        <fgColor theme="2" tint="-0.0999786370433668"/>
        <bgColor indexed="64"/>
      </patternFill>
    </fill>
    <fill>
      <patternFill patternType="solid">
        <fgColor theme="1"/>
        <bgColor indexed="64"/>
      </patternFill>
    </fill>
    <fill>
      <patternFill patternType="solid">
        <fgColor theme="7" tint="0.7999816888943144"/>
        <bgColor indexed="64"/>
      </patternFill>
    </fill>
    <fill>
      <patternFill patternType="solid">
        <fgColor theme="8" tint="0.7999816888943144"/>
        <bgColor indexed="64"/>
      </patternFill>
    </fill>
    <fill>
      <patternFill patternType="solid">
        <fgColor theme="9" tint="0.7999816888943144"/>
        <bgColor indexed="64"/>
      </patternFill>
    </fill>
    <fill>
      <patternFill patternType="solid">
        <fgColor rgb="FFDE6ED9"/>
        <bgColor indexed="64"/>
      </patternFill>
    </fill>
    <fill>
      <patternFill patternType="solid">
        <fgColor rgb="FFFF8B94"/>
        <bgColor indexed="64"/>
      </patternFill>
    </fill>
    <fill>
      <patternFill patternType="solid">
        <fgColor rgb="FF95F9E9"/>
        <bgColor indexed="64"/>
      </patternFill>
    </fill>
    <fill>
      <patternFill patternType="solid">
        <fgColor theme="2"/>
        <bgColor indexed="64"/>
      </patternFill>
    </fill>
    <fill>
      <patternFill patternType="solid">
        <fgColor theme="5" tint="0.5999938962981048"/>
        <bgColor indexed="64"/>
      </patternFill>
    </fill>
    <fill>
      <patternFill patternType="solid">
        <fgColor theme="0"/>
        <bgColor indexed="64"/>
      </patternFill>
    </fill>
  </fills>
  <borders count="9">
    <border>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false" applyFill="false" applyBorder="false" applyAlignment="false" applyProtection="false"/>
    <xf numFmtId="9" fontId="1" fillId="0" borderId="0" applyFont="false" applyFill="false" applyBorder="false" applyAlignment="false" applyProtection="false"/>
  </cellStyleXfs>
  <cellXfs count="83">
    <xf numFmtId="0" fontId="0" fillId="0" borderId="0" xfId="0"/>
    <xf numFmtId="0" fontId="0" fillId="0" borderId="0" xfId="0" applyProtection="true">
      <protection locked="false"/>
    </xf>
    <xf numFmtId="0" fontId="4" fillId="0" borderId="0" xfId="0" applyFont="true" applyAlignment="true" applyProtection="true">
      <alignment wrapText="true"/>
      <protection locked="false"/>
    </xf>
    <xf numFmtId="0" fontId="2" fillId="3" borderId="0" xfId="0" applyFont="true" applyFill="true" applyAlignment="true" applyProtection="true">
      <alignment horizontal="center" vertical="center" wrapText="true"/>
      <protection locked="false"/>
    </xf>
    <xf numFmtId="0" fontId="2" fillId="4" borderId="0" xfId="0" applyFont="true" applyFill="true" applyAlignment="true" applyProtection="true">
      <alignment horizontal="center" vertical="center"/>
      <protection locked="false"/>
    </xf>
    <xf numFmtId="10" fontId="2" fillId="4" borderId="0" xfId="2" applyNumberFormat="true" applyFont="true" applyFill="true" applyAlignment="true" applyProtection="true">
      <alignment horizontal="center"/>
    </xf>
    <xf numFmtId="10" fontId="2" fillId="5" borderId="0" xfId="2" applyNumberFormat="true" applyFont="true" applyFill="true" applyAlignment="true" applyProtection="true">
      <alignment vertical="center"/>
    </xf>
    <xf numFmtId="10" fontId="0" fillId="5" borderId="0" xfId="2" applyNumberFormat="true" applyFont="true" applyFill="true" applyAlignment="true" applyProtection="true">
      <alignment vertical="center"/>
    </xf>
    <xf numFmtId="10" fontId="0" fillId="5" borderId="0" xfId="2" applyNumberFormat="true" applyFont="true" applyFill="true" applyAlignment="true" applyProtection="true">
      <alignment horizontal="right" vertical="center"/>
    </xf>
    <xf numFmtId="10" fontId="15" fillId="14" borderId="0" xfId="2" applyNumberFormat="true" applyFont="true" applyFill="true" applyAlignment="true" applyProtection="true">
      <alignment vertical="center"/>
    </xf>
    <xf numFmtId="10" fontId="0" fillId="0" borderId="0" xfId="2" applyNumberFormat="true" applyFont="true" applyAlignment="true" applyProtection="true">
      <alignment vertical="center"/>
    </xf>
    <xf numFmtId="10" fontId="0" fillId="0" borderId="5" xfId="2" applyNumberFormat="true" applyFont="true" applyBorder="true" applyAlignment="true" applyProtection="true">
      <alignment vertical="center"/>
    </xf>
    <xf numFmtId="10" fontId="0" fillId="0" borderId="0" xfId="2" applyNumberFormat="true" applyFont="true" applyAlignment="true" applyProtection="true">
      <alignment horizontal="center" vertical="center"/>
    </xf>
    <xf numFmtId="0" fontId="0" fillId="5" borderId="0" xfId="0" applyFill="true" applyProtection="true">
      <protection locked="false"/>
    </xf>
    <xf numFmtId="0" fontId="3" fillId="0" borderId="0" xfId="0" applyFont="true" applyProtection="true">
      <protection locked="false"/>
    </xf>
    <xf numFmtId="0" fontId="2" fillId="2" borderId="0" xfId="0" applyFont="true" applyFill="true" applyProtection="true">
      <protection locked="false"/>
    </xf>
    <xf numFmtId="0" fontId="2" fillId="11" borderId="0" xfId="0" applyFont="true" applyFill="true" applyAlignment="true" applyProtection="true">
      <alignment wrapText="true"/>
      <protection locked="false"/>
    </xf>
    <xf numFmtId="0" fontId="0" fillId="0" borderId="1" xfId="0" applyBorder="true" applyProtection="true">
      <protection locked="false"/>
    </xf>
    <xf numFmtId="0" fontId="0" fillId="0" borderId="2" xfId="0" applyBorder="true" applyProtection="true">
      <protection locked="false"/>
    </xf>
    <xf numFmtId="0" fontId="2" fillId="11" borderId="0" xfId="0" applyFont="true" applyFill="true" applyProtection="true">
      <protection locked="false"/>
    </xf>
    <xf numFmtId="164" fontId="0" fillId="0" borderId="2" xfId="1" applyNumberFormat="true" applyFont="true" applyBorder="true" applyProtection="true">
      <protection locked="false"/>
    </xf>
    <xf numFmtId="164" fontId="0" fillId="0" borderId="7" xfId="1" applyNumberFormat="true" applyFont="true" applyBorder="true" applyProtection="true">
      <protection locked="false"/>
    </xf>
    <xf numFmtId="10" fontId="0" fillId="5" borderId="0" xfId="2" applyNumberFormat="true" applyFont="true" applyFill="true" applyProtection="true"/>
    <xf numFmtId="3" fontId="0" fillId="0" borderId="2" xfId="0" applyNumberFormat="true" applyBorder="true" applyProtection="true">
      <protection locked="false"/>
    </xf>
    <xf numFmtId="3" fontId="0" fillId="0" borderId="7" xfId="0" applyNumberFormat="true" applyBorder="true" applyProtection="true">
      <protection locked="false"/>
    </xf>
    <xf numFmtId="0" fontId="3" fillId="2" borderId="0" xfId="0" applyFont="true" applyFill="true" applyAlignment="true">
      <alignment horizontal="left" vertical="center" wrapText="true"/>
    </xf>
    <xf numFmtId="0" fontId="0" fillId="5" borderId="0" xfId="0" applyFill="true"/>
    <xf numFmtId="0" fontId="2" fillId="2" borderId="0" xfId="0" applyFont="true" applyFill="true" applyAlignment="true">
      <alignment horizontal="center" vertical="center"/>
    </xf>
    <xf numFmtId="0" fontId="3" fillId="0" borderId="0" xfId="0" applyFont="true" applyAlignment="true">
      <alignment horizontal="left" vertical="center"/>
    </xf>
    <xf numFmtId="0" fontId="0" fillId="0" borderId="0" xfId="0" applyAlignment="true">
      <alignment horizontal="center" vertical="center"/>
    </xf>
    <xf numFmtId="0" fontId="2" fillId="0" borderId="0" xfId="0" applyFont="true"/>
    <xf numFmtId="0" fontId="2" fillId="0" borderId="0" xfId="0" applyFont="true" applyAlignment="true">
      <alignment horizontal="center" vertical="center" wrapText="true"/>
    </xf>
    <xf numFmtId="0" fontId="12" fillId="0" borderId="0" xfId="0" applyFont="true" applyAlignment="true">
      <alignment horizontal="center" vertical="center" wrapText="true"/>
    </xf>
    <xf numFmtId="0" fontId="2" fillId="4" borderId="0" xfId="0" applyFont="true" applyFill="true" applyAlignment="true">
      <alignment horizontal="center" vertical="center" wrapText="true"/>
    </xf>
    <xf numFmtId="0" fontId="2" fillId="7" borderId="0" xfId="0" applyFont="true" applyFill="true" applyAlignment="true">
      <alignment horizontal="center" vertical="center" wrapText="true"/>
    </xf>
    <xf numFmtId="0" fontId="2" fillId="8" borderId="0" xfId="0" applyFont="true" applyFill="true" applyAlignment="true">
      <alignment horizontal="center" vertical="center" wrapText="true"/>
    </xf>
    <xf numFmtId="0" fontId="2" fillId="9" borderId="0" xfId="0" applyFont="true" applyFill="true" applyAlignment="true">
      <alignment horizontal="center" vertical="center" wrapText="true"/>
    </xf>
    <xf numFmtId="0" fontId="2" fillId="10" borderId="0" xfId="0" applyFont="true" applyFill="true" applyAlignment="true">
      <alignment horizontal="center" vertical="center" wrapText="true"/>
    </xf>
    <xf numFmtId="0" fontId="2" fillId="4" borderId="0" xfId="0" applyFont="true" applyFill="true"/>
    <xf numFmtId="3" fontId="2" fillId="4" borderId="0" xfId="0" applyNumberFormat="true" applyFont="true" applyFill="true" applyAlignment="true">
      <alignment horizontal="center"/>
    </xf>
    <xf numFmtId="0" fontId="2" fillId="4" borderId="0" xfId="0" applyFont="true" applyFill="true" applyAlignment="true">
      <alignment horizontal="center"/>
    </xf>
    <xf numFmtId="0" fontId="2" fillId="5" borderId="0" xfId="0" applyFont="true" applyFill="true"/>
    <xf numFmtId="0" fontId="15" fillId="12" borderId="0" xfId="0" applyFont="true" applyFill="true" applyAlignment="true">
      <alignment vertical="center"/>
    </xf>
    <xf numFmtId="3" fontId="15" fillId="12" borderId="0" xfId="0" applyNumberFormat="true" applyFont="true" applyFill="true" applyAlignment="true">
      <alignment vertical="center"/>
    </xf>
    <xf numFmtId="0" fontId="2" fillId="5" borderId="0" xfId="0" applyFont="true" applyFill="true" applyAlignment="true">
      <alignment vertical="center"/>
    </xf>
    <xf numFmtId="0" fontId="0" fillId="5" borderId="0" xfId="0" applyFill="true" applyAlignment="true">
      <alignment vertical="center"/>
    </xf>
    <xf numFmtId="0" fontId="0" fillId="0" borderId="0" xfId="0" applyAlignment="true">
      <alignment vertical="center"/>
    </xf>
    <xf numFmtId="3" fontId="0" fillId="0" borderId="0" xfId="0" applyNumberFormat="true" applyAlignment="true">
      <alignment vertical="center"/>
    </xf>
    <xf numFmtId="0" fontId="2" fillId="0" borderId="0" xfId="0" applyFont="true" applyAlignment="true">
      <alignment horizontal="left" vertical="center" wrapText="true"/>
    </xf>
    <xf numFmtId="0" fontId="0" fillId="0" borderId="0" xfId="0" applyAlignment="true">
      <alignment horizontal="right" vertical="center" wrapText="true"/>
    </xf>
    <xf numFmtId="0" fontId="2" fillId="13" borderId="0" xfId="0" applyFont="true" applyFill="true" applyAlignment="true">
      <alignment horizontal="left" vertical="center"/>
    </xf>
    <xf numFmtId="3" fontId="2" fillId="13" borderId="0" xfId="0" applyNumberFormat="true" applyFont="true" applyFill="true" applyAlignment="true">
      <alignment horizontal="right" vertical="center"/>
    </xf>
    <xf numFmtId="0" fontId="0" fillId="5" borderId="0" xfId="0" applyFill="true" applyAlignment="true">
      <alignment horizontal="right" vertical="center"/>
    </xf>
    <xf numFmtId="3" fontId="0" fillId="13" borderId="0" xfId="0" applyNumberFormat="true" applyFill="true" applyAlignment="true">
      <alignment horizontal="right" vertical="center"/>
    </xf>
    <xf numFmtId="0" fontId="2" fillId="0" borderId="0" xfId="0" applyFont="true" applyAlignment="true">
      <alignment vertical="center"/>
    </xf>
    <xf numFmtId="0" fontId="2" fillId="0" borderId="0" xfId="0" applyFont="true" applyAlignment="true">
      <alignment horizontal="left" vertical="center"/>
    </xf>
    <xf numFmtId="3" fontId="0" fillId="0" borderId="0" xfId="0" applyNumberFormat="true" applyAlignment="true">
      <alignment horizontal="center" vertical="center"/>
    </xf>
    <xf numFmtId="0" fontId="12" fillId="0" borderId="0" xfId="0" applyFont="true" applyAlignment="true">
      <alignment horizontal="right" vertical="center"/>
    </xf>
    <xf numFmtId="0" fontId="0" fillId="6" borderId="3" xfId="0" applyFill="true" applyBorder="true" applyAlignment="true">
      <alignment horizontal="right" vertical="center"/>
    </xf>
    <xf numFmtId="3" fontId="2" fillId="6" borderId="0" xfId="0" applyNumberFormat="true" applyFont="true" applyFill="true" applyAlignment="true">
      <alignment vertical="center"/>
    </xf>
    <xf numFmtId="0" fontId="17" fillId="0" borderId="0" xfId="0" applyFont="true" applyAlignment="true">
      <alignment vertical="center" wrapText="true"/>
    </xf>
    <xf numFmtId="3" fontId="2" fillId="6" borderId="4" xfId="0" applyNumberFormat="true" applyFont="true" applyFill="true" applyBorder="true" applyAlignment="true">
      <alignment vertical="center"/>
    </xf>
    <xf numFmtId="0" fontId="17" fillId="0" borderId="6" xfId="0" applyFont="true" applyBorder="true" applyAlignment="true">
      <alignment vertical="center" wrapText="true"/>
    </xf>
    <xf numFmtId="0" fontId="2" fillId="6" borderId="0" xfId="0" applyFont="true" applyFill="true" applyAlignment="true">
      <alignment horizontal="right" vertical="center"/>
    </xf>
    <xf numFmtId="3" fontId="2" fillId="6" borderId="0" xfId="0" applyNumberFormat="true" applyFont="true" applyFill="true" applyAlignment="true">
      <alignment horizontal="center" vertical="center"/>
    </xf>
    <xf numFmtId="0" fontId="18" fillId="0" borderId="0" xfId="0" applyFont="true" applyAlignment="true">
      <alignment vertical="center"/>
    </xf>
    <xf numFmtId="0" fontId="2" fillId="0" borderId="0" xfId="0" applyFont="true" applyAlignment="true">
      <alignment horizontal="right" vertical="center"/>
    </xf>
    <xf numFmtId="0" fontId="2" fillId="7" borderId="4" xfId="0" applyFont="true" applyFill="true" applyBorder="true" applyAlignment="true">
      <alignment vertical="center"/>
    </xf>
    <xf numFmtId="3" fontId="2" fillId="7" borderId="6" xfId="0" applyNumberFormat="true" applyFont="true" applyFill="true" applyBorder="true" applyAlignment="true">
      <alignment vertical="center"/>
    </xf>
    <xf numFmtId="3" fontId="2" fillId="7" borderId="3" xfId="0" applyNumberFormat="true" applyFont="true" applyFill="true" applyBorder="true" applyAlignment="true">
      <alignment vertical="center"/>
    </xf>
    <xf numFmtId="0" fontId="2" fillId="12" borderId="8" xfId="0" applyFont="true" applyFill="true" applyBorder="true" applyAlignment="true">
      <alignment vertical="center" wrapText="true"/>
    </xf>
    <xf numFmtId="3" fontId="0" fillId="0" borderId="0" xfId="0" applyNumberFormat="true"/>
    <xf numFmtId="3" fontId="0" fillId="5" borderId="0" xfId="0" applyNumberFormat="true" applyFill="true"/>
    <xf numFmtId="3" fontId="21" fillId="13" borderId="0" xfId="0" applyNumberFormat="true" applyFont="true" applyFill="true" applyAlignment="true">
      <alignment horizontal="right" vertical="center"/>
    </xf>
    <xf numFmtId="3" fontId="2" fillId="12" borderId="8" xfId="2" applyNumberFormat="true" applyFont="true" applyFill="true" applyBorder="true" applyAlignment="true" applyProtection="true">
      <alignment horizontal="center" vertical="center"/>
    </xf>
    <xf numFmtId="0" fontId="2" fillId="4" borderId="0" xfId="0" applyFont="true" applyFill="true" applyAlignment="true">
      <alignment horizontal="center" vertical="center"/>
    </xf>
    <xf numFmtId="165" fontId="2" fillId="12" borderId="8" xfId="2" applyNumberFormat="true" applyFont="true" applyFill="true" applyBorder="true" applyAlignment="true" applyProtection="true">
      <alignment horizontal="center" vertical="center"/>
    </xf>
    <xf numFmtId="10" fontId="16" fillId="0" borderId="0" xfId="2" applyNumberFormat="true" applyFont="true" applyAlignment="true" applyProtection="true">
      <alignment horizontal="center" vertical="center" wrapText="true"/>
    </xf>
    <xf numFmtId="0" fontId="2" fillId="2" borderId="0" xfId="0" applyFont="true" applyFill="true" applyAlignment="true">
      <alignment horizontal="center" vertical="center"/>
    </xf>
    <xf numFmtId="0" fontId="3" fillId="6" borderId="0" xfId="0" applyFont="true" applyFill="true" applyAlignment="true">
      <alignment horizontal="center" vertical="center"/>
    </xf>
    <xf numFmtId="0" fontId="2" fillId="2" borderId="0" xfId="0" applyFont="true" applyFill="true" applyProtection="true">
      <protection locked="false"/>
    </xf>
    <xf numFmtId="0" fontId="2" fillId="8" borderId="0" xfId="0" applyFont="true" applyFill="true" applyAlignment="true">
      <alignment horizontal="center" vertical="center" wrapText="true"/>
    </xf>
    <xf numFmtId="0" fontId="0" fillId="0" borderId="0" xfId="0"/>
  </cellXfs>
  <cellStyles count="3">
    <cellStyle name="Comma" xfId="1" builtinId="3"/>
    <cellStyle name="Normal" xfId="0" builtinId="0"/>
    <cellStyle name="Percent" xfId="2" builtinId="5"/>
  </cellStyles>
  <dxfs count="4">
    <dxf>
      <font>
        <color rgb="FF9C0006"/>
      </font>
    </dxf>
    <dxf>
      <font>
        <color rgb="FF00B050"/>
      </font>
    </dxf>
    <dxf>
      <font>
        <color rgb="FF9C0006"/>
      </font>
    </dxf>
    <dxf>
      <font>
        <color rgb="FF00B050"/>
      </font>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Id="rId8" Target="externalLinks/externalLink1.xml" Type="http://schemas.openxmlformats.org/officeDocument/2006/relationships/externalLink"></Relationship><Relationship Id="rId13" Target="calcChain.xml" Type="http://schemas.openxmlformats.org/officeDocument/2006/relationships/calcChain"></Relationship><Relationship Id="rId3" Target="worksheets/sheet3.xml" Type="http://schemas.openxmlformats.org/officeDocument/2006/relationships/worksheet"></Relationship><Relationship Id="rId7" Target="worksheets/sheet7.xml" Type="http://schemas.openxmlformats.org/officeDocument/2006/relationships/worksheet"></Relationship><Relationship Id="rId12" Target="sharedStrings.xml" Type="http://schemas.openxmlformats.org/officeDocument/2006/relationships/sharedStrings"></Relationship><Relationship Id="rId2" Target="worksheets/sheet2.xml" Type="http://schemas.openxmlformats.org/officeDocument/2006/relationships/worksheet"></Relationship><Relationship Id="rId1" Target="worksheets/sheet1.xml" Type="http://schemas.openxmlformats.org/officeDocument/2006/relationships/worksheet"></Relationship><Relationship Id="rId6" Target="worksheets/sheet6.xml" Type="http://schemas.openxmlformats.org/officeDocument/2006/relationships/worksheet"></Relationship><Relationship Id="rId11" Target="styles.xml" Type="http://schemas.openxmlformats.org/officeDocument/2006/relationships/styles"></Relationship><Relationship Id="rId5" Target="worksheets/sheet5.xml" Type="http://schemas.openxmlformats.org/officeDocument/2006/relationships/worksheet"></Relationship><Relationship Id="rId10" Target="theme/theme1.xml" Type="http://schemas.openxmlformats.org/officeDocument/2006/relationships/theme"></Relationship><Relationship Id="rId4" Target="worksheets/sheet4.xml" Type="http://schemas.openxmlformats.org/officeDocument/2006/relationships/worksheet"></Relationship><Relationship Id="rId9" Target="externalLinks/externalLink2.xml" Type="http://schemas.openxmlformats.org/officeDocument/2006/relationships/externalLink"></Relationship></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bytedance/Desktop/Kalkulator%20Perkiraan%20Biaya_TokopediaTikTokShop.xlsx" TargetMode="External"/><Relationship Id="rId1" Type="http://schemas.openxmlformats.org/officeDocument/2006/relationships/externalLinkPath" Target="/Users/bytedance/Desktop/Kalkulator%20Perkiraan%20Biaya_TokopediaTikTokShop.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bytedance/Downloads/Kalkulator%20Perkiraan%20Biaya_TokopediaTikTokShop_v2.xlsx" TargetMode="External"/><Relationship Id="rId1" Type="http://schemas.openxmlformats.org/officeDocument/2006/relationships/externalLinkPath" Target="/Users/bytedance/Downloads/Kalkulator%20Perkiraan%20Biaya_TokopediaTikTokShop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 Menggunakan Kalkulator "/>
      <sheetName val="Kalkulator Perkiraan Biaya"/>
      <sheetName val="How to Use Calculator - EN"/>
      <sheetName val="Estimated Fee Calculator - EN"/>
      <sheetName val="Fee Breakdown-After May18"/>
      <sheetName val="Fee Breakdown-Before May18"/>
      <sheetName val="Savings Comparison before &amp; aft"/>
    </sheetNames>
    <sheetDataSet>
      <sheetData sheetId="0"/>
      <sheetData sheetId="1"/>
      <sheetData sheetId="2"/>
      <sheetData sheetId="3"/>
      <sheetData sheetId="4">
        <row r="3">
          <cell r="P3" t="str">
            <v>Platform Commission Savings from 18th May, 2026</v>
          </cell>
        </row>
        <row r="4">
          <cell r="G4" t="str">
            <v>L1 &amp; L2 &amp; L3</v>
          </cell>
          <cell r="P4" t="str">
            <v>%GMV Max Spend to GMV &lt;3% &amp; Not Joined Growth Xtra Program</v>
          </cell>
          <cell r="Q4" t="str">
            <v>%GMV Max Spend to GMV &lt;3% &amp; Joined Growth Xtra Program.</v>
          </cell>
          <cell r="S4" t="str">
            <v>%GMV Max Spend to GMV &gt;=3% &amp; Not Joined Growth Xtra Program.</v>
          </cell>
          <cell r="T4" t="str">
            <v>%GMV Max Spend to GMV &gt;=3% &amp; Joined Growth Xtra Program.</v>
          </cell>
        </row>
        <row r="5">
          <cell r="P5" t="str">
            <v>GMV Max Order</v>
          </cell>
          <cell r="Q5" t="str">
            <v>Non GMV Max Order</v>
          </cell>
          <cell r="R5" t="str">
            <v>GMV Max Order</v>
          </cell>
          <cell r="S5" t="str">
            <v>All Orders</v>
          </cell>
          <cell r="T5" t="str">
            <v>All Orders</v>
          </cell>
          <cell r="AE5" t="str">
            <v>ID</v>
          </cell>
        </row>
        <row r="6">
          <cell r="G6" t="str">
            <v>Phones &amp; ElectronicsPhones &amp; Tablets</v>
          </cell>
          <cell r="P6">
            <v>-3.0739848582208192E-3</v>
          </cell>
          <cell r="Q6">
            <v>-1.6071576030182898E-2</v>
          </cell>
          <cell r="R6">
            <v>-1.9145560888403718E-2</v>
          </cell>
          <cell r="S6">
            <v>-2.2219545746624537E-2</v>
          </cell>
          <cell r="T6">
            <v>-2.7959394328832713E-2</v>
          </cell>
          <cell r="AE6" t="str">
            <v>Telepon &amp; ElektronikPonsel &amp; Tablet</v>
          </cell>
        </row>
        <row r="7">
          <cell r="G7" t="str">
            <v>Muslim FashionWomen's Islamic ClothingShirts &amp; Blouses</v>
          </cell>
          <cell r="P7">
            <v>-7.184726860054419E-3</v>
          </cell>
          <cell r="Q7">
            <v>-1.9706911979619109E-2</v>
          </cell>
          <cell r="R7">
            <v>-2.6891638839673528E-2</v>
          </cell>
          <cell r="S7">
            <v>-3.3614548549591908E-2</v>
          </cell>
          <cell r="T7">
            <v>-4.0652731399455876E-2</v>
          </cell>
          <cell r="AE7" t="str">
            <v>Fashion MuslimBusana Muslim WanitaKemeja &amp; Blus</v>
          </cell>
        </row>
        <row r="8">
          <cell r="G8" t="str">
            <v>Muslim FashionWomen's Islamic ClothingClothing Sets</v>
          </cell>
          <cell r="P8">
            <v>-7.1056649746181581E-3</v>
          </cell>
          <cell r="Q8">
            <v>-2.0260345177672931E-2</v>
          </cell>
          <cell r="R8">
            <v>-2.7366010152291089E-2</v>
          </cell>
          <cell r="S8">
            <v>-3.4207512690363859E-2</v>
          </cell>
          <cell r="T8">
            <v>-4.1443350253818477E-2</v>
          </cell>
          <cell r="AE8" t="str">
            <v>Fashion MuslimBusana Muslim WanitaSetelan Pakaian</v>
          </cell>
        </row>
        <row r="9">
          <cell r="G9" t="str">
            <v>Muslim FashionWomen's Islamic ClothingDresses</v>
          </cell>
          <cell r="P9">
            <v>-7.1325749328884774E-3</v>
          </cell>
          <cell r="Q9">
            <v>-2.0071975469780689E-2</v>
          </cell>
          <cell r="R9">
            <v>-2.7204550402669166E-2</v>
          </cell>
          <cell r="S9">
            <v>-3.4005688003336455E-2</v>
          </cell>
          <cell r="T9">
            <v>-4.1174250671115277E-2</v>
          </cell>
          <cell r="AE9" t="str">
            <v>Fashion MuslimBusana Muslim WanitaGaun</v>
          </cell>
        </row>
        <row r="10">
          <cell r="G10" t="str">
            <v>Muslim FashionWomen's Islamic ClothingGamis</v>
          </cell>
          <cell r="P10">
            <v>-7.0888128251481615E-3</v>
          </cell>
          <cell r="Q10">
            <v>-2.0378310223962887E-2</v>
          </cell>
          <cell r="R10">
            <v>-2.7467123049111048E-2</v>
          </cell>
          <cell r="S10">
            <v>-3.4333903811388809E-2</v>
          </cell>
          <cell r="T10">
            <v>-4.1611871748518416E-2</v>
          </cell>
          <cell r="AE10" t="str">
            <v>Fashion MuslimBusana Muslim WanitaGamis</v>
          </cell>
        </row>
        <row r="11">
          <cell r="G11" t="str">
            <v>Muslim FashionWomen's Islamic ClothingAbayas</v>
          </cell>
          <cell r="P11">
            <v>-7.1352784585829304E-3</v>
          </cell>
          <cell r="Q11">
            <v>-2.0053050789919518E-2</v>
          </cell>
          <cell r="R11">
            <v>-2.7188329248502448E-2</v>
          </cell>
          <cell r="S11">
            <v>-3.3985411560628058E-2</v>
          </cell>
          <cell r="T11">
            <v>-4.1147215414170747E-2</v>
          </cell>
          <cell r="AE11" t="str">
            <v>Fashion MuslimBusana Muslim WanitaAbaya</v>
          </cell>
        </row>
        <row r="12">
          <cell r="G12" t="str">
            <v>Muslim FashionWomen's Islamic ClothingTunics</v>
          </cell>
          <cell r="P12">
            <v>-7.1063484549335268E-3</v>
          </cell>
          <cell r="Q12">
            <v>-2.0255560815465333E-2</v>
          </cell>
          <cell r="R12">
            <v>-2.736190927039886E-2</v>
          </cell>
          <cell r="S12">
            <v>-3.4202386587998575E-2</v>
          </cell>
          <cell r="T12">
            <v>-4.143651545066477E-2</v>
          </cell>
          <cell r="AE12" t="str">
            <v>Fashion MuslimBusana Muslim WanitaTunik</v>
          </cell>
        </row>
        <row r="13">
          <cell r="G13" t="str">
            <v>Muslim FashionWomen's Islamic ClothingSkirts</v>
          </cell>
          <cell r="P13">
            <v>-6.9299500467408758E-3</v>
          </cell>
          <cell r="Q13">
            <v>-2.1490349672813897E-2</v>
          </cell>
          <cell r="R13">
            <v>-2.8420299719554773E-2</v>
          </cell>
          <cell r="S13">
            <v>-3.5525374649443463E-2</v>
          </cell>
          <cell r="T13">
            <v>-4.3200499532591287E-2</v>
          </cell>
          <cell r="AE13" t="str">
            <v>Fashion MuslimBusana Muslim WanitaRok</v>
          </cell>
        </row>
        <row r="14">
          <cell r="G14" t="str">
            <v>Beauty &amp; Personal CareMakeup</v>
          </cell>
          <cell r="P14">
            <v>-6.8142356078699715E-3</v>
          </cell>
          <cell r="Q14">
            <v>-2.230035074491022E-2</v>
          </cell>
          <cell r="R14">
            <v>-2.9114586352780192E-2</v>
          </cell>
          <cell r="S14">
            <v>-3.639323294097524E-2</v>
          </cell>
          <cell r="T14">
            <v>-4.4357643921300323E-2</v>
          </cell>
          <cell r="AE14" t="str">
            <v>Perawatan &amp; KecantikanMakeup</v>
          </cell>
        </row>
        <row r="15">
          <cell r="G15" t="str">
            <v>Muslim FashionWomen's Islamic ClothingKaftans</v>
          </cell>
          <cell r="P15">
            <v>-6.9491555980280943E-3</v>
          </cell>
          <cell r="Q15">
            <v>-2.1355910813803367E-2</v>
          </cell>
          <cell r="R15">
            <v>-2.8305066411831462E-2</v>
          </cell>
          <cell r="S15">
            <v>-3.5381333014789323E-2</v>
          </cell>
          <cell r="T15">
            <v>-4.3008444019719101E-2</v>
          </cell>
          <cell r="AE15" t="str">
            <v>Fashion MuslimBusana Muslim WanitaKaftan</v>
          </cell>
        </row>
        <row r="16">
          <cell r="G16" t="str">
            <v>Muslim FashionWomen's Islamic ClothingJumpsuits</v>
          </cell>
          <cell r="P16">
            <v>-6.7190980903159177E-3</v>
          </cell>
          <cell r="Q16">
            <v>-2.2966313367788604E-2</v>
          </cell>
          <cell r="R16">
            <v>-2.9685411458104521E-2</v>
          </cell>
          <cell r="S16">
            <v>-3.7106764322630652E-2</v>
          </cell>
          <cell r="T16">
            <v>-4.5309019096840868E-2</v>
          </cell>
          <cell r="AE16" t="str">
            <v>Fashion MuslimBusana Muslim WanitaJumpsuit</v>
          </cell>
        </row>
        <row r="17">
          <cell r="G17" t="str">
            <v>Muslim FashionWomen's Islamic ClothingFamily Clothing Sets</v>
          </cell>
          <cell r="P17">
            <v>-7.2471295082347544E-3</v>
          </cell>
          <cell r="Q17">
            <v>-1.9270093442356747E-2</v>
          </cell>
          <cell r="R17">
            <v>-2.6517222950591501E-2</v>
          </cell>
          <cell r="S17">
            <v>-3.3146528688239377E-2</v>
          </cell>
          <cell r="T17">
            <v>-4.0028704917652501E-2</v>
          </cell>
          <cell r="AE17" t="str">
            <v>Fashion MuslimBusana Muslim WanitaSetelan Pakaian Keluarga</v>
          </cell>
        </row>
        <row r="18">
          <cell r="G18" t="str">
            <v>Muslim FashionWomen's Islamic ClothingRobes</v>
          </cell>
          <cell r="P18">
            <v>-6.9312515942823796E-3</v>
          </cell>
          <cell r="Q18">
            <v>-2.1481238840023398E-2</v>
          </cell>
          <cell r="R18">
            <v>-2.8412490434305777E-2</v>
          </cell>
          <cell r="S18">
            <v>-3.551561304288222E-2</v>
          </cell>
          <cell r="T18">
            <v>-4.318748405717629E-2</v>
          </cell>
          <cell r="AE18" t="str">
            <v>Fashion MuslimBusana Muslim WanitaJubah</v>
          </cell>
        </row>
        <row r="19">
          <cell r="G19" t="str">
            <v>Jewelry Accessories &amp; DerivativesGold</v>
          </cell>
          <cell r="P19">
            <v>-3.1082364564306124E-3</v>
          </cell>
          <cell r="Q19">
            <v>-1.7030620780057074E-2</v>
          </cell>
          <cell r="R19">
            <v>-2.0138857236487687E-2</v>
          </cell>
          <cell r="S19">
            <v>-2.3247093692918296E-2</v>
          </cell>
          <cell r="T19">
            <v>-2.9329458257224394E-2</v>
          </cell>
          <cell r="AE19" t="str">
            <v>Aksesori Perhiasan &amp; TurunannyaEmas</v>
          </cell>
        </row>
        <row r="20">
          <cell r="G20" t="str">
            <v>Muslim FashionWomen's Islamic ClothingLeggings</v>
          </cell>
          <cell r="P20">
            <v>-7.497815342134076E-3</v>
          </cell>
          <cell r="Q20">
            <v>-1.751529260506151E-2</v>
          </cell>
          <cell r="R20">
            <v>-2.5013107947195586E-2</v>
          </cell>
          <cell r="S20">
            <v>-3.126638493399448E-2</v>
          </cell>
          <cell r="T20">
            <v>-3.7521846578659306E-2</v>
          </cell>
          <cell r="AE20" t="str">
            <v>Fashion MuslimBusana Muslim WanitaLegging</v>
          </cell>
        </row>
        <row r="21">
          <cell r="G21" t="str">
            <v>Muslim FashionWomen's Islamic ClothingTurtlenecks &amp; Inners</v>
          </cell>
          <cell r="P21">
            <v>-7.5000000000000101E-3</v>
          </cell>
          <cell r="Q21">
            <v>-1.7499999999999998E-2</v>
          </cell>
          <cell r="R21">
            <v>-2.5000000000000008E-2</v>
          </cell>
          <cell r="S21">
            <v>-3.1250000000000007E-2</v>
          </cell>
          <cell r="T21">
            <v>-3.7500000000000006E-2</v>
          </cell>
          <cell r="AE21" t="str">
            <v>Fashion MuslimBusana Muslim WanitaManset &amp; Dalaman</v>
          </cell>
        </row>
        <row r="22">
          <cell r="G22" t="str">
            <v>ShoesWomen's Shoes</v>
          </cell>
          <cell r="P22">
            <v>-1.2628248647796488E-2</v>
          </cell>
          <cell r="Q22">
            <v>-2.3602259465424599E-2</v>
          </cell>
          <cell r="R22">
            <v>-3.6230508113221087E-2</v>
          </cell>
          <cell r="S22">
            <v>-4.5288135141526353E-2</v>
          </cell>
          <cell r="T22">
            <v>-5.3717513522035146E-2</v>
          </cell>
          <cell r="AE22" t="str">
            <v>SepatuSepatu Wanita</v>
          </cell>
        </row>
        <row r="23">
          <cell r="G23" t="str">
            <v>Luggage &amp; BagsWomen's Bags</v>
          </cell>
          <cell r="P23">
            <v>-1.306596985885972E-2</v>
          </cell>
          <cell r="Q23">
            <v>-2.0538210987981993E-2</v>
          </cell>
          <cell r="R23">
            <v>-3.3604180846841712E-2</v>
          </cell>
          <cell r="S23">
            <v>-4.2005226058552142E-2</v>
          </cell>
          <cell r="T23">
            <v>-4.9340301411402845E-2</v>
          </cell>
          <cell r="AE23" t="str">
            <v>Koper &amp; TasTas Wanita</v>
          </cell>
        </row>
        <row r="24">
          <cell r="G24" t="str">
            <v>Menswear &amp; UnderwearMen's Tops</v>
          </cell>
          <cell r="P24">
            <v>-6.7197926419174034E-3</v>
          </cell>
          <cell r="Q24">
            <v>-2.2961451506578232E-2</v>
          </cell>
          <cell r="R24">
            <v>-2.9681244148495635E-2</v>
          </cell>
          <cell r="S24">
            <v>-3.7101555185619542E-2</v>
          </cell>
          <cell r="T24">
            <v>-4.5302073580826052E-2</v>
          </cell>
          <cell r="AE24" t="str">
            <v>Pakaian &amp; Pakaian Dalam PriaAtasan Pria</v>
          </cell>
        </row>
        <row r="25">
          <cell r="G25" t="str">
            <v>HealthFood SupplementsWellness Supplements</v>
          </cell>
          <cell r="P25">
            <v>-1.3500000000000009E-2</v>
          </cell>
          <cell r="Q25">
            <v>-1.7499999999999998E-2</v>
          </cell>
          <cell r="R25">
            <v>-3.1000000000000007E-2</v>
          </cell>
          <cell r="S25">
            <v>-3.8750000000000007E-2</v>
          </cell>
          <cell r="T25">
            <v>-4.4999999999999998E-2</v>
          </cell>
          <cell r="AE25" t="str">
            <v>KesehatanSuplemen MakananSuplemen Kesehatan</v>
          </cell>
        </row>
        <row r="26">
          <cell r="G26" t="str">
            <v>Beauty &amp; Personal CareBath &amp; Body CareBody Creams &amp; Lotions</v>
          </cell>
          <cell r="P26">
            <v>-6.7802959228182649E-3</v>
          </cell>
          <cell r="Q26">
            <v>-2.253792854027219E-2</v>
          </cell>
          <cell r="R26">
            <v>-2.9318224463090455E-2</v>
          </cell>
          <cell r="S26">
            <v>-3.6647780578863066E-2</v>
          </cell>
          <cell r="T26">
            <v>-4.4697040771817423E-2</v>
          </cell>
          <cell r="AE26" t="str">
            <v>Perawatan &amp; KecantikanKeperluan Mandi &amp; Perawatan TubuhCream &amp; Lotion Tubuh</v>
          </cell>
        </row>
        <row r="27">
          <cell r="G27" t="str">
            <v>Beauty &amp; Personal CareHaircare &amp; Styling</v>
          </cell>
          <cell r="P27">
            <v>-6.8964925733737727E-3</v>
          </cell>
          <cell r="Q27">
            <v>-2.1724551986383633E-2</v>
          </cell>
          <cell r="R27">
            <v>-2.8621044559757405E-2</v>
          </cell>
          <cell r="S27">
            <v>-3.5776305699696753E-2</v>
          </cell>
          <cell r="T27">
            <v>-4.3535074266262339E-2</v>
          </cell>
          <cell r="AE27" t="str">
            <v>Perawatan &amp; KecantikanPerawatan &amp; Penataan Rambut</v>
          </cell>
        </row>
        <row r="28">
          <cell r="G28" t="str">
            <v>ShoesMen's Shoes</v>
          </cell>
          <cell r="P28">
            <v>-1.2646677522156681E-2</v>
          </cell>
          <cell r="Q28">
            <v>-2.3473257344903242E-2</v>
          </cell>
          <cell r="R28">
            <v>-3.6119934867059923E-2</v>
          </cell>
          <cell r="S28">
            <v>-4.5149918583824902E-2</v>
          </cell>
          <cell r="T28">
            <v>-5.3533224778433211E-2</v>
          </cell>
          <cell r="AE28" t="str">
            <v>SepatuSepatu Pria</v>
          </cell>
        </row>
        <row r="29">
          <cell r="G29" t="str">
            <v>Home SuppliesHome Care Supplies</v>
          </cell>
          <cell r="P29">
            <v>-1.3870242303279628E-2</v>
          </cell>
          <cell r="Q29">
            <v>-1.4908303877042631E-2</v>
          </cell>
          <cell r="R29">
            <v>-2.8778546180322259E-2</v>
          </cell>
          <cell r="S29">
            <v>-3.5973182725402821E-2</v>
          </cell>
          <cell r="T29">
            <v>-4.1297576967203764E-2</v>
          </cell>
          <cell r="AE29" t="str">
            <v>Perlengkapan RumahPerlengkapan Perawatan Rumah</v>
          </cell>
        </row>
        <row r="30">
          <cell r="G30" t="str">
            <v>Phones &amp; ElectronicsAudio &amp; VideoEarphones &amp; Headphones</v>
          </cell>
          <cell r="P30">
            <v>-1.1999999999999999E-3</v>
          </cell>
          <cell r="Q30">
            <v>-1.7999999999999997E-3</v>
          </cell>
          <cell r="R30">
            <v>-2.9999999999999996E-3</v>
          </cell>
          <cell r="S30">
            <v>-3.7499999999999994E-3</v>
          </cell>
          <cell r="T30">
            <v>-4.9999999999999992E-3</v>
          </cell>
          <cell r="AE30" t="str">
            <v>Telepon &amp; ElektronikAudio &amp; VideoEarphone &amp; Headphone</v>
          </cell>
        </row>
        <row r="31">
          <cell r="G31" t="str">
            <v>HealthFood SupplementsBeauty Supplement</v>
          </cell>
          <cell r="P31">
            <v>-1.3449614489738217E-2</v>
          </cell>
          <cell r="Q31">
            <v>-1.7852698571832495E-2</v>
          </cell>
          <cell r="R31">
            <v>-3.1302313061570712E-2</v>
          </cell>
          <cell r="S31">
            <v>-3.9127891326963385E-2</v>
          </cell>
          <cell r="T31">
            <v>-4.5503855102617854E-2</v>
          </cell>
          <cell r="AE31" t="str">
            <v>KesehatanSuplemen MakananSuplemen Kecantikan</v>
          </cell>
        </row>
        <row r="32">
          <cell r="G32" t="str">
            <v>Beauty &amp; Personal CareBath &amp; Body CareBody Wash &amp; Soap</v>
          </cell>
          <cell r="P32">
            <v>-6.9528329690547661E-3</v>
          </cell>
          <cell r="Q32">
            <v>-2.1330169216616665E-2</v>
          </cell>
          <cell r="R32">
            <v>-2.8283002185671431E-2</v>
          </cell>
          <cell r="S32">
            <v>-3.5353752732089287E-2</v>
          </cell>
          <cell r="T32">
            <v>-4.2971670309452384E-2</v>
          </cell>
          <cell r="AE32" t="str">
            <v>Perawatan &amp; KecantikanKeperluan Mandi &amp; Perawatan TubuhSabun &amp; Sabun Mandi</v>
          </cell>
        </row>
        <row r="33">
          <cell r="G33" t="str">
            <v>Food &amp; BeveragesDrinks</v>
          </cell>
          <cell r="P33">
            <v>-1.2456337915113292E-2</v>
          </cell>
          <cell r="Q33">
            <v>-2.4805634594206972E-2</v>
          </cell>
          <cell r="R33">
            <v>-3.7261972509320264E-2</v>
          </cell>
          <cell r="S33">
            <v>-4.6577465636650328E-2</v>
          </cell>
          <cell r="T33">
            <v>-5.5436620848867108E-2</v>
          </cell>
          <cell r="AE33" t="str">
            <v>Makanan &amp; MinumanMinuman</v>
          </cell>
        </row>
        <row r="34">
          <cell r="G34" t="str">
            <v>KitchenwareDrinkware</v>
          </cell>
          <cell r="P34">
            <v>-1.4000000000000002E-2</v>
          </cell>
          <cell r="Q34">
            <v>-1.4000000000000002E-2</v>
          </cell>
          <cell r="R34">
            <v>-2.8000000000000004E-2</v>
          </cell>
          <cell r="S34">
            <v>-3.5000000000000003E-2</v>
          </cell>
          <cell r="T34">
            <v>-4.0000000000000008E-2</v>
          </cell>
          <cell r="AE34" t="str">
            <v>Peralatan DapurPerlengkapan Minum</v>
          </cell>
        </row>
        <row r="35">
          <cell r="G35" t="str">
            <v>Kids' FashionKids' Fashion AccessoriesBags &amp; Luggage</v>
          </cell>
          <cell r="P35">
            <v>-1.2387761260046856E-2</v>
          </cell>
          <cell r="Q35">
            <v>-2.5285671179672002E-2</v>
          </cell>
          <cell r="R35">
            <v>-3.7673432439718858E-2</v>
          </cell>
          <cell r="S35">
            <v>-4.7091790549648571E-2</v>
          </cell>
          <cell r="T35">
            <v>-5.6122387399531432E-2</v>
          </cell>
          <cell r="AE35" t="str">
            <v>Fashion AnakAksesori Fashion AnakTas &amp; Koper</v>
          </cell>
        </row>
        <row r="36">
          <cell r="G36" t="str">
            <v>Kids' FashionKids' Fashion AccessoriesKids' Hats</v>
          </cell>
          <cell r="P36">
            <v>-1.2003939412479007E-2</v>
          </cell>
          <cell r="Q36">
            <v>-2.7972424112646978E-2</v>
          </cell>
          <cell r="R36">
            <v>-3.9976363525125985E-2</v>
          </cell>
          <cell r="S36">
            <v>-4.9970454406407475E-2</v>
          </cell>
          <cell r="T36">
            <v>-5.9960605875209974E-2</v>
          </cell>
          <cell r="AE36" t="str">
            <v>Fashion AnakAksesori Fashion AnakTopi Anak</v>
          </cell>
        </row>
        <row r="37">
          <cell r="G37" t="str">
            <v>Kids' FashionKids' Fashion AccessoriesHair Accessories</v>
          </cell>
          <cell r="P37">
            <v>-1.2209265991818655E-2</v>
          </cell>
          <cell r="Q37">
            <v>-2.6535138057269422E-2</v>
          </cell>
          <cell r="R37">
            <v>-3.8744404049088077E-2</v>
          </cell>
          <cell r="S37">
            <v>-4.8430505061360096E-2</v>
          </cell>
          <cell r="T37">
            <v>-5.790734008181346E-2</v>
          </cell>
          <cell r="AE37" t="str">
            <v>Fashion AnakAksesori Fashion AnakAksesoris Rambut</v>
          </cell>
        </row>
        <row r="38">
          <cell r="G38" t="str">
            <v>Womenswear &amp; UnderwearWomen's Underwear</v>
          </cell>
          <cell r="P38">
            <v>-7.1238318515521419E-3</v>
          </cell>
          <cell r="Q38">
            <v>-2.0133177039135038E-2</v>
          </cell>
          <cell r="R38">
            <v>-2.7257008890687179E-2</v>
          </cell>
          <cell r="S38">
            <v>-3.4071261113358974E-2</v>
          </cell>
          <cell r="T38">
            <v>-4.1261681484478632E-2</v>
          </cell>
          <cell r="AE38" t="str">
            <v>Pakaian &amp; Pakaian Dalam WanitaPakaian Dalam Wanita</v>
          </cell>
        </row>
        <row r="39">
          <cell r="G39" t="str">
            <v>Kids' FashionKids' Fashion AccessoriesWatches</v>
          </cell>
          <cell r="P39">
            <v>-1.2164975549316892E-2</v>
          </cell>
          <cell r="Q39">
            <v>-2.6845171154781813E-2</v>
          </cell>
          <cell r="R39">
            <v>-3.9010146704098705E-2</v>
          </cell>
          <cell r="S39">
            <v>-4.8762683380123378E-2</v>
          </cell>
          <cell r="T39">
            <v>-5.835024450683117E-2</v>
          </cell>
          <cell r="AE39" t="str">
            <v>Fashion AnakAksesori Fashion AnakJam Tangan</v>
          </cell>
        </row>
        <row r="40">
          <cell r="G40" t="str">
            <v>Kids' FashionKids' Fashion AccessoriesEyewear</v>
          </cell>
          <cell r="P40">
            <v>-1.2111200096143603E-2</v>
          </cell>
          <cell r="Q40">
            <v>-2.722159932699484E-2</v>
          </cell>
          <cell r="R40">
            <v>-3.9332799423138443E-2</v>
          </cell>
          <cell r="S40">
            <v>-4.9165999278923046E-2</v>
          </cell>
          <cell r="T40">
            <v>-5.8887999038564065E-2</v>
          </cell>
          <cell r="AE40" t="str">
            <v>Fashion AnakAksesori Fashion AnakKacamata</v>
          </cell>
        </row>
        <row r="41">
          <cell r="G41" t="str">
            <v>Kids' FashionKids' Fashion AccessoriesGloves</v>
          </cell>
          <cell r="P41">
            <v>-1.1167604937369471E-2</v>
          </cell>
          <cell r="Q41">
            <v>-3.38267654384138E-2</v>
          </cell>
          <cell r="R41">
            <v>-4.4994370375783271E-2</v>
          </cell>
          <cell r="S41">
            <v>-5.6242962969729082E-2</v>
          </cell>
          <cell r="T41">
            <v>-6.8323950626305432E-2</v>
          </cell>
          <cell r="AE41" t="str">
            <v>Fashion AnakAksesori Fashion AnakSarung Tangan</v>
          </cell>
        </row>
        <row r="42">
          <cell r="G42" t="str">
            <v>Beauty &amp; Personal CarePerfumeWomen's Perfume</v>
          </cell>
          <cell r="P42">
            <v>-7.0000000000000097E-3</v>
          </cell>
          <cell r="Q42">
            <v>-2.1000000000000001E-2</v>
          </cell>
          <cell r="R42">
            <v>-2.8000000000000011E-2</v>
          </cell>
          <cell r="S42">
            <v>-3.500000000000001E-2</v>
          </cell>
          <cell r="T42">
            <v>-4.250000000000001E-2</v>
          </cell>
          <cell r="AE42" t="str">
            <v>Perawatan &amp; KecantikanParfumParfum Wanita</v>
          </cell>
        </row>
        <row r="43">
          <cell r="G43" t="str">
            <v>Kids' FashionKids' Fashion AccessoriesKids' Scarves &amp; Shawls</v>
          </cell>
          <cell r="P43">
            <v>-1.2497077269761552E-2</v>
          </cell>
          <cell r="Q43">
            <v>-2.452045911166913E-2</v>
          </cell>
          <cell r="R43">
            <v>-3.7017536381430682E-2</v>
          </cell>
          <cell r="S43">
            <v>-4.6271920476788353E-2</v>
          </cell>
          <cell r="T43">
            <v>-5.5029227302384479E-2</v>
          </cell>
          <cell r="AE43" t="str">
            <v>Fashion AnakAksesori Fashion AnakSyal &amp; Selendang Anak</v>
          </cell>
        </row>
        <row r="44">
          <cell r="G44" t="str">
            <v>Kids' FashionKids' Fashion AccessoriesFace Masks</v>
          </cell>
          <cell r="P44">
            <v>-6.5000000000000023E-3</v>
          </cell>
          <cell r="Q44">
            <v>-2.4499999999999997E-2</v>
          </cell>
          <cell r="R44">
            <v>-3.1E-2</v>
          </cell>
          <cell r="S44">
            <v>-3.875E-2</v>
          </cell>
          <cell r="T44">
            <v>-4.7500000000000001E-2</v>
          </cell>
          <cell r="AE44" t="str">
            <v>Fashion AnakAksesori Fashion AnakMasker Wajah</v>
          </cell>
        </row>
        <row r="45">
          <cell r="G45" t="str">
            <v>Kids' FashionKids' Fashion AccessoriesEarmuffs</v>
          </cell>
          <cell r="P45">
            <v>-1.1528628430159636E-2</v>
          </cell>
          <cell r="Q45">
            <v>-3.1299600988882584E-2</v>
          </cell>
          <cell r="R45">
            <v>-4.282822941904222E-2</v>
          </cell>
          <cell r="S45">
            <v>-5.3535286773802773E-2</v>
          </cell>
          <cell r="T45">
            <v>-6.4713715698403687E-2</v>
          </cell>
          <cell r="AE45" t="str">
            <v>Fashion AnakAksesori Fashion AnakAlat Penutup Telinga</v>
          </cell>
        </row>
        <row r="46">
          <cell r="G46" t="str">
            <v>Kids' FashionKids' Fashion AccessoriesBelts</v>
          </cell>
          <cell r="P46">
            <v>-1.232305431082405E-2</v>
          </cell>
          <cell r="Q46">
            <v>-2.5738619824231677E-2</v>
          </cell>
          <cell r="R46">
            <v>-3.8061674135055727E-2</v>
          </cell>
          <cell r="S46">
            <v>-4.7577092668819654E-2</v>
          </cell>
          <cell r="T46">
            <v>-5.6769456891759537E-2</v>
          </cell>
          <cell r="AE46" t="str">
            <v>Fashion AnakAksesori Fashion AnakSabuk</v>
          </cell>
        </row>
        <row r="47">
          <cell r="G47" t="str">
            <v>Menswear &amp; UnderwearMen's Bottoms</v>
          </cell>
          <cell r="P47">
            <v>-6.634116612139921E-3</v>
          </cell>
          <cell r="Q47">
            <v>-2.356118371502058E-2</v>
          </cell>
          <cell r="R47">
            <v>-3.0195300327160501E-2</v>
          </cell>
          <cell r="S47">
            <v>-3.7744125408950627E-2</v>
          </cell>
          <cell r="T47">
            <v>-4.6158833878600834E-2</v>
          </cell>
          <cell r="AE47" t="str">
            <v>Pakaian &amp; Pakaian Dalam PriaBawahan Pria</v>
          </cell>
        </row>
        <row r="48">
          <cell r="G48" t="str">
            <v>Beauty &amp; Personal CarePersonal Care Appliances</v>
          </cell>
          <cell r="P48">
            <v>-1.3000000000000008E-2</v>
          </cell>
          <cell r="Q48">
            <v>-2.1000000000000001E-2</v>
          </cell>
          <cell r="R48">
            <v>-3.4000000000000009E-2</v>
          </cell>
          <cell r="S48">
            <v>-4.250000000000001E-2</v>
          </cell>
          <cell r="T48">
            <v>-0.05</v>
          </cell>
          <cell r="AE48" t="str">
            <v>Perawatan &amp; KecantikanPeralatan Perawatan</v>
          </cell>
        </row>
        <row r="49">
          <cell r="G49" t="str">
            <v>Automotive &amp; MotorcycleAuto Replacement PartsWindshield Wipers &amp; Washers</v>
          </cell>
          <cell r="P49">
            <v>-4.2000000000000006E-3</v>
          </cell>
          <cell r="Q49">
            <v>-8.3999999999999977E-3</v>
          </cell>
          <cell r="R49">
            <v>-1.2599999999999998E-2</v>
          </cell>
          <cell r="S49">
            <v>-1.7499999999999998E-2</v>
          </cell>
          <cell r="T49">
            <v>-1.9999999999999997E-2</v>
          </cell>
          <cell r="AE49" t="str">
            <v>Mobil &amp; Sepeda MotorSuku Cadang KendaraanWiper &amp; Pencuci Kaca Depan Mobil</v>
          </cell>
        </row>
        <row r="50">
          <cell r="G50" t="str">
            <v>Automotive &amp; MotorcycleAuto Replacement PartsWheels, Rims &amp; Accessories</v>
          </cell>
          <cell r="P50">
            <v>-2.700000000000001E-3</v>
          </cell>
          <cell r="Q50">
            <v>-8.3999999999999977E-3</v>
          </cell>
          <cell r="R50">
            <v>-1.1099999999999999E-2</v>
          </cell>
          <cell r="S50">
            <v>-1.375E-2</v>
          </cell>
          <cell r="T50">
            <v>-1.6250000000000001E-2</v>
          </cell>
          <cell r="AE50" t="str">
            <v>Mobil &amp; Sepeda MotorSuku Cadang KendaraanRoda, Pelek, &amp; Aksesori</v>
          </cell>
        </row>
        <row r="51">
          <cell r="G51" t="str">
            <v>Automotive &amp; MotorcycleAuto Replacement PartsTires &amp; Accessories</v>
          </cell>
          <cell r="P51">
            <v>-3.7000000000000019E-3</v>
          </cell>
          <cell r="Q51">
            <v>-8.3999999999999977E-3</v>
          </cell>
          <cell r="R51">
            <v>-1.21E-2</v>
          </cell>
          <cell r="S51">
            <v>-1.6250000000000004E-2</v>
          </cell>
          <cell r="T51">
            <v>-1.8750000000000003E-2</v>
          </cell>
          <cell r="AE51" t="str">
            <v>Mobil &amp; Sepeda MotorSuku Cadang KendaraanBan &amp; Aksesori</v>
          </cell>
        </row>
        <row r="52">
          <cell r="G52" t="str">
            <v>Automotive &amp; MotorcycleAuto Replacement PartsShocks, Struts &amp; Suspension</v>
          </cell>
          <cell r="P52">
            <v>-3.7000000000000019E-3</v>
          </cell>
          <cell r="Q52">
            <v>-8.3999999999999977E-3</v>
          </cell>
          <cell r="R52">
            <v>-1.21E-2</v>
          </cell>
          <cell r="S52">
            <v>-1.6250000000000004E-2</v>
          </cell>
          <cell r="T52">
            <v>-1.8750000000000003E-2</v>
          </cell>
          <cell r="AE52" t="str">
            <v>Mobil &amp; Sepeda MotorSuku Cadang KendaraanSok, Strut, &amp; Suspensi</v>
          </cell>
        </row>
        <row r="53">
          <cell r="G53" t="str">
            <v>Automotive &amp; MotorcycleAuto Replacement PartsRadiators, Engine Cooling &amp; Climate Control</v>
          </cell>
          <cell r="P53">
            <v>-2.700000000000001E-3</v>
          </cell>
          <cell r="Q53">
            <v>-8.3999999999999977E-3</v>
          </cell>
          <cell r="R53">
            <v>-1.1099999999999999E-2</v>
          </cell>
          <cell r="S53">
            <v>-1.375E-2</v>
          </cell>
          <cell r="T53">
            <v>-1.6250000000000001E-2</v>
          </cell>
          <cell r="AE53" t="str">
            <v>Mobil &amp; Sepeda MotorSuku Cadang KendaraanRadiator, Pendinginan Mesin, &amp; Kontrol Suhu</v>
          </cell>
        </row>
        <row r="54">
          <cell r="G54" t="str">
            <v>Automotive &amp; MotorcycleAuto Replacement PartsIgnition</v>
          </cell>
          <cell r="P54">
            <v>-3.7000000000000019E-3</v>
          </cell>
          <cell r="Q54">
            <v>-8.3999999999999977E-3</v>
          </cell>
          <cell r="R54">
            <v>-1.21E-2</v>
          </cell>
          <cell r="S54">
            <v>-1.6250000000000004E-2</v>
          </cell>
          <cell r="T54">
            <v>-1.8750000000000003E-2</v>
          </cell>
          <cell r="AE54" t="str">
            <v>Mobil &amp; Sepeda MotorSuku Cadang KendaraanPengapian</v>
          </cell>
        </row>
        <row r="55">
          <cell r="G55" t="str">
            <v>Automotive &amp; MotorcycleAuto Replacement PartsFuel System</v>
          </cell>
          <cell r="P55">
            <v>-4.2247953512937145E-3</v>
          </cell>
          <cell r="Q55">
            <v>-9.4414047543358842E-3</v>
          </cell>
          <cell r="R55">
            <v>-1.3666200105629599E-2</v>
          </cell>
          <cell r="S55">
            <v>-1.8429825673514186E-2</v>
          </cell>
          <cell r="T55">
            <v>-2.1239767564685576E-2</v>
          </cell>
          <cell r="AE55" t="str">
            <v>Mobil &amp; Sepeda MotorSuku Cadang KendaraanSistem Bahan Bakar</v>
          </cell>
        </row>
        <row r="56">
          <cell r="G56" t="str">
            <v>Automotive &amp; MotorcycleAuto Replacement PartsExhaust &amp; Emissions</v>
          </cell>
          <cell r="P56">
            <v>-4.2903736128550272E-3</v>
          </cell>
          <cell r="Q56">
            <v>-1.2195691739911141E-2</v>
          </cell>
          <cell r="R56">
            <v>-1.6486065352766168E-2</v>
          </cell>
          <cell r="S56">
            <v>-2.0889010482063521E-2</v>
          </cell>
          <cell r="T56">
            <v>-2.451868064275136E-2</v>
          </cell>
          <cell r="AE56" t="str">
            <v>Mobil &amp; Sepeda MotorSuku Cadang KendaraanPembuangan &amp; Emisi</v>
          </cell>
        </row>
        <row r="57">
          <cell r="G57" t="str">
            <v>Automotive &amp; MotorcycleAuto Replacement PartsEngine Parts</v>
          </cell>
          <cell r="P57">
            <v>-4.2000000000000006E-3</v>
          </cell>
          <cell r="Q57">
            <v>-8.3999999999999977E-3</v>
          </cell>
          <cell r="R57">
            <v>-1.2599999999999998E-2</v>
          </cell>
          <cell r="S57">
            <v>-1.7499999999999998E-2</v>
          </cell>
          <cell r="T57">
            <v>-1.9999999999999997E-2</v>
          </cell>
          <cell r="AE57" t="str">
            <v>Mobil &amp; Sepeda MotorSuku Cadang KendaraanKomponen Mesin</v>
          </cell>
        </row>
        <row r="58">
          <cell r="G58" t="str">
            <v>Automotive &amp; MotorcycleAuto Replacement PartsDrivetrain, Transmission &amp; Clutches</v>
          </cell>
          <cell r="P58">
            <v>-4.2000000000000006E-3</v>
          </cell>
          <cell r="Q58">
            <v>-8.3999999999999977E-3</v>
          </cell>
          <cell r="R58">
            <v>-1.2599999999999998E-2</v>
          </cell>
          <cell r="S58">
            <v>-1.7499999999999998E-2</v>
          </cell>
          <cell r="T58">
            <v>-1.9999999999999997E-2</v>
          </cell>
          <cell r="AE58" t="str">
            <v>Mobil &amp; Sepeda MotorSuku Cadang KendaraanDrivetrain, Transmisi, &amp; Kopling</v>
          </cell>
        </row>
        <row r="59">
          <cell r="G59" t="str">
            <v>Automotive &amp; MotorcycleAuto Replacement PartsBrake System</v>
          </cell>
          <cell r="P59">
            <v>-3.7000000000000019E-3</v>
          </cell>
          <cell r="Q59">
            <v>-8.3999999999999977E-3</v>
          </cell>
          <cell r="R59">
            <v>-1.21E-2</v>
          </cell>
          <cell r="S59">
            <v>-1.6250000000000004E-2</v>
          </cell>
          <cell r="T59">
            <v>-1.8750000000000003E-2</v>
          </cell>
          <cell r="AE59" t="str">
            <v>Mobil &amp; Sepeda MotorSuku Cadang KendaraanSistem Rem</v>
          </cell>
        </row>
        <row r="60">
          <cell r="G60" t="str">
            <v>Automotive &amp; MotorcycleAuto Replacement PartsBody, Frame &amp; Bumpers</v>
          </cell>
          <cell r="P60">
            <v>-4.2000000000000006E-3</v>
          </cell>
          <cell r="Q60">
            <v>-8.3999999999999977E-3</v>
          </cell>
          <cell r="R60">
            <v>-1.2599999999999998E-2</v>
          </cell>
          <cell r="S60">
            <v>-1.7499999999999998E-2</v>
          </cell>
          <cell r="T60">
            <v>-1.9999999999999997E-2</v>
          </cell>
          <cell r="AE60" t="str">
            <v>Mobil &amp; Sepeda MotorSuku Cadang KendaraanBodi, Rangka, &amp; Bemper</v>
          </cell>
        </row>
        <row r="61">
          <cell r="G61" t="str">
            <v>Automotive &amp; MotorcycleAuto Replacement PartsBelts, Hoses &amp; Pulleys</v>
          </cell>
          <cell r="P61">
            <v>-4.2000000000000006E-3</v>
          </cell>
          <cell r="Q61">
            <v>-8.3999999999999977E-3</v>
          </cell>
          <cell r="R61">
            <v>-1.2599999999999998E-2</v>
          </cell>
          <cell r="S61">
            <v>-1.7499999999999998E-2</v>
          </cell>
          <cell r="T61">
            <v>-1.9999999999999997E-2</v>
          </cell>
          <cell r="AE61" t="str">
            <v>Mobil &amp; Sepeda MotorSuku Cadang KendaraanSabuk, Selang, &amp; Puli</v>
          </cell>
        </row>
        <row r="62">
          <cell r="G62" t="str">
            <v>Automotive &amp; MotorcycleAuto Replacement PartsBearing &amp; Seals</v>
          </cell>
          <cell r="P62">
            <v>-3.7000000000000019E-3</v>
          </cell>
          <cell r="Q62">
            <v>-8.3999999999999977E-3</v>
          </cell>
          <cell r="R62">
            <v>-1.21E-2</v>
          </cell>
          <cell r="S62">
            <v>-1.6250000000000004E-2</v>
          </cell>
          <cell r="T62">
            <v>-1.8750000000000003E-2</v>
          </cell>
          <cell r="AE62" t="str">
            <v>Mobil &amp; Sepeda MotorSuku Cadang KendaraanBearing &amp; Seal</v>
          </cell>
        </row>
        <row r="63">
          <cell r="G63" t="str">
            <v>Automotive &amp; MotorcycleAuto Replacement PartsBatteries &amp; Accessories</v>
          </cell>
          <cell r="P63">
            <v>-4.2000000000000006E-3</v>
          </cell>
          <cell r="Q63">
            <v>-8.3999999999999977E-3</v>
          </cell>
          <cell r="R63">
            <v>-1.2599999999999998E-2</v>
          </cell>
          <cell r="S63">
            <v>-1.7499999999999998E-2</v>
          </cell>
          <cell r="T63">
            <v>-1.9999999999999997E-2</v>
          </cell>
          <cell r="AE63" t="str">
            <v>Mobil &amp; Sepeda MotorSuku Cadang KendaraanBaterai &amp; Aksesori</v>
          </cell>
        </row>
        <row r="64">
          <cell r="G64" t="str">
            <v>Automotive &amp; MotorcycleMotorcycle PartsMirrors &amp; Accessories</v>
          </cell>
          <cell r="P64">
            <v>-2.7606820293335135E-3</v>
          </cell>
          <cell r="Q64">
            <v>-1.0948645232007451E-2</v>
          </cell>
          <cell r="R64">
            <v>-1.3709327261340965E-2</v>
          </cell>
          <cell r="S64">
            <v>-1.6025576100006655E-2</v>
          </cell>
          <cell r="T64">
            <v>-1.928410146667554E-2</v>
          </cell>
          <cell r="AE64" t="str">
            <v>Mobil &amp; Sepeda MotorSuku Cadang Sepeda MotorCermin &amp; Aksesori</v>
          </cell>
        </row>
        <row r="65">
          <cell r="G65" t="str">
            <v>Automotive &amp; MotorcycleMotorcycle PartsLighting</v>
          </cell>
          <cell r="P65">
            <v>-2.7882869852021899E-3</v>
          </cell>
          <cell r="Q65">
            <v>-1.2108053378491938E-2</v>
          </cell>
          <cell r="R65">
            <v>-1.4896340363694128E-2</v>
          </cell>
          <cell r="S65">
            <v>-1.706076194508209E-2</v>
          </cell>
          <cell r="T65">
            <v>-2.0664349260109453E-2</v>
          </cell>
          <cell r="AE65" t="str">
            <v>Mobil &amp; Sepeda MotorSuku Cadang Sepeda MotorLampu</v>
          </cell>
        </row>
        <row r="66">
          <cell r="G66" t="str">
            <v>Automotive &amp; MotorcycleMotorcycle PartsWheels, Rims &amp; Accessories</v>
          </cell>
          <cell r="P66">
            <v>-2.9153940666848052E-3</v>
          </cell>
          <cell r="Q66">
            <v>-1.744655080076167E-2</v>
          </cell>
          <cell r="R66">
            <v>-2.0361944867446476E-2</v>
          </cell>
          <cell r="S66">
            <v>-2.1827277500680066E-2</v>
          </cell>
          <cell r="T66">
            <v>-2.701970333424009E-2</v>
          </cell>
          <cell r="AE66" t="str">
            <v>Mobil &amp; Sepeda MotorSuku Cadang Sepeda MotorRoda, Pelek, &amp; Aksesori</v>
          </cell>
        </row>
        <row r="67">
          <cell r="G67" t="str">
            <v>Automotive &amp; MotorcycleMotorcycle PartsTires &amp; Accessories</v>
          </cell>
          <cell r="P67">
            <v>-3.7027979546012026E-3</v>
          </cell>
          <cell r="Q67">
            <v>-8.5175140932503782E-3</v>
          </cell>
          <cell r="R67">
            <v>-1.2220312047851581E-2</v>
          </cell>
          <cell r="S67">
            <v>-1.6354923297544986E-2</v>
          </cell>
          <cell r="T67">
            <v>-1.888989773005998E-2</v>
          </cell>
          <cell r="AE67" t="str">
            <v>Mobil &amp; Sepeda MotorSuku Cadang Sepeda MotorBan &amp; Aksesori</v>
          </cell>
        </row>
        <row r="68">
          <cell r="G68" t="str">
            <v>Automotive &amp; MotorcycleMotorcycle PartsSparkplug</v>
          </cell>
          <cell r="P68">
            <v>-2.7041282439227415E-3</v>
          </cell>
          <cell r="Q68">
            <v>-8.5733862447549911E-3</v>
          </cell>
          <cell r="R68">
            <v>-1.1277514488677733E-2</v>
          </cell>
          <cell r="S68">
            <v>-1.3904809147102674E-2</v>
          </cell>
          <cell r="T68">
            <v>-1.6456412196136899E-2</v>
          </cell>
          <cell r="AE68" t="str">
            <v>Mobil &amp; Sepeda MotorSuku Cadang Sepeda MotorBusi</v>
          </cell>
        </row>
        <row r="69">
          <cell r="G69" t="str">
            <v>Automotive &amp; MotorcycleMotorcycle PartsShocks, Struts &amp; Suspension</v>
          </cell>
          <cell r="P69">
            <v>-3.7733582831088967E-3</v>
          </cell>
          <cell r="Q69">
            <v>-1.1481047890573545E-2</v>
          </cell>
          <cell r="R69">
            <v>-1.5254406173682442E-2</v>
          </cell>
          <cell r="S69">
            <v>-1.9000935616583527E-2</v>
          </cell>
          <cell r="T69">
            <v>-2.2417914155444703E-2</v>
          </cell>
          <cell r="AE69" t="str">
            <v>Mobil &amp; Sepeda MotorSuku Cadang Sepeda MotorSok, Strut, &amp; Suspensi</v>
          </cell>
        </row>
        <row r="70">
          <cell r="G70" t="str">
            <v>Automotive &amp; MotorcycleMotorcycle PartsMotorcycle Oil</v>
          </cell>
          <cell r="P70">
            <v>-4.2000000000000006E-3</v>
          </cell>
          <cell r="Q70">
            <v>-8.3999999999999977E-3</v>
          </cell>
          <cell r="R70">
            <v>-1.2599999999999998E-2</v>
          </cell>
          <cell r="S70">
            <v>-1.7499999999999998E-2</v>
          </cell>
          <cell r="T70">
            <v>-1.9999999999999997E-2</v>
          </cell>
          <cell r="AE70" t="str">
            <v>Mobil &amp; Sepeda MotorSuku Cadang Sepeda MotorOli Sepeda Motor</v>
          </cell>
        </row>
        <row r="71">
          <cell r="G71" t="str">
            <v>Automotive &amp; MotorcycleMotorcycle PartsMotorcycle Filters</v>
          </cell>
          <cell r="P71">
            <v>-2.7279028837329713E-3</v>
          </cell>
          <cell r="Q71">
            <v>-9.5719211167847301E-3</v>
          </cell>
          <cell r="R71">
            <v>-1.2299824000517701E-2</v>
          </cell>
          <cell r="S71">
            <v>-1.4796358139986369E-2</v>
          </cell>
          <cell r="T71">
            <v>-1.764514418664849E-2</v>
          </cell>
          <cell r="AE71" t="str">
            <v>Mobil &amp; Sepeda MotorSuku Cadang Sepeda MotorFilter Sepeda Motor</v>
          </cell>
        </row>
        <row r="72">
          <cell r="G72" t="str">
            <v>Automotive &amp; MotorcycleMotorcycle PartsMotorcycle Antifreeze &amp; Lubricant</v>
          </cell>
          <cell r="P72">
            <v>-4.2000000000000006E-3</v>
          </cell>
          <cell r="Q72">
            <v>-8.3999999999999977E-3</v>
          </cell>
          <cell r="R72">
            <v>-1.2599999999999998E-2</v>
          </cell>
          <cell r="S72">
            <v>-1.7499999999999998E-2</v>
          </cell>
          <cell r="T72">
            <v>-1.9999999999999997E-2</v>
          </cell>
          <cell r="AE72" t="str">
            <v>Mobil &amp; Sepeda MotorSuku Cadang Sepeda MotorCoolant &amp; Pelumas Sepeda Motor</v>
          </cell>
        </row>
        <row r="73">
          <cell r="G73" t="str">
            <v>Automotive &amp; MotorcycleMotorcycle PartsHorns &amp; Accessories</v>
          </cell>
          <cell r="P73">
            <v>-2.7916431881485609E-3</v>
          </cell>
          <cell r="Q73">
            <v>-1.2249013902239383E-2</v>
          </cell>
          <cell r="R73">
            <v>-1.5040657090387944E-2</v>
          </cell>
          <cell r="S73">
            <v>-1.7186619555570881E-2</v>
          </cell>
          <cell r="T73">
            <v>-2.0832159407427841E-2</v>
          </cell>
          <cell r="AE73" t="str">
            <v>Mobil &amp; Sepeda MotorSuku Cadang Sepeda MotorTanduk &amp; Aksesori</v>
          </cell>
        </row>
        <row r="74">
          <cell r="G74" t="str">
            <v>Automotive &amp; MotorcycleMotorcycle PartsFrames &amp; Fittings</v>
          </cell>
          <cell r="P74">
            <v>-3.8094795041109259E-3</v>
          </cell>
          <cell r="Q74">
            <v>-1.2998139172658607E-2</v>
          </cell>
          <cell r="R74">
            <v>-1.6807618676769533E-2</v>
          </cell>
          <cell r="S74">
            <v>-2.0355481404159478E-2</v>
          </cell>
          <cell r="T74">
            <v>-2.4223975205545967E-2</v>
          </cell>
          <cell r="AE74" t="str">
            <v>Mobil &amp; Sepeda MotorSuku Cadang Sepeda MotorFrame &amp; Fitting</v>
          </cell>
        </row>
        <row r="75">
          <cell r="G75" t="str">
            <v>Automotive &amp; MotorcycleMotorcycle PartsExhaust &amp; Emissions</v>
          </cell>
          <cell r="P75">
            <v>-3.807887511002167E-3</v>
          </cell>
          <cell r="Q75">
            <v>-1.2931275462090937E-2</v>
          </cell>
          <cell r="R75">
            <v>-1.6739162973093104E-2</v>
          </cell>
          <cell r="S75">
            <v>-2.0295781662581197E-2</v>
          </cell>
          <cell r="T75">
            <v>-2.4144375550108264E-2</v>
          </cell>
          <cell r="AE75" t="str">
            <v>Mobil &amp; Sepeda MotorSuku Cadang Sepeda MotorPembuangan &amp; Emisi</v>
          </cell>
        </row>
        <row r="76">
          <cell r="G76" t="str">
            <v>Automotive &amp; MotorcycleMotorcycle PartsDrivetrain, Transmission &amp; Clutches</v>
          </cell>
          <cell r="P76">
            <v>-3.7000000000000019E-3</v>
          </cell>
          <cell r="Q76">
            <v>-8.3999999999999977E-3</v>
          </cell>
          <cell r="R76">
            <v>-1.21E-2</v>
          </cell>
          <cell r="S76">
            <v>-1.6250000000000004E-2</v>
          </cell>
          <cell r="T76">
            <v>-1.8750000000000003E-2</v>
          </cell>
          <cell r="AE76" t="str">
            <v>Mobil &amp; Sepeda MotorSuku Cadang Sepeda MotorDrivetrain, Transmisi, &amp; Kopling</v>
          </cell>
        </row>
        <row r="77">
          <cell r="G77" t="str">
            <v>Automotive &amp; MotorcycleMotorcycle PartsCables &amp; Tubes</v>
          </cell>
          <cell r="P77">
            <v>-2.7353870528146647E-3</v>
          </cell>
          <cell r="Q77">
            <v>-9.8862562182157505E-3</v>
          </cell>
          <cell r="R77">
            <v>-1.2621643271030415E-2</v>
          </cell>
          <cell r="S77">
            <v>-1.507701448054978E-2</v>
          </cell>
          <cell r="T77">
            <v>-1.8019352640733038E-2</v>
          </cell>
          <cell r="AE77" t="str">
            <v>Mobil &amp; Sepeda MotorSuku Cadang Sepeda MotorKabel &amp; Tabung</v>
          </cell>
        </row>
        <row r="78">
          <cell r="G78" t="str">
            <v>Automotive &amp; MotorcycleMotorcycle PartsBrake System</v>
          </cell>
          <cell r="P78">
            <v>-3.7106330238509365E-3</v>
          </cell>
          <cell r="Q78">
            <v>-8.8465870017392124E-3</v>
          </cell>
          <cell r="R78">
            <v>-1.2557220025590149E-2</v>
          </cell>
          <cell r="S78">
            <v>-1.6648738394410015E-2</v>
          </cell>
          <cell r="T78">
            <v>-1.9281651192546687E-2</v>
          </cell>
          <cell r="AE78" t="str">
            <v>Mobil &amp; Sepeda MotorSuku Cadang Sepeda MotorSistem Rem</v>
          </cell>
        </row>
        <row r="79">
          <cell r="G79" t="str">
            <v>Automotive &amp; MotorcycleMotorcycle PartsBatteries &amp; Accessories</v>
          </cell>
          <cell r="P79">
            <v>-3.7000000000000019E-3</v>
          </cell>
          <cell r="Q79">
            <v>-8.3999999999999977E-3</v>
          </cell>
          <cell r="R79">
            <v>-1.21E-2</v>
          </cell>
          <cell r="S79">
            <v>-1.6250000000000004E-2</v>
          </cell>
          <cell r="T79">
            <v>-1.8750000000000003E-2</v>
          </cell>
          <cell r="AE79" t="str">
            <v>Mobil &amp; Sepeda MotorSuku Cadang Sepeda MotorBaterai &amp; Aksesori</v>
          </cell>
        </row>
        <row r="80">
          <cell r="G80" t="str">
            <v>Baby &amp; MaternityBaby Care &amp; HealthDiapers</v>
          </cell>
          <cell r="P80">
            <v>-1.3000000000000008E-2</v>
          </cell>
          <cell r="Q80">
            <v>-2.1000000000000001E-2</v>
          </cell>
          <cell r="R80">
            <v>-3.4000000000000009E-2</v>
          </cell>
          <cell r="S80">
            <v>-4.250000000000001E-2</v>
          </cell>
          <cell r="T80">
            <v>-0.05</v>
          </cell>
          <cell r="AE80" t="str">
            <v>Bayi &amp; PersalinanPerawatan &amp; Kesehatan BayiPopok</v>
          </cell>
        </row>
        <row r="81">
          <cell r="G81" t="str">
            <v>Womenswear &amp; UnderwearWomen's Tops</v>
          </cell>
          <cell r="P81">
            <v>-7.0053571530487649E-3</v>
          </cell>
          <cell r="Q81">
            <v>-2.0962499928658684E-2</v>
          </cell>
          <cell r="R81">
            <v>-2.7967857081707449E-2</v>
          </cell>
          <cell r="S81">
            <v>-3.495982135213431E-2</v>
          </cell>
          <cell r="T81">
            <v>-4.2446428469512409E-2</v>
          </cell>
          <cell r="AE81" t="str">
            <v>Pakaian &amp; Pakaian Dalam WanitaAtasan Wanita</v>
          </cell>
        </row>
        <row r="82">
          <cell r="G82" t="str">
            <v>Sports &amp; OutdoorSport &amp; Outdoor Clothing</v>
          </cell>
          <cell r="P82">
            <v>-1.5118227027257255E-2</v>
          </cell>
          <cell r="Q82">
            <v>-6.172410809199223E-3</v>
          </cell>
          <cell r="R82">
            <v>-2.1290637836456478E-2</v>
          </cell>
          <cell r="S82">
            <v>-2.6613297295570597E-2</v>
          </cell>
          <cell r="T82">
            <v>-2.8817729727427462E-2</v>
          </cell>
          <cell r="AE82" t="str">
            <v>Olahraga &amp; OutdoorPakaian Olahraga &amp; Outdoor</v>
          </cell>
        </row>
        <row r="83">
          <cell r="G83" t="str">
            <v>Beauty &amp; Personal CarePerfumeUnisex Perfume</v>
          </cell>
          <cell r="P83">
            <v>-6.9869190085005868E-3</v>
          </cell>
          <cell r="Q83">
            <v>-2.1091566940495937E-2</v>
          </cell>
          <cell r="R83">
            <v>-2.8078485948996524E-2</v>
          </cell>
          <cell r="S83">
            <v>-3.5098107436245654E-2</v>
          </cell>
          <cell r="T83">
            <v>-4.2630809914994204E-2</v>
          </cell>
          <cell r="AE83" t="str">
            <v>Perawatan &amp; KecantikanParfumParfum Uniseks</v>
          </cell>
        </row>
        <row r="84">
          <cell r="G84" t="str">
            <v>Sports &amp; OutdoorSports Footwear</v>
          </cell>
          <cell r="P84">
            <v>-1.55E-2</v>
          </cell>
          <cell r="Q84">
            <v>-3.5000000000000027E-3</v>
          </cell>
          <cell r="R84">
            <v>-1.9000000000000003E-2</v>
          </cell>
          <cell r="S84">
            <v>-2.3750000000000004E-2</v>
          </cell>
          <cell r="T84">
            <v>-2.5000000000000005E-2</v>
          </cell>
          <cell r="AE84" t="str">
            <v>Olahraga &amp; OutdoorSepatu Olahraga</v>
          </cell>
        </row>
        <row r="85">
          <cell r="G85" t="str">
            <v>Textiles &amp; Soft FurnishingsFabrics &amp; Sewing SuppliesSewing Accessories &amp; Haberdashery</v>
          </cell>
          <cell r="P85">
            <v>-1.2792505650247719E-2</v>
          </cell>
          <cell r="Q85">
            <v>-2.2452460448265932E-2</v>
          </cell>
          <cell r="R85">
            <v>-3.5244966098513651E-2</v>
          </cell>
          <cell r="S85">
            <v>-4.4056207623142066E-2</v>
          </cell>
          <cell r="T85">
            <v>-5.2074943497522758E-2</v>
          </cell>
          <cell r="AE85" t="str">
            <v>Tekstil &amp; Soft FurnishingKain &amp; Perlengkapan JahitAksesoris &amp; Haberdashery</v>
          </cell>
        </row>
        <row r="86">
          <cell r="G86" t="str">
            <v>Textiles &amp; Soft FurnishingsFabrics &amp; Sewing SuppliesTextiles &amp; Fabrics</v>
          </cell>
          <cell r="P86">
            <v>-1.2745209653719749E-2</v>
          </cell>
          <cell r="Q86">
            <v>-2.2783532423961774E-2</v>
          </cell>
          <cell r="R86">
            <v>-3.5528742077681523E-2</v>
          </cell>
          <cell r="S86">
            <v>-4.4410927597101899E-2</v>
          </cell>
          <cell r="T86">
            <v>-5.2547903462802539E-2</v>
          </cell>
          <cell r="AE86" t="str">
            <v>Tekstil &amp; Soft FurnishingKain &amp; Perlengkapan JahitKain</v>
          </cell>
        </row>
        <row r="87">
          <cell r="G87" t="str">
            <v>Textiles &amp; Soft FurnishingsFabrics &amp; Sewing SuppliesSewing Tool Kits</v>
          </cell>
          <cell r="P87">
            <v>-1.2999999999999998E-2</v>
          </cell>
          <cell r="Q87">
            <v>-2.0999999999999998E-2</v>
          </cell>
          <cell r="R87">
            <v>-3.3999999999999996E-2</v>
          </cell>
          <cell r="S87">
            <v>-4.2499999999999996E-2</v>
          </cell>
          <cell r="T87">
            <v>-0.05</v>
          </cell>
          <cell r="AE87" t="str">
            <v>Tekstil &amp; Soft FurnishingKain &amp; Perlengkapan JahitKit Alat Menjahit</v>
          </cell>
        </row>
        <row r="88">
          <cell r="G88" t="str">
            <v>Textiles &amp; Soft FurnishingsFabrics &amp; Sewing SuppliesSewing Machines</v>
          </cell>
          <cell r="P88">
            <v>-1.1000000000000003E-2</v>
          </cell>
          <cell r="Q88">
            <v>-2.0999999999999998E-2</v>
          </cell>
          <cell r="R88">
            <v>-3.2000000000000001E-2</v>
          </cell>
          <cell r="S88">
            <v>-0.04</v>
          </cell>
          <cell r="T88">
            <v>-4.7500000000000001E-2</v>
          </cell>
          <cell r="AE88" t="str">
            <v>Tekstil &amp; Soft FurnishingKain &amp; Perlengkapan JahitMesin Jahit</v>
          </cell>
        </row>
        <row r="89">
          <cell r="G89" t="str">
            <v>Textiles &amp; Soft FurnishingsFabrics &amp; Sewing SuppliesThread</v>
          </cell>
          <cell r="P89">
            <v>-1.2730844579477554E-2</v>
          </cell>
          <cell r="Q89">
            <v>-2.2884087943657101E-2</v>
          </cell>
          <cell r="R89">
            <v>-3.5614932523134656E-2</v>
          </cell>
          <cell r="S89">
            <v>-4.4518665653918321E-2</v>
          </cell>
          <cell r="T89">
            <v>-5.2691554205224436E-2</v>
          </cell>
          <cell r="AE89" t="str">
            <v>Tekstil &amp; Soft FurnishingKain &amp; Perlengkapan JahitBenang</v>
          </cell>
        </row>
        <row r="90">
          <cell r="G90" t="str">
            <v>Textiles &amp; Soft FurnishingsFabrics &amp; Sewing SuppliesSewing Craft Kits</v>
          </cell>
          <cell r="P90">
            <v>-1.2497859479872607E-2</v>
          </cell>
          <cell r="Q90">
            <v>-2.4514983640891802E-2</v>
          </cell>
          <cell r="R90">
            <v>-3.7012843120764409E-2</v>
          </cell>
          <cell r="S90">
            <v>-4.6266053900955506E-2</v>
          </cell>
          <cell r="T90">
            <v>-5.5021405201274007E-2</v>
          </cell>
          <cell r="AE90" t="str">
            <v>Tekstil &amp; Soft FurnishingKain &amp; Perlengkapan JahitKit Alat Jahit</v>
          </cell>
        </row>
        <row r="91">
          <cell r="G91" t="str">
            <v>Textiles &amp; Soft FurnishingsFabrics &amp; Sewing SuppliesNeedles</v>
          </cell>
          <cell r="P91">
            <v>-1.2136953355829736E-2</v>
          </cell>
          <cell r="Q91">
            <v>-2.7041326509191856E-2</v>
          </cell>
          <cell r="R91">
            <v>-3.9178279865021592E-2</v>
          </cell>
          <cell r="S91">
            <v>-4.8972849831276991E-2</v>
          </cell>
          <cell r="T91">
            <v>-5.8630466441702653E-2</v>
          </cell>
          <cell r="AE91" t="str">
            <v>Tekstil &amp; Soft FurnishingKain &amp; Perlengkapan JahitJarum</v>
          </cell>
        </row>
        <row r="92">
          <cell r="G92" t="str">
            <v>Beauty &amp; Personal CareMen's Care</v>
          </cell>
          <cell r="P92">
            <v>-6.965227396437939E-3</v>
          </cell>
          <cell r="Q92">
            <v>-2.1243408224934455E-2</v>
          </cell>
          <cell r="R92">
            <v>-2.8208635621372394E-2</v>
          </cell>
          <cell r="S92">
            <v>-3.5260794526715489E-2</v>
          </cell>
          <cell r="T92">
            <v>-4.2847726035620655E-2</v>
          </cell>
          <cell r="AE92" t="str">
            <v>Perawatan &amp; KecantikanPerawatan Pria</v>
          </cell>
        </row>
        <row r="93">
          <cell r="G93" t="str">
            <v>Computers &amp; Office EquipmentDesktop Computers, Laptops &amp; Tablets</v>
          </cell>
          <cell r="P93">
            <v>-8.0000000000000015E-4</v>
          </cell>
          <cell r="Q93">
            <v>-1.1999999999999999E-3</v>
          </cell>
          <cell r="R93">
            <v>-2E-3</v>
          </cell>
          <cell r="S93">
            <v>-4.0000000000000001E-3</v>
          </cell>
          <cell r="T93">
            <v>-5.0000000000000001E-3</v>
          </cell>
          <cell r="AE93" t="str">
            <v>Komputer &amp; Peralatan KantorKomputer Desktop, Laptop &amp; Tablet</v>
          </cell>
        </row>
        <row r="94">
          <cell r="G94" t="str">
            <v>Beauty &amp; Personal CareNasal &amp; Oral Care</v>
          </cell>
          <cell r="P94">
            <v>-1.274471848911822E-2</v>
          </cell>
          <cell r="Q94">
            <v>-2.2786970576172468E-2</v>
          </cell>
          <cell r="R94">
            <v>-3.5531689065290688E-2</v>
          </cell>
          <cell r="S94">
            <v>-4.4414611331613361E-2</v>
          </cell>
          <cell r="T94">
            <v>-5.2552815108817819E-2</v>
          </cell>
          <cell r="AE94" t="str">
            <v>Perawatan &amp; KecantikanPerawatan Hidung &amp; Mulut</v>
          </cell>
        </row>
        <row r="95">
          <cell r="G95" t="str">
            <v>Textiles &amp; Soft FurnishingsHousehold Textiles</v>
          </cell>
          <cell r="P95">
            <v>-1.2780637479373469E-2</v>
          </cell>
          <cell r="Q95">
            <v>-2.253553764438572E-2</v>
          </cell>
          <cell r="R95">
            <v>-3.5316175123759189E-2</v>
          </cell>
          <cell r="S95">
            <v>-4.4145218904698982E-2</v>
          </cell>
          <cell r="T95">
            <v>-5.2193625206265318E-2</v>
          </cell>
          <cell r="AE95" t="str">
            <v>Tekstil &amp; Soft FurnishingTekstil Rumah Tangga</v>
          </cell>
        </row>
        <row r="96">
          <cell r="G96" t="str">
            <v>Womenswear &amp; UnderwearWomen's Bottoms</v>
          </cell>
          <cell r="P96">
            <v>-6.9692665091714984E-3</v>
          </cell>
          <cell r="Q96">
            <v>-2.1215134435799525E-2</v>
          </cell>
          <cell r="R96">
            <v>-2.8184400944971023E-2</v>
          </cell>
          <cell r="S96">
            <v>-3.5230501181213777E-2</v>
          </cell>
          <cell r="T96">
            <v>-4.280733490828504E-2</v>
          </cell>
          <cell r="AE96" t="str">
            <v>Pakaian &amp; Pakaian Dalam WanitaBawahan Wanita</v>
          </cell>
        </row>
        <row r="97">
          <cell r="G97" t="str">
            <v>Home SuppliesHome Organizers</v>
          </cell>
          <cell r="P97">
            <v>-1.3530551936232919E-2</v>
          </cell>
          <cell r="Q97">
            <v>-1.7286136446369591E-2</v>
          </cell>
          <cell r="R97">
            <v>-3.0816688382602511E-2</v>
          </cell>
          <cell r="S97">
            <v>-3.8520860478253136E-2</v>
          </cell>
          <cell r="T97">
            <v>-4.4694480637670841E-2</v>
          </cell>
          <cell r="AE97" t="str">
            <v>Perlengkapan RumahHome Organizer</v>
          </cell>
        </row>
        <row r="98">
          <cell r="G98" t="str">
            <v>Luggage &amp; BagsFunctional Bags</v>
          </cell>
          <cell r="P98">
            <v>-1.345365505302511E-2</v>
          </cell>
          <cell r="Q98">
            <v>-1.7824414628824208E-2</v>
          </cell>
          <cell r="R98">
            <v>-3.1278069681849319E-2</v>
          </cell>
          <cell r="S98">
            <v>-3.9097587102311648E-2</v>
          </cell>
          <cell r="T98">
            <v>-4.5463449469748868E-2</v>
          </cell>
          <cell r="AE98" t="str">
            <v>Koper &amp; TasTas Fungsional</v>
          </cell>
        </row>
        <row r="99">
          <cell r="G99" t="str">
            <v>Phones &amp; ElectronicsPhone AccessoriesCables, Chargers &amp; Adapters</v>
          </cell>
          <cell r="P99">
            <v>-1.0499999999999997E-3</v>
          </cell>
          <cell r="Q99">
            <v>-1.9499999999999999E-3</v>
          </cell>
          <cell r="R99">
            <v>-2.9999999999999996E-3</v>
          </cell>
          <cell r="S99">
            <v>-3.7499999999999994E-3</v>
          </cell>
          <cell r="T99">
            <v>-4.9999999999999992E-3</v>
          </cell>
          <cell r="AE99" t="str">
            <v>Telepon &amp; ElektronikAksesori PonselKabel, Charger &amp; Adaptor</v>
          </cell>
        </row>
        <row r="100">
          <cell r="G100" t="str">
            <v>Fashion AccessoriesWatches &amp; Accessories</v>
          </cell>
          <cell r="P100">
            <v>-1.3634163533747138E-2</v>
          </cell>
          <cell r="Q100">
            <v>-1.656085526377005E-2</v>
          </cell>
          <cell r="R100">
            <v>-3.0195018797517188E-2</v>
          </cell>
          <cell r="S100">
            <v>-3.7743773496896484E-2</v>
          </cell>
          <cell r="T100">
            <v>-4.3658364662528648E-2</v>
          </cell>
          <cell r="AE100" t="str">
            <v>Aksesoris FashionJam Tangan &amp; Aksesoris</v>
          </cell>
        </row>
        <row r="101">
          <cell r="G101" t="str">
            <v>Luggage &amp; BagsMen's Bags</v>
          </cell>
          <cell r="P101">
            <v>-1.3427884408923799E-2</v>
          </cell>
          <cell r="Q101">
            <v>-1.8004809137533405E-2</v>
          </cell>
          <cell r="R101">
            <v>-3.1432693546457204E-2</v>
          </cell>
          <cell r="S101">
            <v>-3.9290866933071503E-2</v>
          </cell>
          <cell r="T101">
            <v>-4.5721155910762007E-2</v>
          </cell>
          <cell r="AE101" t="str">
            <v>Koper &amp; TasTas Pria</v>
          </cell>
        </row>
        <row r="102">
          <cell r="G102" t="str">
            <v>Automotive &amp; MotorcycleCar Washing &amp; Maintenance</v>
          </cell>
          <cell r="P102">
            <v>-2.700000000000001E-3</v>
          </cell>
          <cell r="Q102">
            <v>-8.3999999999999977E-3</v>
          </cell>
          <cell r="R102">
            <v>-1.1099999999999999E-2</v>
          </cell>
          <cell r="S102">
            <v>-1.375E-2</v>
          </cell>
          <cell r="T102">
            <v>-1.6250000000000001E-2</v>
          </cell>
          <cell r="AE102" t="str">
            <v>Mobil &amp; Sepeda MotorPencucian &amp; Perawatan Mobil</v>
          </cell>
        </row>
        <row r="103">
          <cell r="G103" t="str">
            <v>Household AppliancesHome AppliancesVacuum Cleaners &amp; Sweeping Robots</v>
          </cell>
          <cell r="P103">
            <v>-9.8799999999999999E-3</v>
          </cell>
          <cell r="Q103">
            <v>-1.482E-2</v>
          </cell>
          <cell r="R103">
            <v>-2.47E-2</v>
          </cell>
          <cell r="S103">
            <v>-3.0875E-2</v>
          </cell>
          <cell r="T103">
            <v>-3.3750000000000002E-2</v>
          </cell>
          <cell r="AE103" t="str">
            <v>Peralatan Rumah TanggaPeralatan Rumah TanggaPenyedot Debu &amp; Robot Penyapu</v>
          </cell>
        </row>
        <row r="104">
          <cell r="G104" t="str">
            <v>Computers &amp; Office EquipmentDesktop &amp; Laptop ComponentsSound Cards</v>
          </cell>
          <cell r="P104">
            <v>-8.5522659261113936E-4</v>
          </cell>
          <cell r="Q104">
            <v>-1.2828398889167091E-3</v>
          </cell>
          <cell r="R104">
            <v>-2.1380664815278485E-3</v>
          </cell>
          <cell r="S104">
            <v>-4.1274459829487836E-3</v>
          </cell>
          <cell r="T104">
            <v>-5.2124099715813053E-3</v>
          </cell>
          <cell r="AE104" t="str">
            <v>Komputer &amp; Peralatan KantorKomponen Desktop &amp; LaptopSound Card</v>
          </cell>
        </row>
        <row r="105">
          <cell r="G105" t="str">
            <v>Computers &amp; Office EquipmentDesktop &amp; Laptop ComponentsPower Supply Units</v>
          </cell>
          <cell r="P105">
            <v>-8.0000000000000015E-4</v>
          </cell>
          <cell r="Q105">
            <v>-1.1999999999999999E-3</v>
          </cell>
          <cell r="R105">
            <v>-2E-3</v>
          </cell>
          <cell r="S105">
            <v>-4.0000000000000001E-3</v>
          </cell>
          <cell r="T105">
            <v>-5.0000000000000001E-3</v>
          </cell>
          <cell r="AE105" t="str">
            <v>Komputer &amp; Peralatan KantorKomponen Desktop &amp; LaptopUnit Catu Daya</v>
          </cell>
        </row>
        <row r="106">
          <cell r="G106" t="str">
            <v>Computers &amp; Office EquipmentDesktop &amp; Laptop ComponentsMonitors</v>
          </cell>
          <cell r="P106">
            <v>-8.0000000000000015E-4</v>
          </cell>
          <cell r="Q106">
            <v>-1.1999999999999999E-3</v>
          </cell>
          <cell r="R106">
            <v>-2E-3</v>
          </cell>
          <cell r="S106">
            <v>-4.0000000000000001E-3</v>
          </cell>
          <cell r="T106">
            <v>-5.0000000000000001E-3</v>
          </cell>
          <cell r="AE106" t="str">
            <v>Komputer &amp; Peralatan KantorKomponen Desktop &amp; LaptopMonitor</v>
          </cell>
        </row>
        <row r="107">
          <cell r="G107" t="str">
            <v>Computers &amp; Office EquipmentDesktop &amp; Laptop ComponentsFans &amp; Heatsinks</v>
          </cell>
          <cell r="P107">
            <v>-8.0000000000000015E-4</v>
          </cell>
          <cell r="Q107">
            <v>-1.1999999999999999E-3</v>
          </cell>
          <cell r="R107">
            <v>-2E-3</v>
          </cell>
          <cell r="S107">
            <v>-4.0000000000000001E-3</v>
          </cell>
          <cell r="T107">
            <v>-5.0000000000000001E-3</v>
          </cell>
          <cell r="AE107" t="str">
            <v>Komputer &amp; Peralatan KantorKomponen Desktop &amp; LaptopKipas &amp; Heatsink</v>
          </cell>
        </row>
        <row r="108">
          <cell r="G108" t="str">
            <v>Computers &amp; Office EquipmentDesktop &amp; Laptop ComponentsUPS &amp; Stabilizers</v>
          </cell>
          <cell r="P108">
            <v>-8.0000000000000015E-4</v>
          </cell>
          <cell r="Q108">
            <v>-1.1999999999999999E-3</v>
          </cell>
          <cell r="R108">
            <v>-2E-3</v>
          </cell>
          <cell r="S108">
            <v>-4.0000000000000001E-3</v>
          </cell>
          <cell r="T108">
            <v>-5.0000000000000001E-3</v>
          </cell>
          <cell r="AE108" t="str">
            <v>Komputer &amp; Peralatan KantorKomponen Desktop &amp; LaptopUPS &amp; Stabilizer</v>
          </cell>
        </row>
        <row r="109">
          <cell r="G109" t="str">
            <v>Computers &amp; Office EquipmentDesktop &amp; Laptop ComponentsRAM</v>
          </cell>
          <cell r="P109">
            <v>-8.0000000000000015E-4</v>
          </cell>
          <cell r="Q109">
            <v>-1.1999999999999999E-3</v>
          </cell>
          <cell r="R109">
            <v>-2E-3</v>
          </cell>
          <cell r="S109">
            <v>-4.0000000000000001E-3</v>
          </cell>
          <cell r="T109">
            <v>-5.0000000000000001E-3</v>
          </cell>
          <cell r="AE109" t="str">
            <v>Komputer &amp; Peralatan KantorKomponen Desktop &amp; LaptopRAM</v>
          </cell>
        </row>
        <row r="110">
          <cell r="G110" t="str">
            <v>Computers &amp; Office EquipmentDesktop &amp; Laptop ComponentsProcessors</v>
          </cell>
          <cell r="P110">
            <v>-8.0000000000000015E-4</v>
          </cell>
          <cell r="Q110">
            <v>-1.1999999999999999E-3</v>
          </cell>
          <cell r="R110">
            <v>-2E-3</v>
          </cell>
          <cell r="S110">
            <v>-4.0000000000000001E-3</v>
          </cell>
          <cell r="T110">
            <v>-5.0000000000000001E-3</v>
          </cell>
          <cell r="AE110" t="str">
            <v>Komputer &amp; Peralatan KantorKomponen Desktop &amp; LaptopProsesor</v>
          </cell>
        </row>
        <row r="111">
          <cell r="G111" t="str">
            <v>Computers &amp; Office EquipmentDesktop &amp; Laptop ComponentsPC Cases</v>
          </cell>
          <cell r="P111">
            <v>-8.0000000000000015E-4</v>
          </cell>
          <cell r="Q111">
            <v>-1.1999999999999999E-3</v>
          </cell>
          <cell r="R111">
            <v>-2E-3</v>
          </cell>
          <cell r="S111">
            <v>-4.0000000000000001E-3</v>
          </cell>
          <cell r="T111">
            <v>-5.0000000000000001E-3</v>
          </cell>
          <cell r="AE111" t="str">
            <v>Komputer &amp; Peralatan KantorKomponen Desktop &amp; LaptopCasing PC</v>
          </cell>
        </row>
        <row r="112">
          <cell r="G112" t="str">
            <v>Computers &amp; Office EquipmentDesktop &amp; Laptop ComponentsOptical Drives</v>
          </cell>
          <cell r="P112">
            <v>-8.0000000000000015E-4</v>
          </cell>
          <cell r="Q112">
            <v>-1.1999999999999999E-3</v>
          </cell>
          <cell r="R112">
            <v>-2E-3</v>
          </cell>
          <cell r="S112">
            <v>-4.0000000000000001E-3</v>
          </cell>
          <cell r="T112">
            <v>-5.0000000000000001E-3</v>
          </cell>
          <cell r="AE112" t="str">
            <v>Komputer &amp; Peralatan KantorKomponen Desktop &amp; LaptopDrive Optik</v>
          </cell>
        </row>
        <row r="113">
          <cell r="G113" t="str">
            <v>Computers &amp; Office EquipmentDesktop &amp; Laptop ComponentsMotherboards</v>
          </cell>
          <cell r="P113">
            <v>-8.0000000000000015E-4</v>
          </cell>
          <cell r="Q113">
            <v>-1.1999999999999999E-3</v>
          </cell>
          <cell r="R113">
            <v>-2E-3</v>
          </cell>
          <cell r="S113">
            <v>-4.0000000000000001E-3</v>
          </cell>
          <cell r="T113">
            <v>-5.0000000000000001E-3</v>
          </cell>
          <cell r="AE113" t="str">
            <v>Komputer &amp; Peralatan KantorKomponen Desktop &amp; LaptopMotherboard</v>
          </cell>
        </row>
        <row r="114">
          <cell r="G114" t="str">
            <v>Computers &amp; Office EquipmentDesktop &amp; Laptop ComponentsGraphics Cards</v>
          </cell>
          <cell r="P114">
            <v>-8.0000000000000015E-4</v>
          </cell>
          <cell r="Q114">
            <v>-1.1999999999999999E-3</v>
          </cell>
          <cell r="R114">
            <v>-2E-3</v>
          </cell>
          <cell r="S114">
            <v>-4.0000000000000001E-3</v>
          </cell>
          <cell r="T114">
            <v>-5.0000000000000001E-3</v>
          </cell>
          <cell r="AE114" t="str">
            <v>Komputer &amp; Peralatan KantorKomponen Desktop &amp; LaptopGraphic Card</v>
          </cell>
        </row>
        <row r="115">
          <cell r="G115" t="str">
            <v>HealthFood SupplementsFitness Supplements</v>
          </cell>
          <cell r="P115">
            <v>-1.3500000000000009E-2</v>
          </cell>
          <cell r="Q115">
            <v>-1.7499999999999998E-2</v>
          </cell>
          <cell r="R115">
            <v>-3.1000000000000007E-2</v>
          </cell>
          <cell r="S115">
            <v>-3.8750000000000007E-2</v>
          </cell>
          <cell r="T115">
            <v>-4.4999999999999998E-2</v>
          </cell>
          <cell r="AE115" t="str">
            <v>KesehatanSuplemen MakananSuplemen Kebugaran</v>
          </cell>
        </row>
        <row r="116">
          <cell r="G116" t="str">
            <v>Computers &amp; Office EquipmentComputer AccessoriesLaptop Stands &amp; Trays</v>
          </cell>
          <cell r="P116">
            <v>-5.1200000000000004E-3</v>
          </cell>
          <cell r="Q116">
            <v>-7.6800000000000002E-3</v>
          </cell>
          <cell r="R116">
            <v>-1.2800000000000001E-2</v>
          </cell>
          <cell r="S116">
            <v>-1.6E-2</v>
          </cell>
          <cell r="T116">
            <v>-0.02</v>
          </cell>
          <cell r="AE116" t="str">
            <v>Komputer &amp; Peralatan KantorPeriferal &amp; AksesorisDudukan &amp; Alas Laptop</v>
          </cell>
        </row>
        <row r="117">
          <cell r="G117" t="str">
            <v>Computers &amp; Office EquipmentComputer AccessoriesUSB Hubs &amp; Card Readers</v>
          </cell>
          <cell r="P117">
            <v>-5.1200000000000004E-3</v>
          </cell>
          <cell r="Q117">
            <v>-7.6800000000000002E-3</v>
          </cell>
          <cell r="R117">
            <v>-1.2800000000000001E-2</v>
          </cell>
          <cell r="S117">
            <v>-1.6E-2</v>
          </cell>
          <cell r="T117">
            <v>-0.02</v>
          </cell>
          <cell r="AE117" t="str">
            <v>Komputer &amp; Peralatan KantorPeriferal &amp; AksesorisUSB Hub &amp; Card Reader</v>
          </cell>
        </row>
        <row r="118">
          <cell r="G118" t="str">
            <v>Computers &amp; Office EquipmentComputer AccessoriesWebcams</v>
          </cell>
          <cell r="P118">
            <v>-5.1200000000000004E-3</v>
          </cell>
          <cell r="Q118">
            <v>-7.6800000000000002E-3</v>
          </cell>
          <cell r="R118">
            <v>-1.2800000000000001E-2</v>
          </cell>
          <cell r="S118">
            <v>-1.6E-2</v>
          </cell>
          <cell r="T118">
            <v>-0.02</v>
          </cell>
          <cell r="AE118" t="str">
            <v>Komputer &amp; Peralatan KantorPeriferal &amp; AksesorisWebcam</v>
          </cell>
        </row>
        <row r="119">
          <cell r="G119" t="str">
            <v>Computers &amp; Office EquipmentComputer AccessoriesMouse Pads</v>
          </cell>
          <cell r="P119">
            <v>-5.1200000000000004E-3</v>
          </cell>
          <cell r="Q119">
            <v>-7.6800000000000002E-3</v>
          </cell>
          <cell r="R119">
            <v>-1.2800000000000001E-2</v>
          </cell>
          <cell r="S119">
            <v>-1.6E-2</v>
          </cell>
          <cell r="T119">
            <v>-0.02</v>
          </cell>
          <cell r="AE119" t="str">
            <v>Komputer &amp; Peralatan KantorPeriferal &amp; AksesorisAlas Mouse</v>
          </cell>
        </row>
        <row r="120">
          <cell r="G120" t="str">
            <v>Computers &amp; Office EquipmentComputer AccessoriesLaptop Covers &amp; Cases</v>
          </cell>
          <cell r="P120">
            <v>-5.1200000000000004E-3</v>
          </cell>
          <cell r="Q120">
            <v>-7.6800000000000002E-3</v>
          </cell>
          <cell r="R120">
            <v>-1.2800000000000001E-2</v>
          </cell>
          <cell r="S120">
            <v>-1.6E-2</v>
          </cell>
          <cell r="T120">
            <v>-0.02</v>
          </cell>
          <cell r="AE120" t="str">
            <v>Komputer &amp; Peralatan KantorPeriferal &amp; AksesorisCover &amp; Casing Laptop</v>
          </cell>
        </row>
        <row r="121">
          <cell r="G121" t="str">
            <v>Computers &amp; Office EquipmentComputer AccessoriesCooling Pads</v>
          </cell>
          <cell r="P121">
            <v>-5.1200000000000004E-3</v>
          </cell>
          <cell r="Q121">
            <v>-7.6800000000000002E-3</v>
          </cell>
          <cell r="R121">
            <v>-1.2800000000000001E-2</v>
          </cell>
          <cell r="S121">
            <v>-1.6E-2</v>
          </cell>
          <cell r="T121">
            <v>-0.02</v>
          </cell>
          <cell r="AE121" t="str">
            <v>Komputer &amp; Peralatan KantorPeriferal &amp; AksesorisBantalan Pendingin</v>
          </cell>
        </row>
        <row r="122">
          <cell r="G122" t="str">
            <v>Computers &amp; Office EquipmentComputer AccessoriesLaptop Chargers &amp; Adapters</v>
          </cell>
          <cell r="P122">
            <v>-5.1200000000000004E-3</v>
          </cell>
          <cell r="Q122">
            <v>-7.6800000000000002E-3</v>
          </cell>
          <cell r="R122">
            <v>-1.2800000000000001E-2</v>
          </cell>
          <cell r="S122">
            <v>-1.6E-2</v>
          </cell>
          <cell r="T122">
            <v>-0.02</v>
          </cell>
          <cell r="AE122" t="str">
            <v>Komputer &amp; Peralatan KantorPeriferal &amp; AksesorisCharger &amp; Adaptor Laptop</v>
          </cell>
        </row>
        <row r="123">
          <cell r="G123" t="str">
            <v>Computers &amp; Office EquipmentComputer AccessoriesKeyboard &amp; Trackpad Covers</v>
          </cell>
          <cell r="P123">
            <v>-5.1200000000000004E-3</v>
          </cell>
          <cell r="Q123">
            <v>-7.6800000000000002E-3</v>
          </cell>
          <cell r="R123">
            <v>-1.2800000000000001E-2</v>
          </cell>
          <cell r="S123">
            <v>-1.6E-2</v>
          </cell>
          <cell r="T123">
            <v>-0.02</v>
          </cell>
          <cell r="AE123" t="str">
            <v>Komputer &amp; Peralatan KantorPeriferal &amp; AksesorisCover Keyboard &amp; Trackpad</v>
          </cell>
        </row>
        <row r="124">
          <cell r="G124" t="str">
            <v>Computers &amp; Office EquipmentComputer AccessoriesLaptop Batteries</v>
          </cell>
          <cell r="P124">
            <v>-5.1200000000000004E-3</v>
          </cell>
          <cell r="Q124">
            <v>-7.6800000000000002E-3</v>
          </cell>
          <cell r="R124">
            <v>-1.2800000000000001E-2</v>
          </cell>
          <cell r="S124">
            <v>-1.6E-2</v>
          </cell>
          <cell r="T124">
            <v>-0.02</v>
          </cell>
          <cell r="AE124" t="str">
            <v>Komputer &amp; Peralatan KantorPeriferal &amp; AksesorisBaterai Laptop</v>
          </cell>
        </row>
        <row r="125">
          <cell r="G125" t="str">
            <v>Computers &amp; Office EquipmentData Storage &amp; SoftwareFlash Drives &amp; OTG Cables</v>
          </cell>
          <cell r="P125">
            <v>-8.0000000000000015E-4</v>
          </cell>
          <cell r="Q125">
            <v>-1.1999999999999999E-3</v>
          </cell>
          <cell r="R125">
            <v>-2E-3</v>
          </cell>
          <cell r="S125">
            <v>-4.0000000000000001E-3</v>
          </cell>
          <cell r="T125">
            <v>-5.0000000000000001E-3</v>
          </cell>
          <cell r="AE125" t="str">
            <v>Komputer &amp; Peralatan KantorPenyimpanan Data &amp; SoftwareFlash Drive &amp; Kabel OTG</v>
          </cell>
        </row>
        <row r="126">
          <cell r="G126" t="str">
            <v>Computers &amp; Office EquipmentData Storage &amp; SoftwareHard Disk Enclosures &amp; Docking Stations</v>
          </cell>
          <cell r="P126">
            <v>-8.0000000000000015E-4</v>
          </cell>
          <cell r="Q126">
            <v>-1.1999999999999999E-3</v>
          </cell>
          <cell r="R126">
            <v>-2E-3</v>
          </cell>
          <cell r="S126">
            <v>-4.0000000000000001E-3</v>
          </cell>
          <cell r="T126">
            <v>-5.0000000000000001E-3</v>
          </cell>
          <cell r="AE126" t="str">
            <v>Komputer &amp; Peralatan KantorPenyimpanan Data &amp; SoftwareHard Disk Enclosure &amp; Docking Station</v>
          </cell>
        </row>
        <row r="127">
          <cell r="G127" t="str">
            <v>Computers &amp; Office EquipmentData Storage &amp; SoftwareSSD</v>
          </cell>
          <cell r="P127">
            <v>-8.0000000000000015E-4</v>
          </cell>
          <cell r="Q127">
            <v>-1.1999999999999999E-3</v>
          </cell>
          <cell r="R127">
            <v>-2E-3</v>
          </cell>
          <cell r="S127">
            <v>-4.0000000000000001E-3</v>
          </cell>
          <cell r="T127">
            <v>-5.0000000000000001E-3</v>
          </cell>
          <cell r="AE127" t="str">
            <v>Komputer &amp; Peralatan KantorPenyimpanan Data &amp; SoftwareSSD</v>
          </cell>
        </row>
        <row r="128">
          <cell r="G128" t="str">
            <v>Computers &amp; Office EquipmentData Storage &amp; SoftwareSoftware</v>
          </cell>
          <cell r="P128">
            <v>-5.1200000000000004E-3</v>
          </cell>
          <cell r="Q128">
            <v>-7.6800000000000002E-3</v>
          </cell>
          <cell r="R128">
            <v>-1.2800000000000001E-2</v>
          </cell>
          <cell r="S128">
            <v>-1.6E-2</v>
          </cell>
          <cell r="T128">
            <v>-0.02</v>
          </cell>
          <cell r="AE128" t="str">
            <v>Komputer &amp; Peralatan KantorPenyimpanan Data &amp; SoftwareSoftware</v>
          </cell>
        </row>
        <row r="129">
          <cell r="G129" t="str">
            <v>Computers &amp; Office EquipmentData Storage &amp; SoftwareNetwork Attached Storage (NAS)</v>
          </cell>
          <cell r="P129">
            <v>-8.0000000000000015E-4</v>
          </cell>
          <cell r="Q129">
            <v>-1.1999999999999999E-3</v>
          </cell>
          <cell r="R129">
            <v>-2E-3</v>
          </cell>
          <cell r="S129">
            <v>-4.0000000000000001E-3</v>
          </cell>
          <cell r="T129">
            <v>-5.0000000000000001E-3</v>
          </cell>
          <cell r="AE129" t="str">
            <v>Komputer &amp; Peralatan KantorPenyimpanan Data &amp; SoftwareNetwork Attached Storage (NAS)</v>
          </cell>
        </row>
        <row r="130">
          <cell r="G130" t="str">
            <v>Computers &amp; Office EquipmentData Storage &amp; SoftwareMicro SD Cards</v>
          </cell>
          <cell r="P130">
            <v>-8.0000000000000015E-4</v>
          </cell>
          <cell r="Q130">
            <v>-1.1999999999999999E-3</v>
          </cell>
          <cell r="R130">
            <v>-2E-3</v>
          </cell>
          <cell r="S130">
            <v>-4.0000000000000001E-3</v>
          </cell>
          <cell r="T130">
            <v>-5.0000000000000001E-3</v>
          </cell>
          <cell r="AE130" t="str">
            <v>Komputer &amp; Peralatan KantorPenyimpanan Data &amp; SoftwareKartu SD Mikro</v>
          </cell>
        </row>
        <row r="131">
          <cell r="G131" t="str">
            <v>Computers &amp; Office EquipmentData Storage &amp; SoftwareHard Drives</v>
          </cell>
          <cell r="P131">
            <v>-8.0000000000000015E-4</v>
          </cell>
          <cell r="Q131">
            <v>-1.1999999999999999E-3</v>
          </cell>
          <cell r="R131">
            <v>-2E-3</v>
          </cell>
          <cell r="S131">
            <v>-4.0000000000000001E-3</v>
          </cell>
          <cell r="T131">
            <v>-5.0000000000000001E-3</v>
          </cell>
          <cell r="AE131" t="str">
            <v>Komputer &amp; Peralatan KantorPenyimpanan Data &amp; SoftwareHard Drive</v>
          </cell>
        </row>
        <row r="132">
          <cell r="G132" t="str">
            <v>Computers &amp; Office EquipmentData Storage &amp; SoftwareCompact Discs</v>
          </cell>
          <cell r="P132">
            <v>-8.0000000000000015E-4</v>
          </cell>
          <cell r="Q132">
            <v>-1.1999999999999999E-3</v>
          </cell>
          <cell r="R132">
            <v>-2E-3</v>
          </cell>
          <cell r="S132">
            <v>-4.0000000000000001E-3</v>
          </cell>
          <cell r="T132">
            <v>-5.0000000000000001E-3</v>
          </cell>
          <cell r="AE132" t="str">
            <v>Komputer &amp; Peralatan KantorPenyimpanan Data &amp; SoftwareCompact Disc</v>
          </cell>
        </row>
        <row r="133">
          <cell r="G133" t="str">
            <v>Computers &amp; Office EquipmentNetwork ComponentsModems &amp; Wireless Routers</v>
          </cell>
          <cell r="P133">
            <v>-5.1200000000000004E-3</v>
          </cell>
          <cell r="Q133">
            <v>-7.6800000000000002E-3</v>
          </cell>
          <cell r="R133">
            <v>-1.2800000000000001E-2</v>
          </cell>
          <cell r="S133">
            <v>-1.6E-2</v>
          </cell>
          <cell r="T133">
            <v>-0.02</v>
          </cell>
          <cell r="AE133" t="str">
            <v>Komputer &amp; Peralatan KantorKomponen NetworkModem &amp; Router Wireless</v>
          </cell>
        </row>
        <row r="134">
          <cell r="G134" t="str">
            <v>Computers &amp; Office EquipmentNetwork ComponentsWireless Adapters &amp; Network Cards</v>
          </cell>
          <cell r="P134">
            <v>-5.1200000000000004E-3</v>
          </cell>
          <cell r="Q134">
            <v>-7.6800000000000002E-3</v>
          </cell>
          <cell r="R134">
            <v>-1.2800000000000001E-2</v>
          </cell>
          <cell r="S134">
            <v>-1.6E-2</v>
          </cell>
          <cell r="T134">
            <v>-0.02</v>
          </cell>
          <cell r="AE134" t="str">
            <v>Komputer &amp; Peralatan KantorKomponen NetworkAdaptor Wireless &amp; Network Card</v>
          </cell>
        </row>
        <row r="135">
          <cell r="G135" t="str">
            <v>Computers &amp; Office EquipmentNetwork ComponentsNetwork Cables &amp; Connectors</v>
          </cell>
          <cell r="P135">
            <v>-5.1200000000000004E-3</v>
          </cell>
          <cell r="Q135">
            <v>-7.6800000000000002E-3</v>
          </cell>
          <cell r="R135">
            <v>-1.2800000000000001E-2</v>
          </cell>
          <cell r="S135">
            <v>-1.6E-2</v>
          </cell>
          <cell r="T135">
            <v>-0.02</v>
          </cell>
          <cell r="AE135" t="str">
            <v>Komputer &amp; Peralatan KantorKomponen NetworkKabel &amp; Konektor Network</v>
          </cell>
        </row>
        <row r="136">
          <cell r="G136" t="str">
            <v>Computers &amp; Office EquipmentNetwork ComponentsNetwork Switches &amp; PoE</v>
          </cell>
          <cell r="P136">
            <v>-5.1200000000000004E-3</v>
          </cell>
          <cell r="Q136">
            <v>-7.6800000000000002E-3</v>
          </cell>
          <cell r="R136">
            <v>-1.2800000000000001E-2</v>
          </cell>
          <cell r="S136">
            <v>-1.6E-2</v>
          </cell>
          <cell r="T136">
            <v>-0.02</v>
          </cell>
          <cell r="AE136" t="str">
            <v>Komputer &amp; Peralatan KantorKomponen NetworkSakelar Network &amp; PoE</v>
          </cell>
        </row>
        <row r="137">
          <cell r="G137" t="str">
            <v>Computers &amp; Office EquipmentNetwork ComponentsPowerline Adapters</v>
          </cell>
          <cell r="P137">
            <v>-5.1200000000000004E-3</v>
          </cell>
          <cell r="Q137">
            <v>-7.6800000000000002E-3</v>
          </cell>
          <cell r="R137">
            <v>-1.2800000000000001E-2</v>
          </cell>
          <cell r="S137">
            <v>-1.6E-2</v>
          </cell>
          <cell r="T137">
            <v>-0.02</v>
          </cell>
          <cell r="AE137" t="str">
            <v>Komputer &amp; Peralatan KantorKomponen NetworkAdaptor Powerline</v>
          </cell>
        </row>
        <row r="138">
          <cell r="G138" t="str">
            <v>Computers &amp; Office EquipmentNetwork ComponentsRepeaters</v>
          </cell>
          <cell r="P138">
            <v>-5.1200000000000004E-3</v>
          </cell>
          <cell r="Q138">
            <v>-7.6800000000000002E-3</v>
          </cell>
          <cell r="R138">
            <v>-1.2800000000000001E-2</v>
          </cell>
          <cell r="S138">
            <v>-1.6E-2</v>
          </cell>
          <cell r="T138">
            <v>-0.02</v>
          </cell>
          <cell r="AE138" t="str">
            <v>Komputer &amp; Peralatan KantorKomponen NetworkRepeater</v>
          </cell>
        </row>
        <row r="139">
          <cell r="G139" t="str">
            <v>Computers &amp; Office EquipmentNetwork ComponentsPrint Servers</v>
          </cell>
          <cell r="P139">
            <v>-5.1200000000000004E-3</v>
          </cell>
          <cell r="Q139">
            <v>-7.6800000000000002E-3</v>
          </cell>
          <cell r="R139">
            <v>-1.2800000000000001E-2</v>
          </cell>
          <cell r="S139">
            <v>-1.6E-2</v>
          </cell>
          <cell r="T139">
            <v>-0.02</v>
          </cell>
          <cell r="AE139" t="str">
            <v>Komputer &amp; Peralatan KantorKomponen NetworkServer Cetak</v>
          </cell>
        </row>
        <row r="140">
          <cell r="G140" t="str">
            <v>Computers &amp; Office EquipmentNetwork ComponentsKVM Switches</v>
          </cell>
          <cell r="P140">
            <v>-5.1200000000000004E-3</v>
          </cell>
          <cell r="Q140">
            <v>-7.6800000000000002E-3</v>
          </cell>
          <cell r="R140">
            <v>-1.2800000000000001E-2</v>
          </cell>
          <cell r="S140">
            <v>-1.6E-2</v>
          </cell>
          <cell r="T140">
            <v>-0.02</v>
          </cell>
          <cell r="AE140" t="str">
            <v>Komputer &amp; Peralatan KantorKomponen NetworkSakelar KVM</v>
          </cell>
        </row>
        <row r="141">
          <cell r="G141" t="str">
            <v>Computers &amp; Office EquipmentOffice EquipmentLabel Printers</v>
          </cell>
          <cell r="P141">
            <v>-8.0000000000000015E-4</v>
          </cell>
          <cell r="Q141">
            <v>-1.1999999999999999E-3</v>
          </cell>
          <cell r="R141">
            <v>-2E-3</v>
          </cell>
          <cell r="S141">
            <v>-4.0000000000000001E-3</v>
          </cell>
          <cell r="T141">
            <v>-5.0000000000000001E-3</v>
          </cell>
          <cell r="AE141" t="str">
            <v>Komputer &amp; Peralatan KantorPeralatan KantorPrinter Label</v>
          </cell>
        </row>
        <row r="142">
          <cell r="G142" t="str">
            <v>Computers &amp; Office EquipmentOffice EquipmentMoney Counters</v>
          </cell>
          <cell r="P142">
            <v>-8.0000000000000015E-4</v>
          </cell>
          <cell r="Q142">
            <v>-1.1999999999999999E-3</v>
          </cell>
          <cell r="R142">
            <v>-2E-3</v>
          </cell>
          <cell r="S142">
            <v>-4.0000000000000001E-3</v>
          </cell>
          <cell r="T142">
            <v>-5.0000000000000001E-3</v>
          </cell>
          <cell r="AE142" t="str">
            <v>Komputer &amp; Peralatan KantorPeralatan KantorPenghitung Uang</v>
          </cell>
        </row>
        <row r="143">
          <cell r="G143" t="str">
            <v>Computers &amp; Office EquipmentOffice EquipmentLaminators</v>
          </cell>
          <cell r="P143">
            <v>-8.0000000000000015E-4</v>
          </cell>
          <cell r="Q143">
            <v>-1.1999999999999999E-3</v>
          </cell>
          <cell r="R143">
            <v>-2E-3</v>
          </cell>
          <cell r="S143">
            <v>-4.0000000000000001E-3</v>
          </cell>
          <cell r="T143">
            <v>-5.0000000000000001E-3</v>
          </cell>
          <cell r="AE143" t="str">
            <v>Komputer &amp; Peralatan KantorPeralatan KantorLaminator</v>
          </cell>
        </row>
        <row r="144">
          <cell r="G144" t="str">
            <v>Computers &amp; Office EquipmentOffice EquipmentOffice Equipment Parts</v>
          </cell>
          <cell r="P144">
            <v>-8.0000000000000015E-4</v>
          </cell>
          <cell r="Q144">
            <v>-1.1999999999999999E-3</v>
          </cell>
          <cell r="R144">
            <v>-2E-3</v>
          </cell>
          <cell r="S144">
            <v>-4.0000000000000001E-3</v>
          </cell>
          <cell r="T144">
            <v>-5.0000000000000001E-3</v>
          </cell>
          <cell r="AE144" t="str">
            <v>Komputer &amp; Peralatan KantorPeralatan KantorKomponen Peralatan Kantor</v>
          </cell>
        </row>
        <row r="145">
          <cell r="G145" t="str">
            <v>Computers &amp; Office EquipmentOffice EquipmentConference Video &amp; Audio Devices</v>
          </cell>
          <cell r="P145">
            <v>-5.1200000000000004E-3</v>
          </cell>
          <cell r="Q145">
            <v>-7.6800000000000002E-3</v>
          </cell>
          <cell r="R145">
            <v>-1.2800000000000001E-2</v>
          </cell>
          <cell r="S145">
            <v>-1.6E-2</v>
          </cell>
          <cell r="T145">
            <v>-0.02</v>
          </cell>
          <cell r="AE145" t="str">
            <v>Komputer &amp; Peralatan KantorPeralatan KantorPerangkat Video &amp; Audio untuk Konferensi</v>
          </cell>
        </row>
        <row r="146">
          <cell r="G146" t="str">
            <v>Computers &amp; Office EquipmentOffice EquipmentInk &amp; Toner Cartridges</v>
          </cell>
          <cell r="P146">
            <v>-8.0000000000000015E-4</v>
          </cell>
          <cell r="Q146">
            <v>-1.1999999999999999E-3</v>
          </cell>
          <cell r="R146">
            <v>-2E-3</v>
          </cell>
          <cell r="S146">
            <v>-4.0000000000000001E-3</v>
          </cell>
          <cell r="T146">
            <v>-5.0000000000000001E-3</v>
          </cell>
          <cell r="AE146" t="str">
            <v>Komputer &amp; Peralatan KantorPeralatan KantorKartrid Tinta &amp; Toner</v>
          </cell>
        </row>
        <row r="147">
          <cell r="G147" t="str">
            <v>Computers &amp; Office EquipmentOffice EquipmentPaper Shredders</v>
          </cell>
          <cell r="P147">
            <v>-8.0000000000000015E-4</v>
          </cell>
          <cell r="Q147">
            <v>-1.1999999999999999E-3</v>
          </cell>
          <cell r="R147">
            <v>-2E-3</v>
          </cell>
          <cell r="S147">
            <v>-4.0000000000000001E-3</v>
          </cell>
          <cell r="T147">
            <v>-5.0000000000000001E-3</v>
          </cell>
          <cell r="AE147" t="str">
            <v>Komputer &amp; Peralatan KantorPeralatan KantorPenghancur Kertas</v>
          </cell>
        </row>
        <row r="148">
          <cell r="G148" t="str">
            <v>Computers &amp; Office EquipmentOffice EquipmentPrinters &amp; Scanners</v>
          </cell>
          <cell r="P148">
            <v>-8.0000000000000015E-4</v>
          </cell>
          <cell r="Q148">
            <v>-1.1999999999999999E-3</v>
          </cell>
          <cell r="R148">
            <v>-2E-3</v>
          </cell>
          <cell r="S148">
            <v>-4.0000000000000001E-3</v>
          </cell>
          <cell r="T148">
            <v>-5.0000000000000001E-3</v>
          </cell>
          <cell r="AE148" t="str">
            <v>Komputer &amp; Peralatan KantorPeralatan KantorPrinter &amp; Scanner</v>
          </cell>
        </row>
        <row r="149">
          <cell r="G149" t="str">
            <v>Computers &amp; Office EquipmentOffice EquipmentBarcode Scanners</v>
          </cell>
          <cell r="P149">
            <v>-8.0000000000000015E-4</v>
          </cell>
          <cell r="Q149">
            <v>-1.1999999999999999E-3</v>
          </cell>
          <cell r="R149">
            <v>-2E-3</v>
          </cell>
          <cell r="S149">
            <v>-4.0000000000000001E-3</v>
          </cell>
          <cell r="T149">
            <v>-5.0000000000000001E-3</v>
          </cell>
          <cell r="AE149" t="str">
            <v>Komputer &amp; Peralatan KantorPeralatan KantorPemindai Barcode</v>
          </cell>
        </row>
        <row r="150">
          <cell r="G150" t="str">
            <v>Computers &amp; Office EquipmentOffice EquipmentAccess Control &amp; Attendance Devices</v>
          </cell>
          <cell r="P150">
            <v>-8.0000000000000015E-4</v>
          </cell>
          <cell r="Q150">
            <v>-1.1999999999999999E-3</v>
          </cell>
          <cell r="R150">
            <v>-2E-3</v>
          </cell>
          <cell r="S150">
            <v>-4.0000000000000001E-3</v>
          </cell>
          <cell r="T150">
            <v>-5.0000000000000001E-3</v>
          </cell>
          <cell r="AE150" t="str">
            <v>Komputer &amp; Peralatan KantorPeralatan KantorPerangkat Kontrol Akses &amp; Kehadiran</v>
          </cell>
        </row>
        <row r="151">
          <cell r="G151" t="str">
            <v>Computers &amp; Office EquipmentOffice EquipmentTypewriters</v>
          </cell>
          <cell r="P151">
            <v>-8.0000000000000015E-4</v>
          </cell>
          <cell r="Q151">
            <v>-1.1999999999999999E-3</v>
          </cell>
          <cell r="R151">
            <v>-2E-3</v>
          </cell>
          <cell r="S151">
            <v>-4.0000000000000001E-3</v>
          </cell>
          <cell r="T151">
            <v>-5.0000000000000001E-3</v>
          </cell>
          <cell r="AE151" t="str">
            <v>Komputer &amp; Peralatan KantorPeralatan KantorMesin Ketik</v>
          </cell>
        </row>
        <row r="152">
          <cell r="G152" t="str">
            <v>Computers &amp; Office EquipmentOffice EquipmentSmart Retail Equipment</v>
          </cell>
          <cell r="P152">
            <v>-8.0000000000000015E-4</v>
          </cell>
          <cell r="Q152">
            <v>-1.1999999999999999E-3</v>
          </cell>
          <cell r="R152">
            <v>-2E-3</v>
          </cell>
          <cell r="S152">
            <v>-4.0000000000000001E-3</v>
          </cell>
          <cell r="T152">
            <v>-5.0000000000000001E-3</v>
          </cell>
          <cell r="AE152" t="str">
            <v>Komputer &amp; Peralatan KantorPeralatan KantorPeralatan Ritel Pintar</v>
          </cell>
        </row>
        <row r="153">
          <cell r="G153" t="str">
            <v>Computers &amp; Office EquipmentOffice EquipmentFax Machines</v>
          </cell>
          <cell r="P153">
            <v>-5.1200000000000004E-3</v>
          </cell>
          <cell r="Q153">
            <v>-7.6800000000000002E-3</v>
          </cell>
          <cell r="R153">
            <v>-1.2800000000000001E-2</v>
          </cell>
          <cell r="S153">
            <v>-1.6E-2</v>
          </cell>
          <cell r="T153">
            <v>-0.02</v>
          </cell>
          <cell r="AE153" t="str">
            <v>Komputer &amp; Peralatan KantorPeralatan KantorMesin Faks</v>
          </cell>
        </row>
        <row r="154">
          <cell r="G154" t="str">
            <v>Computers &amp; Office EquipmentOffice EquipmentAdvertisement Printing Equipment</v>
          </cell>
          <cell r="P154">
            <v>-8.0000000000000015E-4</v>
          </cell>
          <cell r="Q154">
            <v>-1.1999999999999999E-3</v>
          </cell>
          <cell r="R154">
            <v>-2E-3</v>
          </cell>
          <cell r="S154">
            <v>-4.0000000000000001E-3</v>
          </cell>
          <cell r="T154">
            <v>-5.0000000000000001E-3</v>
          </cell>
          <cell r="AE154" t="str">
            <v>Komputer &amp; Peralatan KantorPeralatan KantorPeralatan Pencetakan Iklan</v>
          </cell>
        </row>
        <row r="155">
          <cell r="G155" t="str">
            <v>Computers &amp; Office EquipmentOffice Equipment3D Printing Supplies</v>
          </cell>
          <cell r="P155">
            <v>-8.0000000000000015E-4</v>
          </cell>
          <cell r="Q155">
            <v>-1.1999999999999999E-3</v>
          </cell>
          <cell r="R155">
            <v>-2E-3</v>
          </cell>
          <cell r="S155">
            <v>-4.0000000000000001E-3</v>
          </cell>
          <cell r="T155">
            <v>-5.0000000000000001E-3</v>
          </cell>
          <cell r="AE155" t="str">
            <v>Komputer &amp; Peralatan KantorPeralatan KantorPerlengkapan Pencetakan 3D</v>
          </cell>
        </row>
        <row r="156">
          <cell r="G156" t="str">
            <v>Computers &amp; Office EquipmentOffice Stationery &amp; SuppliesWriting &amp; Correction Tools</v>
          </cell>
          <cell r="P156">
            <v>-2.2000000000000006E-2</v>
          </cell>
          <cell r="Q156">
            <v>0</v>
          </cell>
          <cell r="R156">
            <v>-2.2000000000000006E-2</v>
          </cell>
          <cell r="S156">
            <v>-2.7500000000000004E-2</v>
          </cell>
          <cell r="T156">
            <v>-2.7500000000000004E-2</v>
          </cell>
          <cell r="AE156" t="str">
            <v>Komputer &amp; Peralatan KantorAlat Tulis &amp; Perlengkapan KantorAlat Tulis &amp; Koreksi</v>
          </cell>
        </row>
        <row r="157">
          <cell r="G157" t="str">
            <v>Computers &amp; Office EquipmentOffice Stationery &amp; SuppliesArt Supplies</v>
          </cell>
          <cell r="P157">
            <v>-2.2000000000000006E-2</v>
          </cell>
          <cell r="Q157">
            <v>0</v>
          </cell>
          <cell r="R157">
            <v>-2.2000000000000006E-2</v>
          </cell>
          <cell r="S157">
            <v>-2.7500000000000004E-2</v>
          </cell>
          <cell r="T157">
            <v>-2.7500000000000004E-2</v>
          </cell>
          <cell r="AE157" t="str">
            <v>Komputer &amp; Peralatan KantorAlat Tulis &amp; Perlengkapan KantorPerlengkapan Seni</v>
          </cell>
        </row>
        <row r="158">
          <cell r="G158" t="str">
            <v>Computers &amp; Office EquipmentOffice Stationery &amp; SuppliesAccounting Supplies</v>
          </cell>
          <cell r="P158">
            <v>-2.2000000000000006E-2</v>
          </cell>
          <cell r="Q158">
            <v>0</v>
          </cell>
          <cell r="R158">
            <v>-2.2000000000000006E-2</v>
          </cell>
          <cell r="S158">
            <v>-2.7500000000000004E-2</v>
          </cell>
          <cell r="T158">
            <v>-2.7500000000000004E-2</v>
          </cell>
          <cell r="AE158" t="str">
            <v>Komputer &amp; Peralatan KantorAlat Tulis &amp; Perlengkapan KantorPerlengkapan Akuntansi</v>
          </cell>
        </row>
        <row r="159">
          <cell r="G159" t="str">
            <v>Computers &amp; Office EquipmentOffice Stationery &amp; SuppliesLabels, Index Dividers &amp; Stamps</v>
          </cell>
          <cell r="P159">
            <v>-2.2000000000000006E-2</v>
          </cell>
          <cell r="Q159">
            <v>0</v>
          </cell>
          <cell r="R159">
            <v>-2.2000000000000006E-2</v>
          </cell>
          <cell r="S159">
            <v>-2.7500000000000004E-2</v>
          </cell>
          <cell r="T159">
            <v>-2.7500000000000004E-2</v>
          </cell>
          <cell r="AE159" t="str">
            <v>Komputer &amp; Peralatan KantorAlat Tulis &amp; Perlengkapan KantorLabel, Pembagi Indeks &amp; Cap</v>
          </cell>
        </row>
        <row r="160">
          <cell r="G160" t="str">
            <v>Computers &amp; Office EquipmentOffice Stationery &amp; SuppliesGifts &amp; Wrapping</v>
          </cell>
          <cell r="P160">
            <v>-2.2000000000000006E-2</v>
          </cell>
          <cell r="Q160">
            <v>0</v>
          </cell>
          <cell r="R160">
            <v>-2.2000000000000006E-2</v>
          </cell>
          <cell r="S160">
            <v>-2.7500000000000004E-2</v>
          </cell>
          <cell r="T160">
            <v>-2.7500000000000004E-2</v>
          </cell>
          <cell r="AE160" t="str">
            <v>Komputer &amp; Peralatan KantorAlat Tulis &amp; Perlengkapan KantorHadiah &amp; Pembungkus</v>
          </cell>
        </row>
        <row r="161">
          <cell r="G161" t="str">
            <v>Computers &amp; Office EquipmentOffice Stationery &amp; SuppliesIdentification Badges &amp; Supplies</v>
          </cell>
          <cell r="P161">
            <v>-2.2000000000000006E-2</v>
          </cell>
          <cell r="Q161">
            <v>0</v>
          </cell>
          <cell r="R161">
            <v>-2.2000000000000006E-2</v>
          </cell>
          <cell r="S161">
            <v>-2.7500000000000004E-2</v>
          </cell>
          <cell r="T161">
            <v>-2.7500000000000004E-2</v>
          </cell>
          <cell r="AE161" t="str">
            <v>Komputer &amp; Peralatan KantorAlat Tulis &amp; Perlengkapan KantorLencana &amp; Perlengkapan Identifikasi</v>
          </cell>
        </row>
        <row r="162">
          <cell r="G162" t="str">
            <v>Computers &amp; Office EquipmentOffice Stationery &amp; SuppliesNotebooks &amp; Paper</v>
          </cell>
          <cell r="P162">
            <v>-2.2000000000000006E-2</v>
          </cell>
          <cell r="Q162">
            <v>0</v>
          </cell>
          <cell r="R162">
            <v>-2.2000000000000006E-2</v>
          </cell>
          <cell r="S162">
            <v>-2.7500000000000004E-2</v>
          </cell>
          <cell r="T162">
            <v>-2.7500000000000004E-2</v>
          </cell>
          <cell r="AE162" t="str">
            <v>Komputer &amp; Peralatan KantorAlat Tulis &amp; Perlengkapan KantorNotebook &amp; Kertas</v>
          </cell>
        </row>
        <row r="163">
          <cell r="G163" t="str">
            <v>Computers &amp; Office EquipmentOffice Stationery &amp; SuppliesSafes</v>
          </cell>
          <cell r="P163">
            <v>-2.1562810736822709E-2</v>
          </cell>
          <cell r="Q163">
            <v>-3.060324842241093E-3</v>
          </cell>
          <cell r="R163">
            <v>-2.4623135579063801E-2</v>
          </cell>
          <cell r="S163">
            <v>-3.0778919473829748E-2</v>
          </cell>
          <cell r="T163">
            <v>-3.1871892631772994E-2</v>
          </cell>
          <cell r="AE163" t="str">
            <v>Komputer &amp; Peralatan KantorAlat Tulis &amp; Perlengkapan KantorBrankas</v>
          </cell>
        </row>
        <row r="164">
          <cell r="G164" t="str">
            <v>Computers &amp; Office EquipmentOffice Stationery &amp; SuppliesSchool &amp; Educational Supplies</v>
          </cell>
          <cell r="P164">
            <v>-2.2000000000000006E-2</v>
          </cell>
          <cell r="Q164">
            <v>0</v>
          </cell>
          <cell r="R164">
            <v>-2.2000000000000006E-2</v>
          </cell>
          <cell r="S164">
            <v>-2.7500000000000004E-2</v>
          </cell>
          <cell r="T164">
            <v>-2.7500000000000004E-2</v>
          </cell>
          <cell r="AE164" t="str">
            <v>Komputer &amp; Peralatan KantorAlat Tulis &amp; Perlengkapan KantorPerlengkapan Sekolah &amp; Pendidikan</v>
          </cell>
        </row>
        <row r="165">
          <cell r="G165" t="str">
            <v>Phones &amp; ElectronicsPhone AccessoriesCases, Screen Protectors &amp; Stickers</v>
          </cell>
          <cell r="P165">
            <v>-1.2443518304105484E-3</v>
          </cell>
          <cell r="Q165">
            <v>-2.3109391136195904E-3</v>
          </cell>
          <cell r="R165">
            <v>-3.5552909440301388E-3</v>
          </cell>
          <cell r="S165">
            <v>-4.4441136800376733E-3</v>
          </cell>
          <cell r="T165">
            <v>-6.5424748445281639E-3</v>
          </cell>
          <cell r="AE165" t="str">
            <v>Telepon &amp; ElektronikAksesori PonselCasing, Pelindung Layar, &amp; Stiker</v>
          </cell>
        </row>
        <row r="166">
          <cell r="G166" t="str">
            <v>Computers &amp; Office EquipmentOffice Stationery &amp; SuppliesOffice Cutting Supplies</v>
          </cell>
          <cell r="P166">
            <v>-2.2000000000000006E-2</v>
          </cell>
          <cell r="Q166">
            <v>0</v>
          </cell>
          <cell r="R166">
            <v>-2.2000000000000006E-2</v>
          </cell>
          <cell r="S166">
            <v>-2.7500000000000004E-2</v>
          </cell>
          <cell r="T166">
            <v>-2.7500000000000004E-2</v>
          </cell>
          <cell r="AE166" t="str">
            <v>Komputer &amp; Peralatan KantorAlat Tulis &amp; Perlengkapan KantorPerlengkapan Pemotong</v>
          </cell>
        </row>
        <row r="167">
          <cell r="G167" t="str">
            <v>Computers &amp; Office EquipmentOffice Stationery &amp; SuppliesOffice Filing Products</v>
          </cell>
          <cell r="P167">
            <v>-2.2000000000000006E-2</v>
          </cell>
          <cell r="Q167">
            <v>0</v>
          </cell>
          <cell r="R167">
            <v>-2.2000000000000006E-2</v>
          </cell>
          <cell r="S167">
            <v>-2.7500000000000004E-2</v>
          </cell>
          <cell r="T167">
            <v>-2.7500000000000004E-2</v>
          </cell>
          <cell r="AE167" t="str">
            <v>Komputer &amp; Peralatan KantorAlat Tulis &amp; Perlengkapan KantorProduk Pengaturan File Kantor</v>
          </cell>
        </row>
        <row r="168">
          <cell r="G168" t="str">
            <v>Computers &amp; Office EquipmentOffice Stationery &amp; SuppliesDesk Organizers &amp; Accessories</v>
          </cell>
          <cell r="P168">
            <v>-2.2000000000000006E-2</v>
          </cell>
          <cell r="Q168">
            <v>0</v>
          </cell>
          <cell r="R168">
            <v>-2.2000000000000006E-2</v>
          </cell>
          <cell r="S168">
            <v>-2.7500000000000004E-2</v>
          </cell>
          <cell r="T168">
            <v>-2.7500000000000004E-2</v>
          </cell>
          <cell r="AE168" t="str">
            <v>Komputer &amp; Peralatan KantorAlat Tulis &amp; Perlengkapan KantorPerlengkapan Penataan &amp; Aksesori Meja</v>
          </cell>
        </row>
        <row r="169">
          <cell r="G169" t="str">
            <v>Beauty &amp; Personal CarePerfumeMen's Perfume</v>
          </cell>
          <cell r="P169">
            <v>-7.0000000000000097E-3</v>
          </cell>
          <cell r="Q169">
            <v>-2.1000000000000001E-2</v>
          </cell>
          <cell r="R169">
            <v>-2.8000000000000011E-2</v>
          </cell>
          <cell r="S169">
            <v>-3.500000000000001E-2</v>
          </cell>
          <cell r="T169">
            <v>-4.250000000000001E-2</v>
          </cell>
          <cell r="AE169" t="str">
            <v>Perawatan &amp; KecantikanParfumParfum Pria</v>
          </cell>
        </row>
        <row r="170">
          <cell r="G170" t="str">
            <v>Computers &amp; Office EquipmentOffice Stationery &amp; SuppliesTape, Adhesives &amp; Fasteners</v>
          </cell>
          <cell r="P170">
            <v>-2.2000000000000006E-2</v>
          </cell>
          <cell r="Q170">
            <v>0</v>
          </cell>
          <cell r="R170">
            <v>-2.2000000000000006E-2</v>
          </cell>
          <cell r="S170">
            <v>-2.7500000000000004E-2</v>
          </cell>
          <cell r="T170">
            <v>-2.7500000000000004E-2</v>
          </cell>
          <cell r="AE170" t="str">
            <v>Komputer &amp; Peralatan KantorAlat Tulis &amp; Perlengkapan KantorPita, Perekat &amp; Pengencang</v>
          </cell>
        </row>
        <row r="171">
          <cell r="G171" t="str">
            <v>Computers &amp; Office EquipmentOffice Stationery &amp; SuppliesEnvelopes &amp; Postal Supplies</v>
          </cell>
          <cell r="P171">
            <v>-2.2000000000000006E-2</v>
          </cell>
          <cell r="Q171">
            <v>0</v>
          </cell>
          <cell r="R171">
            <v>-2.2000000000000006E-2</v>
          </cell>
          <cell r="S171">
            <v>-2.7500000000000004E-2</v>
          </cell>
          <cell r="T171">
            <v>-2.7500000000000004E-2</v>
          </cell>
          <cell r="AE171" t="str">
            <v>Komputer &amp; Peralatan KantorAlat Tulis &amp; Perlengkapan KantorAmplop &amp; Perlengkapan Pos</v>
          </cell>
        </row>
        <row r="172">
          <cell r="G172" t="str">
            <v>Computers &amp; Office EquipmentOffice Stationery &amp; SuppliesOffice Presentation Supplies</v>
          </cell>
          <cell r="P172">
            <v>-1.6E-2</v>
          </cell>
          <cell r="Q172">
            <v>0</v>
          </cell>
          <cell r="R172">
            <v>-1.6E-2</v>
          </cell>
          <cell r="S172">
            <v>-0.02</v>
          </cell>
          <cell r="T172">
            <v>-0.02</v>
          </cell>
          <cell r="AE172" t="str">
            <v>Komputer &amp; Peralatan KantorAlat Tulis &amp; Perlengkapan KantorPerlengkapan Presentasi Kantor</v>
          </cell>
        </row>
        <row r="173">
          <cell r="G173" t="str">
            <v>Computers &amp; Office EquipmentOffice Stationery &amp; SuppliesOffice Measuring Supplies</v>
          </cell>
          <cell r="P173">
            <v>-2.2000000000000006E-2</v>
          </cell>
          <cell r="Q173">
            <v>0</v>
          </cell>
          <cell r="R173">
            <v>-2.2000000000000006E-2</v>
          </cell>
          <cell r="S173">
            <v>-2.7500000000000004E-2</v>
          </cell>
          <cell r="T173">
            <v>-2.7500000000000004E-2</v>
          </cell>
          <cell r="AE173" t="str">
            <v>Komputer &amp; Peralatan KantorAlat Tulis &amp; Perlengkapan KantorPerlengkapan Pengukuran Kantor</v>
          </cell>
        </row>
        <row r="174">
          <cell r="G174" t="str">
            <v>Muslim FashionHijabs</v>
          </cell>
          <cell r="P174">
            <v>-6.9943035235935751E-3</v>
          </cell>
          <cell r="Q174">
            <v>-2.1039875334844988E-2</v>
          </cell>
          <cell r="R174">
            <v>-2.8034178858438563E-2</v>
          </cell>
          <cell r="S174">
            <v>-3.5042723573048204E-2</v>
          </cell>
          <cell r="T174">
            <v>-4.2556964764064273E-2</v>
          </cell>
          <cell r="AE174" t="str">
            <v>Fashion MuslimHijab</v>
          </cell>
        </row>
        <row r="175">
          <cell r="G175" t="str">
            <v>Home ImprovementBuilding Supplies</v>
          </cell>
          <cell r="P175">
            <v>-1.4E-2</v>
          </cell>
          <cell r="Q175">
            <v>-1.3999999999999997E-2</v>
          </cell>
          <cell r="R175">
            <v>-2.7999999999999997E-2</v>
          </cell>
          <cell r="S175">
            <v>-3.4999999999999996E-2</v>
          </cell>
          <cell r="T175">
            <v>-3.9999999999999994E-2</v>
          </cell>
          <cell r="AE175" t="str">
            <v>Perbaikan RumahPerlengkapan Bangunan</v>
          </cell>
        </row>
        <row r="176">
          <cell r="G176" t="str">
            <v>Textiles &amp; Soft FurnishingsBedding</v>
          </cell>
          <cell r="P176">
            <v>-1.2839686084826111E-2</v>
          </cell>
          <cell r="Q176">
            <v>-2.2122197406217254E-2</v>
          </cell>
          <cell r="R176">
            <v>-3.4961883491043365E-2</v>
          </cell>
          <cell r="S176">
            <v>-4.3702354363804208E-2</v>
          </cell>
          <cell r="T176">
            <v>-5.1603139151738933E-2</v>
          </cell>
          <cell r="AE176" t="str">
            <v>Tekstil &amp; Soft FurnishingSeprei</v>
          </cell>
        </row>
        <row r="177">
          <cell r="G177" t="str">
            <v>Tools &amp; HardwarePower Tools</v>
          </cell>
          <cell r="P177">
            <v>-1.4500000000000004E-2</v>
          </cell>
          <cell r="Q177">
            <v>-1.0500000000000004E-2</v>
          </cell>
          <cell r="R177">
            <v>-2.5000000000000008E-2</v>
          </cell>
          <cell r="S177">
            <v>-3.1250000000000007E-2</v>
          </cell>
          <cell r="T177">
            <v>-3.5000000000000003E-2</v>
          </cell>
          <cell r="AE177" t="str">
            <v>Alat &amp; Perangkat KerasPeralatan Listrik</v>
          </cell>
        </row>
        <row r="178">
          <cell r="G178" t="str">
            <v>Sports &amp; OutdoorSports &amp; Outdoor AccessoriesSports Water Bottles</v>
          </cell>
          <cell r="P178">
            <v>-1.5161993959810605E-2</v>
          </cell>
          <cell r="Q178">
            <v>-5.8660422813257744E-3</v>
          </cell>
          <cell r="R178">
            <v>-2.1028036241136378E-2</v>
          </cell>
          <cell r="S178">
            <v>-2.6285045301420472E-2</v>
          </cell>
          <cell r="T178">
            <v>-2.8380060401893965E-2</v>
          </cell>
          <cell r="AE178" t="str">
            <v>Olahraga &amp; OutdoorAksesoris Olahraga &amp; OutdoorBotol Air Olahraga</v>
          </cell>
        </row>
        <row r="179">
          <cell r="G179" t="str">
            <v>Sports &amp; OutdoorSports &amp; Outdoor AccessoriesSports Eyewear</v>
          </cell>
          <cell r="P179">
            <v>-1.55E-2</v>
          </cell>
          <cell r="Q179">
            <v>-3.5000000000000027E-3</v>
          </cell>
          <cell r="R179">
            <v>-1.9000000000000003E-2</v>
          </cell>
          <cell r="S179">
            <v>-2.3750000000000004E-2</v>
          </cell>
          <cell r="T179">
            <v>-2.5000000000000005E-2</v>
          </cell>
          <cell r="AE179" t="str">
            <v>Olahraga &amp; OutdoorAksesoris Olahraga &amp; OutdoorKacamata Olahraga</v>
          </cell>
        </row>
        <row r="180">
          <cell r="G180" t="str">
            <v>Sports &amp; OutdoorSports &amp; Outdoor AccessoriesStopwatches &amp; Timers</v>
          </cell>
          <cell r="P180">
            <v>-1.55E-2</v>
          </cell>
          <cell r="Q180">
            <v>-3.5000000000000027E-3</v>
          </cell>
          <cell r="R180">
            <v>-1.9000000000000003E-2</v>
          </cell>
          <cell r="S180">
            <v>-2.3750000000000004E-2</v>
          </cell>
          <cell r="T180">
            <v>-2.5000000000000005E-2</v>
          </cell>
          <cell r="AE180" t="str">
            <v>Olahraga &amp; OutdoorAksesoris Olahraga &amp; OutdoorJam Sukat &amp; Pengatur waktu</v>
          </cell>
        </row>
        <row r="181">
          <cell r="G181" t="str">
            <v>Sports &amp; OutdoorSports &amp; Outdoor AccessoriesSports Gloves</v>
          </cell>
          <cell r="P181">
            <v>-1.55E-2</v>
          </cell>
          <cell r="Q181">
            <v>-3.5000000000000027E-3</v>
          </cell>
          <cell r="R181">
            <v>-1.9000000000000003E-2</v>
          </cell>
          <cell r="S181">
            <v>-2.3750000000000004E-2</v>
          </cell>
          <cell r="T181">
            <v>-2.5000000000000005E-2</v>
          </cell>
          <cell r="AE181" t="str">
            <v>Olahraga &amp; OutdoorAksesoris Olahraga &amp; OutdoorSarung Tangan Olahraga</v>
          </cell>
        </row>
        <row r="182">
          <cell r="G182" t="str">
            <v>Sports &amp; OutdoorSports &amp; Outdoor AccessoriesSports &amp; Outdoor Hats</v>
          </cell>
          <cell r="P182">
            <v>-1.55E-2</v>
          </cell>
          <cell r="Q182">
            <v>-3.5000000000000027E-3</v>
          </cell>
          <cell r="R182">
            <v>-1.9000000000000003E-2</v>
          </cell>
          <cell r="S182">
            <v>-2.3750000000000004E-2</v>
          </cell>
          <cell r="T182">
            <v>-2.5000000000000005E-2</v>
          </cell>
          <cell r="AE182" t="str">
            <v>Olahraga &amp; OutdoorAksesoris Olahraga &amp; OutdoorTopi Olahraga &amp; Outdoor</v>
          </cell>
        </row>
        <row r="183">
          <cell r="G183" t="str">
            <v>Sports &amp; OutdoorSports &amp; Outdoor AccessoriesPedometers</v>
          </cell>
          <cell r="P183">
            <v>-1.4789167336638022E-2</v>
          </cell>
          <cell r="Q183">
            <v>-8.4758286435338732E-3</v>
          </cell>
          <cell r="R183">
            <v>-2.3264995980171895E-2</v>
          </cell>
          <cell r="S183">
            <v>-2.9081244975214866E-2</v>
          </cell>
          <cell r="T183">
            <v>-3.2108326633619816E-2</v>
          </cell>
          <cell r="AE183" t="str">
            <v>Olahraga &amp; OutdoorAksesoris Olahraga &amp; OutdoorAlat Pengukur Langkah</v>
          </cell>
        </row>
        <row r="184">
          <cell r="G184" t="str">
            <v>Sports &amp; OutdoorSports &amp; Outdoor AccessoriesSports Socks</v>
          </cell>
          <cell r="P184">
            <v>-1.4872016922327253E-2</v>
          </cell>
          <cell r="Q184">
            <v>-7.8958815437092499E-3</v>
          </cell>
          <cell r="R184">
            <v>-2.2767898466036503E-2</v>
          </cell>
          <cell r="S184">
            <v>-2.8459873082545627E-2</v>
          </cell>
          <cell r="T184">
            <v>-3.1279830776727496E-2</v>
          </cell>
          <cell r="AE184" t="str">
            <v>Olahraga &amp; OutdoorAksesoris Olahraga &amp; OutdoorKaus Kaki Olahraga</v>
          </cell>
        </row>
        <row r="185">
          <cell r="G185" t="str">
            <v>Sports &amp; OutdoorSports &amp; Outdoor AccessoriesSports Sleeves &amp; Support</v>
          </cell>
          <cell r="P185">
            <v>-1.55E-2</v>
          </cell>
          <cell r="Q185">
            <v>-3.5000000000000027E-3</v>
          </cell>
          <cell r="R185">
            <v>-1.9000000000000003E-2</v>
          </cell>
          <cell r="S185">
            <v>-2.3750000000000004E-2</v>
          </cell>
          <cell r="T185">
            <v>-2.5000000000000005E-2</v>
          </cell>
          <cell r="AE185" t="str">
            <v>Olahraga &amp; OutdoorAksesoris Olahraga &amp; OutdoorLengan &amp; Alat Pendukung Olahraga</v>
          </cell>
        </row>
        <row r="186">
          <cell r="G186" t="str">
            <v>Sports &amp; OutdoorSports &amp; Outdoor AccessoriesProtective Gear</v>
          </cell>
          <cell r="P186">
            <v>-1.55E-2</v>
          </cell>
          <cell r="Q186">
            <v>-3.5000000000000027E-3</v>
          </cell>
          <cell r="R186">
            <v>-1.9000000000000003E-2</v>
          </cell>
          <cell r="S186">
            <v>-2.3750000000000004E-2</v>
          </cell>
          <cell r="T186">
            <v>-2.5000000000000005E-2</v>
          </cell>
          <cell r="AE186" t="str">
            <v>Olahraga &amp; OutdoorAksesoris Olahraga &amp; OutdoorPerlengkapan Pelindung</v>
          </cell>
        </row>
        <row r="187">
          <cell r="G187" t="str">
            <v>Sports &amp; OutdoorSports &amp; Outdoor AccessoriesSports Tapes</v>
          </cell>
          <cell r="P187">
            <v>-1.4884422972410008E-2</v>
          </cell>
          <cell r="Q187">
            <v>-7.8090391931299559E-3</v>
          </cell>
          <cell r="R187">
            <v>-2.2693462165539965E-2</v>
          </cell>
          <cell r="S187">
            <v>-2.8366827706924953E-2</v>
          </cell>
          <cell r="T187">
            <v>-3.1155770275899938E-2</v>
          </cell>
          <cell r="AE187" t="str">
            <v>Olahraga &amp; OutdoorAksesoris Olahraga &amp; OutdoorPerekat Olahraga</v>
          </cell>
        </row>
        <row r="188">
          <cell r="G188" t="str">
            <v>Sports &amp; OutdoorSports &amp; Outdoor AccessoriesFace Covers &amp; Mask</v>
          </cell>
          <cell r="P188">
            <v>-1.5228939802769292E-2</v>
          </cell>
          <cell r="Q188">
            <v>-5.3974213806149696E-3</v>
          </cell>
          <cell r="R188">
            <v>-2.0626361183384262E-2</v>
          </cell>
          <cell r="S188">
            <v>-2.5782951479230327E-2</v>
          </cell>
          <cell r="T188">
            <v>-2.7710601972307101E-2</v>
          </cell>
          <cell r="AE188" t="str">
            <v>Olahraga &amp; OutdoorAksesoris Olahraga &amp; OutdoorPenutup &amp; Masker Wajah</v>
          </cell>
        </row>
        <row r="189">
          <cell r="G189" t="str">
            <v>Sports &amp; OutdoorSports &amp; Outdoor AccessoriesLife Jackets &amp; Vests</v>
          </cell>
          <cell r="P189">
            <v>-1.55E-2</v>
          </cell>
          <cell r="Q189">
            <v>-3.5000000000000027E-3</v>
          </cell>
          <cell r="R189">
            <v>-1.9000000000000003E-2</v>
          </cell>
          <cell r="S189">
            <v>-2.3750000000000004E-2</v>
          </cell>
          <cell r="T189">
            <v>-2.5000000000000005E-2</v>
          </cell>
          <cell r="AE189" t="str">
            <v>Olahraga &amp; OutdoorAksesoris Olahraga &amp; OutdoorJaket &amp; Rompi Pelampung</v>
          </cell>
        </row>
        <row r="190">
          <cell r="G190" t="str">
            <v>Sports &amp; OutdoorSports &amp; Outdoor AccessoriesSports Wristbands</v>
          </cell>
          <cell r="P190">
            <v>-1.55E-2</v>
          </cell>
          <cell r="Q190">
            <v>-3.5000000000000027E-3</v>
          </cell>
          <cell r="R190">
            <v>-1.9000000000000003E-2</v>
          </cell>
          <cell r="S190">
            <v>-2.3750000000000004E-2</v>
          </cell>
          <cell r="T190">
            <v>-2.5000000000000005E-2</v>
          </cell>
          <cell r="AE190" t="str">
            <v>Olahraga &amp; OutdoorAksesoris Olahraga &amp; OutdoorWristband Olahraga</v>
          </cell>
        </row>
        <row r="191">
          <cell r="G191" t="str">
            <v>Sports &amp; OutdoorSports &amp; Outdoor AccessoriesSwimming Caps</v>
          </cell>
          <cell r="P191">
            <v>-1.55E-2</v>
          </cell>
          <cell r="Q191">
            <v>-3.5000000000000027E-3</v>
          </cell>
          <cell r="R191">
            <v>-1.9000000000000003E-2</v>
          </cell>
          <cell r="S191">
            <v>-2.3750000000000004E-2</v>
          </cell>
          <cell r="T191">
            <v>-2.5000000000000005E-2</v>
          </cell>
          <cell r="AE191" t="str">
            <v>Olahraga &amp; OutdoorAksesoris Olahraga &amp; OutdoorTopi Renang</v>
          </cell>
        </row>
        <row r="192">
          <cell r="G192" t="str">
            <v>Sports &amp; OutdoorSports &amp; Outdoor AccessoriesSports Headbands</v>
          </cell>
          <cell r="P192">
            <v>-1.55E-2</v>
          </cell>
          <cell r="Q192">
            <v>-3.5000000000000027E-3</v>
          </cell>
          <cell r="R192">
            <v>-1.9000000000000003E-2</v>
          </cell>
          <cell r="S192">
            <v>-2.3750000000000004E-2</v>
          </cell>
          <cell r="T192">
            <v>-2.5000000000000005E-2</v>
          </cell>
          <cell r="AE192" t="str">
            <v>Olahraga &amp; OutdoorAksesoris Olahraga &amp; OutdoorHeadband Olahraga</v>
          </cell>
        </row>
        <row r="193">
          <cell r="G193" t="str">
            <v>Luggage &amp; BagsLuggage &amp; Travel Bags</v>
          </cell>
          <cell r="P193">
            <v>-1.3500000000000009E-2</v>
          </cell>
          <cell r="Q193">
            <v>-1.7499999999999998E-2</v>
          </cell>
          <cell r="R193">
            <v>-3.1000000000000007E-2</v>
          </cell>
          <cell r="S193">
            <v>-3.8750000000000007E-2</v>
          </cell>
          <cell r="T193">
            <v>-4.4999999999999998E-2</v>
          </cell>
          <cell r="AE193" t="str">
            <v>Koper &amp; TasKoper &amp; Tas Travel</v>
          </cell>
        </row>
        <row r="194">
          <cell r="G194" t="str">
            <v>Sports &amp; OutdoorSports &amp; Outdoor AccessoriesTrophies, Medals &amp; Awards</v>
          </cell>
          <cell r="P194">
            <v>-1.55E-2</v>
          </cell>
          <cell r="Q194">
            <v>-3.5000000000000027E-3</v>
          </cell>
          <cell r="R194">
            <v>-1.9000000000000003E-2</v>
          </cell>
          <cell r="S194">
            <v>-2.3750000000000004E-2</v>
          </cell>
          <cell r="T194">
            <v>-2.5000000000000005E-2</v>
          </cell>
          <cell r="AE194" t="str">
            <v>Olahraga &amp; OutdoorAksesoris Olahraga &amp; OutdoorTrofi, Medali, &amp; Piagam</v>
          </cell>
        </row>
        <row r="195">
          <cell r="G195" t="str">
            <v>Sports &amp; OutdoorSports &amp; Outdoor AccessoriesHand Chalk</v>
          </cell>
          <cell r="P195">
            <v>-1.55E-2</v>
          </cell>
          <cell r="Q195">
            <v>-3.5000000000000027E-3</v>
          </cell>
          <cell r="R195">
            <v>-1.9000000000000003E-2</v>
          </cell>
          <cell r="S195">
            <v>-2.3750000000000004E-2</v>
          </cell>
          <cell r="T195">
            <v>-2.5000000000000005E-2</v>
          </cell>
          <cell r="AE195" t="str">
            <v>Olahraga &amp; OutdoorAksesoris Olahraga &amp; OutdoorKapur Tangan</v>
          </cell>
        </row>
        <row r="196">
          <cell r="G196" t="str">
            <v>Phones &amp; ElectronicsGaming &amp; Consoles</v>
          </cell>
          <cell r="P196">
            <v>-2.3999999999999998E-3</v>
          </cell>
          <cell r="Q196">
            <v>-3.5999999999999995E-3</v>
          </cell>
          <cell r="R196">
            <v>-5.9999999999999993E-3</v>
          </cell>
          <cell r="S196">
            <v>-7.4999999999999989E-3</v>
          </cell>
          <cell r="T196">
            <v>-9.9999999999999985E-3</v>
          </cell>
          <cell r="AE196" t="str">
            <v>Telepon &amp; ElektronikGame &amp; Konsol</v>
          </cell>
        </row>
        <row r="197">
          <cell r="G197" t="str">
            <v>Food &amp; BeveragesMilk &amp; Dairy</v>
          </cell>
          <cell r="P197">
            <v>-1.2500000000000008E-2</v>
          </cell>
          <cell r="Q197">
            <v>-1.0499999999999999E-2</v>
          </cell>
          <cell r="R197">
            <v>-2.3000000000000007E-2</v>
          </cell>
          <cell r="S197">
            <v>-2.8750000000000008E-2</v>
          </cell>
          <cell r="T197">
            <v>-3.2500000000000008E-2</v>
          </cell>
          <cell r="AE197" t="str">
            <v>Makanan &amp; MinumanSusu &amp; Produk Olahan Susu</v>
          </cell>
        </row>
        <row r="198">
          <cell r="G198" t="str">
            <v>Home ImprovementBathroom Fixtures</v>
          </cell>
          <cell r="P198">
            <v>-1.4E-2</v>
          </cell>
          <cell r="Q198">
            <v>-1.3999999999999997E-2</v>
          </cell>
          <cell r="R198">
            <v>-2.7999999999999997E-2</v>
          </cell>
          <cell r="S198">
            <v>-3.4999999999999996E-2</v>
          </cell>
          <cell r="T198">
            <v>-3.9999999999999994E-2</v>
          </cell>
          <cell r="AE198" t="str">
            <v>Perbaikan RumahPerlengkapan Kamar Mandi</v>
          </cell>
        </row>
        <row r="199">
          <cell r="G199" t="str">
            <v>Phones &amp; ElectronicsPhone AccessoriesPower Banks</v>
          </cell>
          <cell r="P199">
            <v>-1.0499999999999997E-3</v>
          </cell>
          <cell r="Q199">
            <v>-1.9499999999999999E-3</v>
          </cell>
          <cell r="R199">
            <v>-2.9999999999999996E-3</v>
          </cell>
          <cell r="S199">
            <v>-3.7499999999999994E-3</v>
          </cell>
          <cell r="T199">
            <v>-4.9999999999999992E-3</v>
          </cell>
          <cell r="AE199" t="str">
            <v>Telepon &amp; ElektronikAksesori PonselPower Bank</v>
          </cell>
        </row>
        <row r="200">
          <cell r="G200" t="str">
            <v>Sports &amp; OutdoorFitness Equipment</v>
          </cell>
          <cell r="P200">
            <v>-1.3874982302944061E-2</v>
          </cell>
          <cell r="Q200">
            <v>-1.4875123879391617E-2</v>
          </cell>
          <cell r="R200">
            <v>-2.8750106182335679E-2</v>
          </cell>
          <cell r="S200">
            <v>-3.5937632727919597E-2</v>
          </cell>
          <cell r="T200">
            <v>-4.1250176970559452E-2</v>
          </cell>
          <cell r="AE200" t="str">
            <v>Olahraga &amp; OutdoorPeralatan Kebugaran</v>
          </cell>
        </row>
        <row r="201">
          <cell r="G201" t="str">
            <v>Computers &amp; Office EquipmentComputer AccessoriesKeyboards &amp; Mouse</v>
          </cell>
          <cell r="P201">
            <v>-5.1200000000000004E-3</v>
          </cell>
          <cell r="Q201">
            <v>-7.6800000000000002E-3</v>
          </cell>
          <cell r="R201">
            <v>-1.2800000000000001E-2</v>
          </cell>
          <cell r="S201">
            <v>-1.6E-2</v>
          </cell>
          <cell r="T201">
            <v>-0.02</v>
          </cell>
          <cell r="AE201" t="str">
            <v>Komputer &amp; Peralatan KantorPeriferal &amp; AksesorisKeyboard &amp; Mouse</v>
          </cell>
        </row>
        <row r="202">
          <cell r="G202" t="str">
            <v>Sports &amp; OutdoorLeisure &amp; Outdoor Recreation EquipmentYoga &amp; Pilates</v>
          </cell>
          <cell r="P202">
            <v>-1.5400614021813142E-2</v>
          </cell>
          <cell r="Q202">
            <v>-4.1957018473079968E-3</v>
          </cell>
          <cell r="R202">
            <v>-1.9596315869121139E-2</v>
          </cell>
          <cell r="S202">
            <v>-2.4495394836401424E-2</v>
          </cell>
          <cell r="T202">
            <v>-2.5993859781868568E-2</v>
          </cell>
          <cell r="AE202" t="str">
            <v>Olahraga &amp; OutdoorPeralatan Bersantai &amp; Rekreasi Luar RuanganYoga &amp; Pilates</v>
          </cell>
        </row>
        <row r="203">
          <cell r="G203" t="str">
            <v>Sports &amp; OutdoorLeisure &amp; Outdoor Recreation EquipmentCycling</v>
          </cell>
          <cell r="P203">
            <v>-1.4810770730435102E-2</v>
          </cell>
          <cell r="Q203">
            <v>-8.3246048869542906E-3</v>
          </cell>
          <cell r="R203">
            <v>-2.3135375617389393E-2</v>
          </cell>
          <cell r="S203">
            <v>-2.891921952173674E-2</v>
          </cell>
          <cell r="T203">
            <v>-3.1892292695648986E-2</v>
          </cell>
          <cell r="AE203" t="str">
            <v>Olahraga &amp; OutdoorPeralatan Bersantai &amp; Rekreasi Luar RuanganBersepeda</v>
          </cell>
        </row>
        <row r="204">
          <cell r="G204" t="str">
            <v>Sports &amp; OutdoorLeisure &amp; Outdoor Recreation EquipmentFencing</v>
          </cell>
          <cell r="P204">
            <v>-1.55E-2</v>
          </cell>
          <cell r="Q204">
            <v>-3.5000000000000027E-3</v>
          </cell>
          <cell r="R204">
            <v>-1.9000000000000003E-2</v>
          </cell>
          <cell r="S204">
            <v>-2.3750000000000004E-2</v>
          </cell>
          <cell r="T204">
            <v>-2.5000000000000005E-2</v>
          </cell>
          <cell r="AE204" t="str">
            <v>Olahraga &amp; OutdoorPeralatan Bersantai &amp; Rekreasi Luar RuanganPagar</v>
          </cell>
        </row>
        <row r="205">
          <cell r="G205" t="str">
            <v>Sports &amp; OutdoorLeisure &amp; Outdoor Recreation EquipmentBoxing &amp; Martial Arts</v>
          </cell>
          <cell r="P205">
            <v>-1.55E-2</v>
          </cell>
          <cell r="Q205">
            <v>-3.5000000000000027E-3</v>
          </cell>
          <cell r="R205">
            <v>-1.9000000000000003E-2</v>
          </cell>
          <cell r="S205">
            <v>-2.3750000000000004E-2</v>
          </cell>
          <cell r="T205">
            <v>-2.5000000000000005E-2</v>
          </cell>
          <cell r="AE205" t="str">
            <v>Olahraga &amp; OutdoorPeralatan Bersantai &amp; Rekreasi Luar RuanganTinju &amp; Seni Bela Diri</v>
          </cell>
        </row>
        <row r="206">
          <cell r="G206" t="str">
            <v>Sports &amp; OutdoorLeisure &amp; Outdoor Recreation EquipmentDarts</v>
          </cell>
          <cell r="P206">
            <v>-1.55E-2</v>
          </cell>
          <cell r="Q206">
            <v>-3.5000000000000027E-3</v>
          </cell>
          <cell r="R206">
            <v>-1.9000000000000003E-2</v>
          </cell>
          <cell r="S206">
            <v>-2.3750000000000004E-2</v>
          </cell>
          <cell r="T206">
            <v>-2.5000000000000005E-2</v>
          </cell>
          <cell r="AE206" t="str">
            <v>Olahraga &amp; OutdoorPeralatan Bersantai &amp; Rekreasi Luar RuanganDart</v>
          </cell>
        </row>
        <row r="207">
          <cell r="G207" t="str">
            <v>Sports &amp; OutdoorLeisure &amp; Outdoor Recreation EquipmentSkateboarding</v>
          </cell>
          <cell r="P207">
            <v>-1.55E-2</v>
          </cell>
          <cell r="Q207">
            <v>-3.5000000000000027E-3</v>
          </cell>
          <cell r="R207">
            <v>-1.9000000000000003E-2</v>
          </cell>
          <cell r="S207">
            <v>-2.3750000000000004E-2</v>
          </cell>
          <cell r="T207">
            <v>-2.5000000000000005E-2</v>
          </cell>
          <cell r="AE207" t="str">
            <v>Olahraga &amp; OutdoorPeralatan Bersantai &amp; Rekreasi Luar RuanganSkateboard</v>
          </cell>
        </row>
        <row r="208">
          <cell r="G208" t="str">
            <v>Sports &amp; OutdoorLeisure &amp; Outdoor Recreation EquipmentTaekwondo</v>
          </cell>
          <cell r="P208">
            <v>-1.55E-2</v>
          </cell>
          <cell r="Q208">
            <v>-3.5000000000000027E-3</v>
          </cell>
          <cell r="R208">
            <v>-1.9000000000000003E-2</v>
          </cell>
          <cell r="S208">
            <v>-2.3750000000000004E-2</v>
          </cell>
          <cell r="T208">
            <v>-2.5000000000000005E-2</v>
          </cell>
          <cell r="AE208" t="str">
            <v>Olahraga &amp; OutdoorPeralatan Bersantai &amp; Rekreasi Luar RuanganTaekwondo</v>
          </cell>
        </row>
        <row r="209">
          <cell r="G209" t="str">
            <v>Sports &amp; OutdoorLeisure &amp; Outdoor Recreation EquipmentClimbing</v>
          </cell>
          <cell r="P209">
            <v>-1.55E-2</v>
          </cell>
          <cell r="Q209">
            <v>-3.5000000000000027E-3</v>
          </cell>
          <cell r="R209">
            <v>-1.9000000000000003E-2</v>
          </cell>
          <cell r="S209">
            <v>-2.3750000000000004E-2</v>
          </cell>
          <cell r="T209">
            <v>-2.5000000000000005E-2</v>
          </cell>
          <cell r="AE209" t="str">
            <v>Olahraga &amp; OutdoorPeralatan Bersantai &amp; Rekreasi Luar RuanganMendaki</v>
          </cell>
        </row>
        <row r="210">
          <cell r="G210" t="str">
            <v>Sports &amp; OutdoorLeisure &amp; Outdoor Recreation EquipmentAerobics</v>
          </cell>
          <cell r="P210">
            <v>-1.2882359052363287E-2</v>
          </cell>
          <cell r="Q210">
            <v>-2.1823486633456995E-2</v>
          </cell>
          <cell r="R210">
            <v>-3.4705845685820282E-2</v>
          </cell>
          <cell r="S210">
            <v>-4.338230710727535E-2</v>
          </cell>
          <cell r="T210">
            <v>-5.1176409476367132E-2</v>
          </cell>
          <cell r="AE210" t="str">
            <v>Olahraga &amp; OutdoorPeralatan Bersantai &amp; Rekreasi Luar RuanganAerobik</v>
          </cell>
        </row>
        <row r="211">
          <cell r="G211" t="str">
            <v>Sports &amp; OutdoorLeisure &amp; Outdoor Recreation EquipmentGymnastics</v>
          </cell>
          <cell r="P211">
            <v>-1.4774807191029728E-2</v>
          </cell>
          <cell r="Q211">
            <v>-8.5763496627919225E-3</v>
          </cell>
          <cell r="R211">
            <v>-2.335115685382165E-2</v>
          </cell>
          <cell r="S211">
            <v>-2.9188946067277059E-2</v>
          </cell>
          <cell r="T211">
            <v>-3.2251928089702744E-2</v>
          </cell>
          <cell r="AE211" t="str">
            <v>Olahraga &amp; OutdoorPeralatan Bersantai &amp; Rekreasi Luar RuanganSenam</v>
          </cell>
        </row>
        <row r="212">
          <cell r="G212" t="str">
            <v>Sports &amp; OutdoorLeisure &amp; Outdoor Recreation EquipmentWrestling</v>
          </cell>
          <cell r="P212">
            <v>-1.55E-2</v>
          </cell>
          <cell r="Q212">
            <v>-3.5000000000000027E-3</v>
          </cell>
          <cell r="R212">
            <v>-1.9000000000000003E-2</v>
          </cell>
          <cell r="S212">
            <v>-2.3750000000000004E-2</v>
          </cell>
          <cell r="T212">
            <v>-2.5000000000000005E-2</v>
          </cell>
          <cell r="AE212" t="str">
            <v>Olahraga &amp; OutdoorPeralatan Bersantai &amp; Rekreasi Luar RuanganGulat</v>
          </cell>
        </row>
        <row r="213">
          <cell r="G213" t="str">
            <v>Sports &amp; OutdoorLeisure &amp; Outdoor Recreation EquipmentTriathlon</v>
          </cell>
          <cell r="P213">
            <v>-1.55E-2</v>
          </cell>
          <cell r="Q213">
            <v>-3.5000000000000027E-3</v>
          </cell>
          <cell r="R213">
            <v>-1.9000000000000003E-2</v>
          </cell>
          <cell r="S213">
            <v>-2.3750000000000004E-2</v>
          </cell>
          <cell r="T213">
            <v>-2.5000000000000005E-2</v>
          </cell>
          <cell r="AE213" t="str">
            <v>Olahraga &amp; OutdoorPeralatan Bersantai &amp; Rekreasi Luar RuanganTrilomba</v>
          </cell>
        </row>
        <row r="214">
          <cell r="G214" t="str">
            <v>Sports &amp; OutdoorLeisure &amp; Outdoor Recreation EquipmentTrack &amp; Field</v>
          </cell>
          <cell r="P214">
            <v>-1.55E-2</v>
          </cell>
          <cell r="Q214">
            <v>-3.5000000000000027E-3</v>
          </cell>
          <cell r="R214">
            <v>-1.9000000000000003E-2</v>
          </cell>
          <cell r="S214">
            <v>-2.3750000000000004E-2</v>
          </cell>
          <cell r="T214">
            <v>-2.5000000000000005E-2</v>
          </cell>
          <cell r="AE214" t="str">
            <v>Olahraga &amp; OutdoorPeralatan Bersantai &amp; Rekreasi Luar RuanganLintasan &amp; Lapangan</v>
          </cell>
        </row>
        <row r="215">
          <cell r="G215" t="str">
            <v>Sports &amp; OutdoorLeisure &amp; Outdoor Recreation EquipmentSkydiving</v>
          </cell>
          <cell r="P215">
            <v>-1.55E-2</v>
          </cell>
          <cell r="Q215">
            <v>-3.5000000000000027E-3</v>
          </cell>
          <cell r="R215">
            <v>-1.9000000000000003E-2</v>
          </cell>
          <cell r="S215">
            <v>-2.3750000000000004E-2</v>
          </cell>
          <cell r="T215">
            <v>-2.5000000000000005E-2</v>
          </cell>
          <cell r="AE215" t="str">
            <v>Olahraga &amp; OutdoorPeralatan Bersantai &amp; Rekreasi Luar RuanganTerjun Payung</v>
          </cell>
        </row>
        <row r="216">
          <cell r="G216" t="str">
            <v>Sports &amp; OutdoorLeisure &amp; Outdoor Recreation EquipmentRunning</v>
          </cell>
          <cell r="P216">
            <v>-1.55E-2</v>
          </cell>
          <cell r="Q216">
            <v>-3.5000000000000027E-3</v>
          </cell>
          <cell r="R216">
            <v>-1.9000000000000003E-2</v>
          </cell>
          <cell r="S216">
            <v>-2.3750000000000004E-2</v>
          </cell>
          <cell r="T216">
            <v>-2.5000000000000005E-2</v>
          </cell>
          <cell r="AE216" t="str">
            <v>Olahraga &amp; OutdoorPeralatan Bersantai &amp; Rekreasi Luar RuanganLari</v>
          </cell>
        </row>
        <row r="217">
          <cell r="G217" t="str">
            <v>Books, Magazines &amp; AudioHumanities &amp; Social Sciences</v>
          </cell>
          <cell r="P217">
            <v>-1.2908408968854264E-2</v>
          </cell>
          <cell r="Q217">
            <v>-2.1641137218020162E-2</v>
          </cell>
          <cell r="R217">
            <v>-3.4549546186874426E-2</v>
          </cell>
          <cell r="S217">
            <v>-4.3186932733593031E-2</v>
          </cell>
          <cell r="T217">
            <v>-5.0915910311457382E-2</v>
          </cell>
          <cell r="AE217" t="str">
            <v>Buku, Majalah, &amp; AudioKemanusiaan &amp; Ilmu Sosial</v>
          </cell>
        </row>
        <row r="218">
          <cell r="G218" t="str">
            <v>Sports &amp; OutdoorLeisure &amp; Outdoor Recreation EquipmentRacing</v>
          </cell>
          <cell r="P218">
            <v>-1.55E-2</v>
          </cell>
          <cell r="Q218">
            <v>-3.5000000000000027E-3</v>
          </cell>
          <cell r="R218">
            <v>-1.9000000000000003E-2</v>
          </cell>
          <cell r="S218">
            <v>-2.3750000000000004E-2</v>
          </cell>
          <cell r="T218">
            <v>-2.5000000000000005E-2</v>
          </cell>
          <cell r="AE218" t="str">
            <v>Olahraga &amp; OutdoorPeralatan Bersantai &amp; Rekreasi Luar RuanganBalapan</v>
          </cell>
        </row>
        <row r="219">
          <cell r="G219" t="str">
            <v>KitchenwareCutlery &amp; Tableware</v>
          </cell>
          <cell r="P219">
            <v>-1.3635069407361637E-2</v>
          </cell>
          <cell r="Q219">
            <v>-1.6554514148468567E-2</v>
          </cell>
          <cell r="R219">
            <v>-3.0189583555830204E-2</v>
          </cell>
          <cell r="S219">
            <v>-3.7736979444787752E-2</v>
          </cell>
          <cell r="T219">
            <v>-4.3649305926383664E-2</v>
          </cell>
          <cell r="AE219" t="str">
            <v>Peralatan DapurSendok Garpu &amp; Peralatan Makan</v>
          </cell>
        </row>
        <row r="220">
          <cell r="G220" t="str">
            <v>Toys &amp; HobbiesClassic &amp; Novelty Toys</v>
          </cell>
          <cell r="P220">
            <v>-1.4000000000000002E-2</v>
          </cell>
          <cell r="Q220">
            <v>-1.4000000000000002E-2</v>
          </cell>
          <cell r="R220">
            <v>-2.8000000000000004E-2</v>
          </cell>
          <cell r="S220">
            <v>-3.5000000000000003E-2</v>
          </cell>
          <cell r="T220">
            <v>-4.0000000000000008E-2</v>
          </cell>
          <cell r="AE220" t="str">
            <v>Mainan &amp; HobiMainan Klasik &amp; Baru</v>
          </cell>
        </row>
        <row r="221">
          <cell r="G221" t="str">
            <v>Sports &amp; OutdoorLeisure &amp; Outdoor Recreation EquipmentKarate</v>
          </cell>
          <cell r="P221">
            <v>-1.2242030458069441E-2</v>
          </cell>
          <cell r="Q221">
            <v>-2.6305786793513943E-2</v>
          </cell>
          <cell r="R221">
            <v>-3.8547817251583384E-2</v>
          </cell>
          <cell r="S221">
            <v>-4.8184771564479228E-2</v>
          </cell>
          <cell r="T221">
            <v>-5.7579695419305632E-2</v>
          </cell>
          <cell r="AE221" t="str">
            <v>Olahraga &amp; OutdoorPeralatan Bersantai &amp; Rekreasi Luar RuanganKarate</v>
          </cell>
        </row>
        <row r="222">
          <cell r="G222" t="str">
            <v>Sports &amp; OutdoorLeisure &amp; Outdoor Recreation EquipmentJudo</v>
          </cell>
          <cell r="P222">
            <v>-1.55E-2</v>
          </cell>
          <cell r="Q222">
            <v>-3.5000000000000027E-3</v>
          </cell>
          <cell r="R222">
            <v>-1.9000000000000003E-2</v>
          </cell>
          <cell r="S222">
            <v>-2.3750000000000004E-2</v>
          </cell>
          <cell r="T222">
            <v>-2.5000000000000005E-2</v>
          </cell>
          <cell r="AE222" t="str">
            <v>Olahraga &amp; OutdoorPeralatan Bersantai &amp; Rekreasi Luar RuanganJudo</v>
          </cell>
        </row>
        <row r="223">
          <cell r="G223" t="str">
            <v>Sports &amp; OutdoorLeisure &amp; Outdoor Recreation EquipmentIndoor Recreation</v>
          </cell>
          <cell r="P223">
            <v>-1.4450889734567457E-2</v>
          </cell>
          <cell r="Q223">
            <v>-1.0843771858027807E-2</v>
          </cell>
          <cell r="R223">
            <v>-2.5294661592595264E-2</v>
          </cell>
          <cell r="S223">
            <v>-3.1618326990744079E-2</v>
          </cell>
          <cell r="T223">
            <v>-3.5491102654325438E-2</v>
          </cell>
          <cell r="AE223" t="str">
            <v>Olahraga &amp; OutdoorPeralatan Bersantai &amp; Rekreasi Luar RuanganRekreasi Dalam Ruangan</v>
          </cell>
        </row>
        <row r="224">
          <cell r="G224" t="str">
            <v>Pet SuppliesDog &amp; Cat Food</v>
          </cell>
          <cell r="P224">
            <v>-1.4000000000000002E-2</v>
          </cell>
          <cell r="Q224">
            <v>-1.4000000000000002E-2</v>
          </cell>
          <cell r="R224">
            <v>-2.8000000000000004E-2</v>
          </cell>
          <cell r="S224">
            <v>-3.5000000000000003E-2</v>
          </cell>
          <cell r="T224">
            <v>-4.0000000000000008E-2</v>
          </cell>
          <cell r="AE224" t="str">
            <v>Perlengkapan Hewan PeliharaanMakanan Anjing &amp; Kucing</v>
          </cell>
        </row>
        <row r="225">
          <cell r="G225" t="str">
            <v>HealthAlternative Medications &amp; Treatments</v>
          </cell>
          <cell r="P225">
            <v>-1.3500000000000009E-2</v>
          </cell>
          <cell r="Q225">
            <v>-1.7499999999999998E-2</v>
          </cell>
          <cell r="R225">
            <v>-3.1000000000000007E-2</v>
          </cell>
          <cell r="S225">
            <v>-3.8750000000000007E-2</v>
          </cell>
          <cell r="T225">
            <v>-4.4999999999999998E-2</v>
          </cell>
          <cell r="AE225" t="str">
            <v>KesehatanObat &amp; Pengobatan Alternatif</v>
          </cell>
        </row>
        <row r="226">
          <cell r="G226" t="str">
            <v>Sports &amp; OutdoorLeisure &amp; Outdoor Recreation EquipmentFishing</v>
          </cell>
          <cell r="P226">
            <v>-1.4857725100098074E-2</v>
          </cell>
          <cell r="Q226">
            <v>-7.9959242993134956E-3</v>
          </cell>
          <cell r="R226">
            <v>-2.285364939941157E-2</v>
          </cell>
          <cell r="S226">
            <v>-2.8567061749264461E-2</v>
          </cell>
          <cell r="T226">
            <v>-3.1422748999019284E-2</v>
          </cell>
          <cell r="AE226" t="str">
            <v>Olahraga &amp; OutdoorPeralatan Bersantai &amp; Rekreasi Luar RuanganMemancing</v>
          </cell>
        </row>
        <row r="227">
          <cell r="G227" t="str">
            <v>Sports &amp; OutdoorLeisure &amp; Outdoor Recreation EquipmentE-sports</v>
          </cell>
          <cell r="P227">
            <v>-1.55E-2</v>
          </cell>
          <cell r="Q227">
            <v>-3.5000000000000027E-3</v>
          </cell>
          <cell r="R227">
            <v>-1.9000000000000003E-2</v>
          </cell>
          <cell r="S227">
            <v>-2.3750000000000004E-2</v>
          </cell>
          <cell r="T227">
            <v>-2.5000000000000005E-2</v>
          </cell>
          <cell r="AE227" t="str">
            <v>Olahraga &amp; OutdoorPeralatan Bersantai &amp; Rekreasi Luar RuanganE-sports</v>
          </cell>
        </row>
        <row r="228">
          <cell r="G228" t="str">
            <v>Sports &amp; OutdoorLeisure &amp; Outdoor Recreation EquipmentDisc Sports</v>
          </cell>
          <cell r="P228">
            <v>-1.55E-2</v>
          </cell>
          <cell r="Q228">
            <v>-3.5000000000000027E-3</v>
          </cell>
          <cell r="R228">
            <v>-1.9000000000000003E-2</v>
          </cell>
          <cell r="S228">
            <v>-2.3750000000000004E-2</v>
          </cell>
          <cell r="T228">
            <v>-2.5000000000000005E-2</v>
          </cell>
          <cell r="AE228" t="str">
            <v>Olahraga &amp; OutdoorPeralatan Bersantai &amp; Rekreasi Luar RuanganOlahraga Cakram</v>
          </cell>
        </row>
        <row r="229">
          <cell r="G229" t="str">
            <v>Sports &amp; OutdoorLeisure &amp; Outdoor Recreation EquipmentCheerleading</v>
          </cell>
          <cell r="P229">
            <v>-1.55E-2</v>
          </cell>
          <cell r="Q229">
            <v>-3.5000000000000027E-3</v>
          </cell>
          <cell r="R229">
            <v>-1.9000000000000003E-2</v>
          </cell>
          <cell r="S229">
            <v>-2.3750000000000004E-2</v>
          </cell>
          <cell r="T229">
            <v>-2.5000000000000005E-2</v>
          </cell>
          <cell r="AE229" t="str">
            <v>Olahraga &amp; OutdoorPeralatan Bersantai &amp; Rekreasi Luar RuanganCheerleading</v>
          </cell>
        </row>
        <row r="230">
          <cell r="G230" t="str">
            <v>Sports &amp; OutdoorLeisure &amp; Outdoor Recreation EquipmentBallet &amp; Dance</v>
          </cell>
          <cell r="P230">
            <v>-1.4949258495710584E-2</v>
          </cell>
          <cell r="Q230">
            <v>-7.3551905300259452E-3</v>
          </cell>
          <cell r="R230">
            <v>-2.2304449025736528E-2</v>
          </cell>
          <cell r="S230">
            <v>-2.7880561282170657E-2</v>
          </cell>
          <cell r="T230">
            <v>-3.0507415042894209E-2</v>
          </cell>
          <cell r="AE230" t="str">
            <v>Olahraga &amp; OutdoorPeralatan Bersantai &amp; Rekreasi Luar RuanganBalet &amp; Tari</v>
          </cell>
        </row>
        <row r="231">
          <cell r="G231" t="str">
            <v>Sports &amp; OutdoorLeisure &amp; Outdoor Recreation EquipmentArchery</v>
          </cell>
          <cell r="P231">
            <v>-1.55E-2</v>
          </cell>
          <cell r="Q231">
            <v>-3.5000000000000027E-3</v>
          </cell>
          <cell r="R231">
            <v>-1.9000000000000003E-2</v>
          </cell>
          <cell r="S231">
            <v>-2.3750000000000004E-2</v>
          </cell>
          <cell r="T231">
            <v>-2.5000000000000005E-2</v>
          </cell>
          <cell r="AE231" t="str">
            <v>Olahraga &amp; OutdoorPeralatan Bersantai &amp; Rekreasi Luar RuanganPanahan</v>
          </cell>
        </row>
        <row r="232">
          <cell r="G232" t="str">
            <v>Beauty &amp; Personal CareBath &amp; Body CareBody Care Kits</v>
          </cell>
          <cell r="P232">
            <v>-6.724592802925991E-3</v>
          </cell>
          <cell r="Q232">
            <v>-2.2927850379518094E-2</v>
          </cell>
          <cell r="R232">
            <v>-2.9652443182444085E-2</v>
          </cell>
          <cell r="S232">
            <v>-3.7065553978055103E-2</v>
          </cell>
          <cell r="T232">
            <v>-4.5254071970740141E-2</v>
          </cell>
          <cell r="AE232" t="str">
            <v>Perawatan &amp; KecantikanKeperluan Mandi &amp; Perawatan TubuhPeralatan Perawatan Tubuh</v>
          </cell>
        </row>
        <row r="233">
          <cell r="G233" t="str">
            <v>Beauty &amp; Personal CareFeminine Care</v>
          </cell>
          <cell r="P233">
            <v>-1.2771421590632683E-2</v>
          </cell>
          <cell r="Q233">
            <v>-2.2600048865571275E-2</v>
          </cell>
          <cell r="R233">
            <v>-3.5371470456203959E-2</v>
          </cell>
          <cell r="S233">
            <v>-4.4214338070254947E-2</v>
          </cell>
          <cell r="T233">
            <v>-5.2285784093673252E-2</v>
          </cell>
          <cell r="AE233" t="str">
            <v>Perawatan &amp; KecantikanPerawatan Kewanitaan</v>
          </cell>
        </row>
        <row r="234">
          <cell r="G234" t="str">
            <v>Phones &amp; ElectronicsPhone AccessoriesSelfie Accessories</v>
          </cell>
          <cell r="P234">
            <v>-1.0499999999999997E-3</v>
          </cell>
          <cell r="Q234">
            <v>-1.9499999999999999E-3</v>
          </cell>
          <cell r="R234">
            <v>-2.9999999999999996E-3</v>
          </cell>
          <cell r="S234">
            <v>-3.7499999999999994E-3</v>
          </cell>
          <cell r="T234">
            <v>-4.9999999999999992E-3</v>
          </cell>
          <cell r="AE234" t="str">
            <v>Telepon &amp; ElektronikAksesori PonselAksesoris Selfie</v>
          </cell>
        </row>
        <row r="235">
          <cell r="G235" t="str">
            <v>Phones &amp; ElectronicsCameras &amp; PhotographyAction Cameras</v>
          </cell>
          <cell r="P235">
            <v>-9.6000000000000013E-4</v>
          </cell>
          <cell r="Q235">
            <v>-1.4400000000000001E-3</v>
          </cell>
          <cell r="R235">
            <v>-2.4000000000000002E-3</v>
          </cell>
          <cell r="S235">
            <v>-3.0000000000000001E-3</v>
          </cell>
          <cell r="T235">
            <v>-3.7499999999999999E-3</v>
          </cell>
          <cell r="AE235" t="str">
            <v>Telepon &amp; ElektronikKamera &amp; FotografiKamera Action</v>
          </cell>
        </row>
        <row r="236">
          <cell r="G236" t="str">
            <v>Tools &amp; HardwareHand Tools</v>
          </cell>
          <cell r="P236">
            <v>-1.4500000000000004E-2</v>
          </cell>
          <cell r="Q236">
            <v>-1.0500000000000004E-2</v>
          </cell>
          <cell r="R236">
            <v>-2.5000000000000008E-2</v>
          </cell>
          <cell r="S236">
            <v>-3.1250000000000007E-2</v>
          </cell>
          <cell r="T236">
            <v>-3.5000000000000003E-2</v>
          </cell>
          <cell r="AE236" t="str">
            <v>Alat &amp; Perangkat KerasPerkakas</v>
          </cell>
        </row>
        <row r="237">
          <cell r="G237" t="str">
            <v>Automotive &amp; MotorcycleMotorcycle Accessories</v>
          </cell>
          <cell r="P237">
            <v>-2.7714962910760296E-3</v>
          </cell>
          <cell r="Q237">
            <v>-1.1402844225193151E-2</v>
          </cell>
          <cell r="R237">
            <v>-1.4174340516269181E-2</v>
          </cell>
          <cell r="S237">
            <v>-1.643111091535103E-2</v>
          </cell>
          <cell r="T237">
            <v>-1.9824814553801372E-2</v>
          </cell>
          <cell r="AE237" t="str">
            <v>Mobil &amp; Sepeda MotorAksesori Sepeda Motor</v>
          </cell>
        </row>
        <row r="238">
          <cell r="G238" t="str">
            <v>Toys &amp; HobbiesMusical Instruments &amp; Accessories</v>
          </cell>
          <cell r="P238">
            <v>-1.4000000000000002E-2</v>
          </cell>
          <cell r="Q238">
            <v>-1.4000000000000002E-2</v>
          </cell>
          <cell r="R238">
            <v>-2.8000000000000004E-2</v>
          </cell>
          <cell r="S238">
            <v>-3.5000000000000003E-2</v>
          </cell>
          <cell r="T238">
            <v>-4.0000000000000008E-2</v>
          </cell>
          <cell r="AE238" t="str">
            <v>Mainan &amp; HobiAlat Musik &amp; Aksesori</v>
          </cell>
        </row>
        <row r="239">
          <cell r="G239" t="str">
            <v>FurnitureChildren's Furniture</v>
          </cell>
          <cell r="P239">
            <v>-1.4500000000000002E-2</v>
          </cell>
          <cell r="Q239">
            <v>-1.0499999999999999E-2</v>
          </cell>
          <cell r="R239">
            <v>-2.5000000000000001E-2</v>
          </cell>
          <cell r="S239">
            <v>-3.125E-2</v>
          </cell>
          <cell r="T239">
            <v>-3.5000000000000003E-2</v>
          </cell>
          <cell r="AE239" t="str">
            <v>FurniturFurnitur Anak</v>
          </cell>
        </row>
        <row r="240">
          <cell r="G240" t="str">
            <v>Womenswear &amp; UnderwearWomen's Dresses</v>
          </cell>
          <cell r="P240">
            <v>-6.9268164933314683E-3</v>
          </cell>
          <cell r="Q240">
            <v>-2.151228454667975E-2</v>
          </cell>
          <cell r="R240">
            <v>-2.8439101040011218E-2</v>
          </cell>
          <cell r="S240">
            <v>-3.5548876300014021E-2</v>
          </cell>
          <cell r="T240">
            <v>-4.3231835066685362E-2</v>
          </cell>
          <cell r="AE240" t="str">
            <v>Pakaian &amp; Pakaian Dalam WanitaGaun Wanita</v>
          </cell>
        </row>
        <row r="241">
          <cell r="G241" t="str">
            <v>Home SuppliesMiscellaneous Home</v>
          </cell>
          <cell r="P241">
            <v>-1.3348482752538832E-2</v>
          </cell>
          <cell r="Q241">
            <v>-1.8560620732228188E-2</v>
          </cell>
          <cell r="R241">
            <v>-3.1909103484767019E-2</v>
          </cell>
          <cell r="S241">
            <v>-3.9886379355958776E-2</v>
          </cell>
          <cell r="T241">
            <v>-4.6515172474611705E-2</v>
          </cell>
          <cell r="AE241" t="str">
            <v>Perlengkapan RumahPerlengkapan Rumah Lainnya</v>
          </cell>
        </row>
        <row r="242">
          <cell r="G242" t="str">
            <v>Kids' FashionGirls' Clothes</v>
          </cell>
          <cell r="P242">
            <v>-1.20941345836908E-2</v>
          </cell>
          <cell r="Q242">
            <v>-2.7341057914164444E-2</v>
          </cell>
          <cell r="R242">
            <v>-3.9435192497855244E-2</v>
          </cell>
          <cell r="S242">
            <v>-4.9293990622319053E-2</v>
          </cell>
          <cell r="T242">
            <v>-5.905865416309207E-2</v>
          </cell>
          <cell r="AE242" t="str">
            <v>Fashion AnakPakaian Anak Perempuan</v>
          </cell>
        </row>
        <row r="243">
          <cell r="G243" t="str">
            <v>Books, Magazines &amp; AudioChildren's &amp; Infants' Books</v>
          </cell>
          <cell r="P243">
            <v>-1.274630387016994E-2</v>
          </cell>
          <cell r="Q243">
            <v>-2.277587290881045E-2</v>
          </cell>
          <cell r="R243">
            <v>-3.552217677898039E-2</v>
          </cell>
          <cell r="S243">
            <v>-4.4402720973725482E-2</v>
          </cell>
          <cell r="T243">
            <v>-5.2536961298300641E-2</v>
          </cell>
          <cell r="AE243" t="str">
            <v>Buku, Majalah, &amp; AudioBuku Anak &amp; Bayi</v>
          </cell>
        </row>
        <row r="244">
          <cell r="G244" t="str">
            <v>Sports &amp; OutdoorCamping &amp; Hiking Equipment</v>
          </cell>
          <cell r="P244">
            <v>-1.55E-2</v>
          </cell>
          <cell r="Q244">
            <v>-3.5000000000000027E-3</v>
          </cell>
          <cell r="R244">
            <v>-1.9000000000000003E-2</v>
          </cell>
          <cell r="S244">
            <v>-2.3750000000000004E-2</v>
          </cell>
          <cell r="T244">
            <v>-2.5000000000000005E-2</v>
          </cell>
          <cell r="AE244" t="str">
            <v>Olahraga &amp; OutdoorPeralatan Berkemah &amp; Mendaki</v>
          </cell>
        </row>
        <row r="245">
          <cell r="G245" t="str">
            <v>Home ImprovementGarden Supplies</v>
          </cell>
          <cell r="P245">
            <v>-1.3662567939408655E-2</v>
          </cell>
          <cell r="Q245">
            <v>-1.6362024424139466E-2</v>
          </cell>
          <cell r="R245">
            <v>-3.0024592363548121E-2</v>
          </cell>
          <cell r="S245">
            <v>-3.7530740454435149E-2</v>
          </cell>
          <cell r="T245">
            <v>-4.3374320605913522E-2</v>
          </cell>
          <cell r="AE245" t="str">
            <v>Perbaikan RumahPerlengkapan Taman</v>
          </cell>
        </row>
        <row r="246">
          <cell r="G246" t="str">
            <v>Fashion AccessoriesEyewear</v>
          </cell>
          <cell r="P246">
            <v>-1.3900378124314052E-2</v>
          </cell>
          <cell r="Q246">
            <v>-1.4697353129801636E-2</v>
          </cell>
          <cell r="R246">
            <v>-2.8597731254115688E-2</v>
          </cell>
          <cell r="S246">
            <v>-3.574716406764461E-2</v>
          </cell>
          <cell r="T246">
            <v>-4.0996218756859479E-2</v>
          </cell>
          <cell r="AE246" t="str">
            <v>Aksesoris FashionKacamata</v>
          </cell>
        </row>
        <row r="247">
          <cell r="G247" t="str">
            <v>Kids' FashionBoys' Clothes</v>
          </cell>
          <cell r="P247">
            <v>-1.2120879086166797E-2</v>
          </cell>
          <cell r="Q247">
            <v>-2.7153846396832451E-2</v>
          </cell>
          <cell r="R247">
            <v>-3.9274725482999248E-2</v>
          </cell>
          <cell r="S247">
            <v>-4.9093406853749057E-2</v>
          </cell>
          <cell r="T247">
            <v>-5.8791209138332079E-2</v>
          </cell>
          <cell r="AE247" t="str">
            <v>Fashion AnakPakaian Anak Laki-Laki</v>
          </cell>
        </row>
        <row r="248">
          <cell r="G248" t="str">
            <v>Muslim FashionPrayer Attire &amp; Equipment</v>
          </cell>
          <cell r="P248">
            <v>-7.13361662379473E-3</v>
          </cell>
          <cell r="Q248">
            <v>-2.0064683633436903E-2</v>
          </cell>
          <cell r="R248">
            <v>-2.7198300257231633E-2</v>
          </cell>
          <cell r="S248">
            <v>-3.3997875321539542E-2</v>
          </cell>
          <cell r="T248">
            <v>-4.1163833762052723E-2</v>
          </cell>
          <cell r="AE248" t="str">
            <v>Fashion MuslimPakaian &amp; Alat Ibadah</v>
          </cell>
        </row>
        <row r="249">
          <cell r="G249" t="str">
            <v>Home SuppliesFestive &amp; Party Supplies</v>
          </cell>
          <cell r="P249">
            <v>-1.4000000000000002E-2</v>
          </cell>
          <cell r="Q249">
            <v>-1.4000000000000002E-2</v>
          </cell>
          <cell r="R249">
            <v>-2.8000000000000004E-2</v>
          </cell>
          <cell r="S249">
            <v>-3.5000000000000003E-2</v>
          </cell>
          <cell r="T249">
            <v>-4.0000000000000008E-2</v>
          </cell>
          <cell r="AE249" t="str">
            <v>Perlengkapan RumahPerlengkapan Perayaan &amp; Pesta</v>
          </cell>
        </row>
        <row r="250">
          <cell r="G250" t="str">
            <v>Toys &amp; HobbiesDolls &amp; Stuffed Toys</v>
          </cell>
          <cell r="P250">
            <v>-1.3241572257436416E-2</v>
          </cell>
          <cell r="Q250">
            <v>-1.930899419794509E-2</v>
          </cell>
          <cell r="R250">
            <v>-3.2550566455381506E-2</v>
          </cell>
          <cell r="S250">
            <v>-4.0688208069226878E-2</v>
          </cell>
          <cell r="T250">
            <v>-4.758427742563584E-2</v>
          </cell>
          <cell r="AE250" t="str">
            <v>Mainan &amp; HobiBoneka &amp; Boneka Mainan</v>
          </cell>
        </row>
        <row r="251">
          <cell r="G251" t="str">
            <v>Automotive &amp; MotorcycleCar Interior Accessories</v>
          </cell>
          <cell r="P251">
            <v>-2.7012463533196678E-3</v>
          </cell>
          <cell r="Q251">
            <v>-8.4523468394259779E-3</v>
          </cell>
          <cell r="R251">
            <v>-1.1153593192745646E-2</v>
          </cell>
          <cell r="S251">
            <v>-1.3796738249487482E-2</v>
          </cell>
          <cell r="T251">
            <v>-1.631231766598331E-2</v>
          </cell>
          <cell r="AE251" t="str">
            <v>Mobil &amp; Sepeda MotorAksesoris Interior Mobil</v>
          </cell>
        </row>
        <row r="252">
          <cell r="G252" t="str">
            <v>Tools &amp; HardwareHardware</v>
          </cell>
          <cell r="P252">
            <v>-1.4500000000000004E-2</v>
          </cell>
          <cell r="Q252">
            <v>-1.0500000000000004E-2</v>
          </cell>
          <cell r="R252">
            <v>-2.5000000000000008E-2</v>
          </cell>
          <cell r="S252">
            <v>-3.1250000000000007E-2</v>
          </cell>
          <cell r="T252">
            <v>-3.5000000000000003E-2</v>
          </cell>
          <cell r="AE252" t="str">
            <v>Alat &amp; Perangkat KerasPerangkat keras</v>
          </cell>
        </row>
        <row r="253">
          <cell r="G253" t="str">
            <v>Household AppliancesKitchen AppliancesJuicers &amp; Blenders</v>
          </cell>
          <cell r="P253">
            <v>-9.8799999999999999E-3</v>
          </cell>
          <cell r="Q253">
            <v>-1.482E-2</v>
          </cell>
          <cell r="R253">
            <v>-2.47E-2</v>
          </cell>
          <cell r="S253">
            <v>-3.0875E-2</v>
          </cell>
          <cell r="T253">
            <v>-3.3750000000000002E-2</v>
          </cell>
          <cell r="AE253" t="str">
            <v>Peralatan Rumah TanggaKitchen AppliancesJuicer &amp; Blender</v>
          </cell>
        </row>
        <row r="254">
          <cell r="G254" t="str">
            <v>Household AppliancesKitchen AppliancesElectric Hot Pots</v>
          </cell>
          <cell r="P254">
            <v>-9.8799999999999999E-3</v>
          </cell>
          <cell r="Q254">
            <v>-1.482E-2</v>
          </cell>
          <cell r="R254">
            <v>-2.47E-2</v>
          </cell>
          <cell r="S254">
            <v>-3.0875E-2</v>
          </cell>
          <cell r="T254">
            <v>-3.3750000000000002E-2</v>
          </cell>
          <cell r="AE254" t="str">
            <v>Peralatan Rumah TanggaKitchen AppliancesPanci Pemanas Listrik</v>
          </cell>
        </row>
        <row r="255">
          <cell r="G255" t="str">
            <v>Household AppliancesKitchen AppliancesFryers</v>
          </cell>
          <cell r="P255">
            <v>-9.8799999999999999E-3</v>
          </cell>
          <cell r="Q255">
            <v>-1.482E-2</v>
          </cell>
          <cell r="R255">
            <v>-2.47E-2</v>
          </cell>
          <cell r="S255">
            <v>-3.0875E-2</v>
          </cell>
          <cell r="T255">
            <v>-3.3750000000000002E-2</v>
          </cell>
          <cell r="AE255" t="str">
            <v>Peralatan Rumah TanggaKitchen AppliancesFryer</v>
          </cell>
        </row>
        <row r="256">
          <cell r="G256" t="str">
            <v>Household AppliancesKitchen AppliancesKitchen Appliance Parts</v>
          </cell>
          <cell r="P256">
            <v>-9.8799999999999999E-3</v>
          </cell>
          <cell r="Q256">
            <v>-1.482E-2</v>
          </cell>
          <cell r="R256">
            <v>-2.47E-2</v>
          </cell>
          <cell r="S256">
            <v>-3.0875E-2</v>
          </cell>
          <cell r="T256">
            <v>-3.3750000000000002E-2</v>
          </cell>
          <cell r="AE256" t="str">
            <v>Peralatan Rumah TanggaKitchen AppliancesSuku Cadang Peralatan Dapur</v>
          </cell>
        </row>
        <row r="257">
          <cell r="G257" t="str">
            <v>Household AppliancesKitchen AppliancesRice &amp; Pressure Cookers</v>
          </cell>
          <cell r="P257">
            <v>-9.8799999999999999E-3</v>
          </cell>
          <cell r="Q257">
            <v>-1.482E-2</v>
          </cell>
          <cell r="R257">
            <v>-2.47E-2</v>
          </cell>
          <cell r="S257">
            <v>-3.0875E-2</v>
          </cell>
          <cell r="T257">
            <v>-3.3750000000000002E-2</v>
          </cell>
          <cell r="AE257" t="str">
            <v>Peralatan Rumah TanggaKitchen AppliancesRice &amp; Pressure Cooker</v>
          </cell>
        </row>
        <row r="258">
          <cell r="G258" t="str">
            <v>Household AppliancesKitchen AppliancesCountertop Ovens</v>
          </cell>
          <cell r="P258">
            <v>-8.9451059398006575E-3</v>
          </cell>
          <cell r="Q258">
            <v>-1.3417658909700985E-2</v>
          </cell>
          <cell r="R258">
            <v>-2.2362764849501643E-2</v>
          </cell>
          <cell r="S258">
            <v>-2.6091638874718472E-2</v>
          </cell>
          <cell r="T258">
            <v>-3.0707859631223335E-2</v>
          </cell>
          <cell r="AE258" t="str">
            <v>Peralatan Rumah TanggaKitchen AppliancesCountertop Oven</v>
          </cell>
        </row>
        <row r="259">
          <cell r="G259" t="str">
            <v>Household AppliancesKitchen AppliancesMixers</v>
          </cell>
          <cell r="P259">
            <v>-9.8799999999999999E-3</v>
          </cell>
          <cell r="Q259">
            <v>-1.482E-2</v>
          </cell>
          <cell r="R259">
            <v>-2.47E-2</v>
          </cell>
          <cell r="S259">
            <v>-3.0875E-2</v>
          </cell>
          <cell r="T259">
            <v>-3.3750000000000002E-2</v>
          </cell>
          <cell r="AE259" t="str">
            <v>Peralatan Rumah TanggaKitchen AppliancesMixer</v>
          </cell>
        </row>
        <row r="260">
          <cell r="G260" t="str">
            <v>KitchenwareTea &amp; Coffeeware</v>
          </cell>
          <cell r="P260">
            <v>-1.4000000000000002E-2</v>
          </cell>
          <cell r="Q260">
            <v>-1.4000000000000002E-2</v>
          </cell>
          <cell r="R260">
            <v>-2.8000000000000004E-2</v>
          </cell>
          <cell r="S260">
            <v>-3.5000000000000003E-2</v>
          </cell>
          <cell r="T260">
            <v>-4.0000000000000008E-2</v>
          </cell>
          <cell r="AE260" t="str">
            <v>Peralatan DapurPeralatan Teh &amp; Kopi</v>
          </cell>
        </row>
        <row r="261">
          <cell r="G261" t="str">
            <v>Household AppliancesKitchen AppliancesToasters</v>
          </cell>
          <cell r="P261">
            <v>-9.8799999999999999E-3</v>
          </cell>
          <cell r="Q261">
            <v>-1.482E-2</v>
          </cell>
          <cell r="R261">
            <v>-2.47E-2</v>
          </cell>
          <cell r="S261">
            <v>-3.0875E-2</v>
          </cell>
          <cell r="T261">
            <v>-3.3750000000000002E-2</v>
          </cell>
          <cell r="AE261" t="str">
            <v>Peralatan Rumah TanggaKitchen AppliancesPemanggang Roti</v>
          </cell>
        </row>
        <row r="262">
          <cell r="G262" t="str">
            <v>Household AppliancesKitchen AppliancesFood Processors</v>
          </cell>
          <cell r="P262">
            <v>-9.8799999999999999E-3</v>
          </cell>
          <cell r="Q262">
            <v>-1.482E-2</v>
          </cell>
          <cell r="R262">
            <v>-2.47E-2</v>
          </cell>
          <cell r="S262">
            <v>-3.0875E-2</v>
          </cell>
          <cell r="T262">
            <v>-3.3750000000000002E-2</v>
          </cell>
          <cell r="AE262" t="str">
            <v>Peralatan Rumah TanggaKitchen AppliancesPengolah Makanan</v>
          </cell>
        </row>
        <row r="263">
          <cell r="G263" t="str">
            <v>Household AppliancesKitchen AppliancesWater Coolers &amp; Dispensers</v>
          </cell>
          <cell r="P263">
            <v>-7.0749999999999997E-3</v>
          </cell>
          <cell r="Q263">
            <v>-1.0612499999999999E-2</v>
          </cell>
          <cell r="R263">
            <v>-1.7687499999999998E-2</v>
          </cell>
          <cell r="S263">
            <v>-2.1374999999999998E-2</v>
          </cell>
          <cell r="T263">
            <v>-2.4749999999999998E-2</v>
          </cell>
          <cell r="AE263" t="str">
            <v>Peralatan Rumah TanggaKitchen AppliancesPendingin &amp; Dispenser Air</v>
          </cell>
        </row>
        <row r="264">
          <cell r="G264" t="str">
            <v>Household AppliancesKitchen AppliancesVacuum Sealers</v>
          </cell>
          <cell r="P264">
            <v>-9.8799999999999999E-3</v>
          </cell>
          <cell r="Q264">
            <v>-1.482E-2</v>
          </cell>
          <cell r="R264">
            <v>-2.47E-2</v>
          </cell>
          <cell r="S264">
            <v>-3.0875E-2</v>
          </cell>
          <cell r="T264">
            <v>-3.3750000000000002E-2</v>
          </cell>
          <cell r="AE264" t="str">
            <v>Peralatan Rumah TanggaKitchen AppliancesVacuum Sealer</v>
          </cell>
        </row>
        <row r="265">
          <cell r="G265" t="str">
            <v>Household AppliancesKitchen AppliancesInduction Hobs</v>
          </cell>
          <cell r="P265">
            <v>-9.8799999999999999E-3</v>
          </cell>
          <cell r="Q265">
            <v>-1.482E-2</v>
          </cell>
          <cell r="R265">
            <v>-2.47E-2</v>
          </cell>
          <cell r="S265">
            <v>-3.0875E-2</v>
          </cell>
          <cell r="T265">
            <v>-3.3750000000000002E-2</v>
          </cell>
          <cell r="AE265" t="str">
            <v>Peralatan Rumah TanggaKitchen AppliancesKompor Induksi</v>
          </cell>
        </row>
        <row r="266">
          <cell r="G266" t="str">
            <v>Household AppliancesKitchen AppliancesElectric Kettles</v>
          </cell>
          <cell r="P266">
            <v>-9.8799999999999999E-3</v>
          </cell>
          <cell r="Q266">
            <v>-1.482E-2</v>
          </cell>
          <cell r="R266">
            <v>-2.47E-2</v>
          </cell>
          <cell r="S266">
            <v>-3.0875E-2</v>
          </cell>
          <cell r="T266">
            <v>-3.3750000000000002E-2</v>
          </cell>
          <cell r="AE266" t="str">
            <v>Peralatan Rumah TanggaKitchen AppliancesKetel Listrik</v>
          </cell>
        </row>
        <row r="267">
          <cell r="G267" t="str">
            <v>Household AppliancesKitchen AppliancesElectric Grills</v>
          </cell>
          <cell r="P267">
            <v>-9.8799999999999999E-3</v>
          </cell>
          <cell r="Q267">
            <v>-1.482E-2</v>
          </cell>
          <cell r="R267">
            <v>-2.47E-2</v>
          </cell>
          <cell r="S267">
            <v>-3.0875E-2</v>
          </cell>
          <cell r="T267">
            <v>-3.3750000000000002E-2</v>
          </cell>
          <cell r="AE267" t="str">
            <v>Peralatan Rumah TanggaKitchen AppliancesPanggangan Listrik</v>
          </cell>
        </row>
        <row r="268">
          <cell r="G268" t="str">
            <v>Baby &amp; MaternityBaby Clothing &amp; Shoes</v>
          </cell>
          <cell r="P268">
            <v>-1.2620345823805206E-2</v>
          </cell>
          <cell r="Q268">
            <v>-2.3657579233363566E-2</v>
          </cell>
          <cell r="R268">
            <v>-3.6277925057168772E-2</v>
          </cell>
          <cell r="S268">
            <v>-4.5347406321460962E-2</v>
          </cell>
          <cell r="T268">
            <v>-5.3796541761947952E-2</v>
          </cell>
          <cell r="AE268" t="str">
            <v>Bayi &amp; PersalinanPakaian &amp; Sepatu Bayi</v>
          </cell>
        </row>
        <row r="269">
          <cell r="G269" t="str">
            <v>Household AppliancesKitchen AppliancesSpecialty Kitchen Appliances</v>
          </cell>
          <cell r="P269">
            <v>-9.8799999999999999E-3</v>
          </cell>
          <cell r="Q269">
            <v>-1.482E-2</v>
          </cell>
          <cell r="R269">
            <v>-2.47E-2</v>
          </cell>
          <cell r="S269">
            <v>-3.0875E-2</v>
          </cell>
          <cell r="T269">
            <v>-3.3750000000000002E-2</v>
          </cell>
          <cell r="AE269" t="str">
            <v>Peralatan Rumah TanggaKitchen AppliancesPeralatan Dapur Khusus</v>
          </cell>
        </row>
        <row r="270">
          <cell r="G270" t="str">
            <v>Household AppliancesKitchen AppliancesIce Makers</v>
          </cell>
          <cell r="P270">
            <v>-9.8799999999999999E-3</v>
          </cell>
          <cell r="Q270">
            <v>-1.482E-2</v>
          </cell>
          <cell r="R270">
            <v>-2.47E-2</v>
          </cell>
          <cell r="S270">
            <v>-3.0875E-2</v>
          </cell>
          <cell r="T270">
            <v>-3.3750000000000002E-2</v>
          </cell>
          <cell r="AE270" t="str">
            <v>Peralatan Rumah TanggaKitchen AppliancesPembuat Es</v>
          </cell>
        </row>
        <row r="271">
          <cell r="G271" t="str">
            <v>Household AppliancesKitchen AppliancesBread Makers</v>
          </cell>
          <cell r="P271">
            <v>-9.8799999999999999E-3</v>
          </cell>
          <cell r="Q271">
            <v>-1.482E-2</v>
          </cell>
          <cell r="R271">
            <v>-2.47E-2</v>
          </cell>
          <cell r="S271">
            <v>-3.0875E-2</v>
          </cell>
          <cell r="T271">
            <v>-3.3750000000000002E-2</v>
          </cell>
          <cell r="AE271" t="str">
            <v>Peralatan Rumah TanggaKitchen AppliancesPembuat Roti</v>
          </cell>
        </row>
        <row r="272">
          <cell r="G272" t="str">
            <v>Home SuppliesBathroom Supplies</v>
          </cell>
          <cell r="P272">
            <v>-1.4000000000000002E-2</v>
          </cell>
          <cell r="Q272">
            <v>-1.4000000000000002E-2</v>
          </cell>
          <cell r="R272">
            <v>-2.8000000000000004E-2</v>
          </cell>
          <cell r="S272">
            <v>-3.5000000000000003E-2</v>
          </cell>
          <cell r="T272">
            <v>-4.0000000000000008E-2</v>
          </cell>
          <cell r="AE272" t="str">
            <v>Perlengkapan RumahPerlengkapan Kamar Mandi</v>
          </cell>
        </row>
        <row r="273">
          <cell r="G273" t="str">
            <v>Household AppliancesKitchen AppliancesElectric &amp; Gas Stoves</v>
          </cell>
          <cell r="P273">
            <v>-9.8799999999999999E-3</v>
          </cell>
          <cell r="Q273">
            <v>-1.482E-2</v>
          </cell>
          <cell r="R273">
            <v>-2.47E-2</v>
          </cell>
          <cell r="S273">
            <v>-3.0875E-2</v>
          </cell>
          <cell r="T273">
            <v>-3.3750000000000002E-2</v>
          </cell>
          <cell r="AE273" t="str">
            <v>Peralatan Rumah TanggaKitchen AppliancesKompor Listrik &amp; Gas</v>
          </cell>
        </row>
        <row r="274">
          <cell r="G274" t="str">
            <v>Household AppliancesKitchen AppliancesWater Filters</v>
          </cell>
          <cell r="P274">
            <v>-9.8799999999999999E-3</v>
          </cell>
          <cell r="Q274">
            <v>-1.482E-2</v>
          </cell>
          <cell r="R274">
            <v>-2.47E-2</v>
          </cell>
          <cell r="S274">
            <v>-3.0875E-2</v>
          </cell>
          <cell r="T274">
            <v>-3.3750000000000002E-2</v>
          </cell>
          <cell r="AE274" t="str">
            <v>Peralatan Rumah TanggaKitchen AppliancesFilter Air</v>
          </cell>
        </row>
        <row r="275">
          <cell r="G275" t="str">
            <v>Household AppliancesKitchen AppliancesSoda Makers</v>
          </cell>
          <cell r="P275">
            <v>-9.8799999999999999E-3</v>
          </cell>
          <cell r="Q275">
            <v>-1.482E-2</v>
          </cell>
          <cell r="R275">
            <v>-2.47E-2</v>
          </cell>
          <cell r="S275">
            <v>-3.0875E-2</v>
          </cell>
          <cell r="T275">
            <v>-3.3750000000000002E-2</v>
          </cell>
          <cell r="AE275" t="str">
            <v>Peralatan Rumah TanggaKitchen AppliancesPembuat Soda</v>
          </cell>
        </row>
        <row r="276">
          <cell r="G276" t="str">
            <v>Household AppliancesKitchen AppliancesFood Waste Disposers</v>
          </cell>
          <cell r="P276">
            <v>-9.8799999999999999E-3</v>
          </cell>
          <cell r="Q276">
            <v>-1.482E-2</v>
          </cell>
          <cell r="R276">
            <v>-2.47E-2</v>
          </cell>
          <cell r="S276">
            <v>-3.0875E-2</v>
          </cell>
          <cell r="T276">
            <v>-3.3750000000000002E-2</v>
          </cell>
          <cell r="AE276" t="str">
            <v>Peralatan Rumah TanggaKitchen AppliancesPembuang Limbah Makanan</v>
          </cell>
        </row>
        <row r="277">
          <cell r="G277" t="str">
            <v>Tools &amp; HardwarePumps &amp; Plumbing</v>
          </cell>
          <cell r="P277">
            <v>-8.5000000000000023E-3</v>
          </cell>
          <cell r="Q277">
            <v>-1.0500000000000004E-2</v>
          </cell>
          <cell r="R277">
            <v>-1.9000000000000006E-2</v>
          </cell>
          <cell r="S277">
            <v>-2.3750000000000007E-2</v>
          </cell>
          <cell r="T277">
            <v>-2.7500000000000011E-2</v>
          </cell>
          <cell r="AE277" t="str">
            <v>Alat &amp; Perangkat KerasPompa &amp; Perpipaan</v>
          </cell>
        </row>
        <row r="278">
          <cell r="G278" t="str">
            <v>Household AppliancesHome AppliancesFans</v>
          </cell>
          <cell r="P278">
            <v>-9.8799999999999999E-3</v>
          </cell>
          <cell r="Q278">
            <v>-1.482E-2</v>
          </cell>
          <cell r="R278">
            <v>-2.47E-2</v>
          </cell>
          <cell r="S278">
            <v>-3.0875E-2</v>
          </cell>
          <cell r="T278">
            <v>-3.3750000000000002E-2</v>
          </cell>
          <cell r="AE278" t="str">
            <v>Peralatan Rumah TanggaPeralatan Rumah TanggaKipas Angin</v>
          </cell>
        </row>
        <row r="279">
          <cell r="G279" t="str">
            <v>Household AppliancesHome AppliancesIrons</v>
          </cell>
          <cell r="P279">
            <v>-9.8799999999999999E-3</v>
          </cell>
          <cell r="Q279">
            <v>-1.482E-2</v>
          </cell>
          <cell r="R279">
            <v>-2.47E-2</v>
          </cell>
          <cell r="S279">
            <v>-3.0875E-2</v>
          </cell>
          <cell r="T279">
            <v>-3.3750000000000002E-2</v>
          </cell>
          <cell r="AE279" t="str">
            <v>Peralatan Rumah TanggaPeralatan Rumah TanggaSetrika</v>
          </cell>
        </row>
        <row r="280">
          <cell r="G280" t="str">
            <v>Household AppliancesHome AppliancesLint Removers</v>
          </cell>
          <cell r="P280">
            <v>-1.064E-2</v>
          </cell>
          <cell r="Q280">
            <v>-1.5959999999999998E-2</v>
          </cell>
          <cell r="R280">
            <v>-2.6599999999999999E-2</v>
          </cell>
          <cell r="S280">
            <v>-3.3249999999999995E-2</v>
          </cell>
          <cell r="T280">
            <v>-3.5999999999999997E-2</v>
          </cell>
          <cell r="AE280" t="str">
            <v>Peralatan Rumah TanggaPeralatan Rumah TanggaPembersih Serat</v>
          </cell>
        </row>
        <row r="281">
          <cell r="G281" t="str">
            <v>Household AppliancesHome AppliancesHumidifiers</v>
          </cell>
          <cell r="P281">
            <v>-9.8799999999999999E-3</v>
          </cell>
          <cell r="Q281">
            <v>-1.482E-2</v>
          </cell>
          <cell r="R281">
            <v>-2.47E-2</v>
          </cell>
          <cell r="S281">
            <v>-3.0875E-2</v>
          </cell>
          <cell r="T281">
            <v>-3.3750000000000002E-2</v>
          </cell>
          <cell r="AE281" t="str">
            <v>Peralatan Rumah TanggaPeralatan Rumah TanggaHumidifier</v>
          </cell>
        </row>
        <row r="282">
          <cell r="G282" t="str">
            <v>Household AppliancesHome AppliancesElectronic Mosquito Killers</v>
          </cell>
          <cell r="P282">
            <v>-1.064E-2</v>
          </cell>
          <cell r="Q282">
            <v>-1.5959999999999998E-2</v>
          </cell>
          <cell r="R282">
            <v>-2.6599999999999999E-2</v>
          </cell>
          <cell r="S282">
            <v>-3.3249999999999995E-2</v>
          </cell>
          <cell r="T282">
            <v>-3.5999999999999997E-2</v>
          </cell>
          <cell r="AE282" t="str">
            <v>Peralatan Rumah TanggaPeralatan Rumah TanggaPembunuh Nyamuk Elektronik</v>
          </cell>
        </row>
        <row r="283">
          <cell r="G283" t="str">
            <v>Household AppliancesHome AppliancesDehumidifiers</v>
          </cell>
          <cell r="P283">
            <v>-9.8799999999999999E-3</v>
          </cell>
          <cell r="Q283">
            <v>-1.482E-2</v>
          </cell>
          <cell r="R283">
            <v>-2.47E-2</v>
          </cell>
          <cell r="S283">
            <v>-3.0875E-2</v>
          </cell>
          <cell r="T283">
            <v>-3.3750000000000002E-2</v>
          </cell>
          <cell r="AE283" t="str">
            <v>Peralatan Rumah TanggaPeralatan Rumah TanggaDehumidifier</v>
          </cell>
        </row>
        <row r="284">
          <cell r="G284" t="str">
            <v>Household AppliancesHome AppliancesAir Purifiers</v>
          </cell>
          <cell r="P284">
            <v>-7.0749999999999997E-3</v>
          </cell>
          <cell r="Q284">
            <v>-1.0612499999999999E-2</v>
          </cell>
          <cell r="R284">
            <v>-1.7687499999999998E-2</v>
          </cell>
          <cell r="S284">
            <v>-2.1374999999999998E-2</v>
          </cell>
          <cell r="T284">
            <v>-2.4749999999999998E-2</v>
          </cell>
          <cell r="AE284" t="str">
            <v>Peralatan Rumah TanggaPeralatan Rumah TanggaAir Purifier</v>
          </cell>
        </row>
        <row r="285">
          <cell r="G285" t="str">
            <v>Household AppliancesHome AppliancesClothes Steamers</v>
          </cell>
          <cell r="P285">
            <v>-9.8799999999999999E-3</v>
          </cell>
          <cell r="Q285">
            <v>-1.482E-2</v>
          </cell>
          <cell r="R285">
            <v>-2.47E-2</v>
          </cell>
          <cell r="S285">
            <v>-3.0875E-2</v>
          </cell>
          <cell r="T285">
            <v>-3.3750000000000002E-2</v>
          </cell>
          <cell r="AE285" t="str">
            <v>Peralatan Rumah TanggaPeralatan Rumah TanggaSteamer Pakaian</v>
          </cell>
        </row>
        <row r="286">
          <cell r="G286" t="str">
            <v>Pet SuppliesDog &amp; Cat Healthcare</v>
          </cell>
          <cell r="P286">
            <v>-1.4000000000000002E-2</v>
          </cell>
          <cell r="Q286">
            <v>-1.4000000000000002E-2</v>
          </cell>
          <cell r="R286">
            <v>-2.8000000000000004E-2</v>
          </cell>
          <cell r="S286">
            <v>-3.5000000000000003E-2</v>
          </cell>
          <cell r="T286">
            <v>-4.0000000000000008E-2</v>
          </cell>
          <cell r="AE286" t="str">
            <v>Perlengkapan Hewan PeliharaanPerawatan Kesehatan Anjing &amp; Kucing</v>
          </cell>
        </row>
        <row r="287">
          <cell r="G287" t="str">
            <v>Household AppliancesHome AppliancesElectric Spin Scrubbers</v>
          </cell>
          <cell r="P287">
            <v>-1.064E-2</v>
          </cell>
          <cell r="Q287">
            <v>-1.5959999999999998E-2</v>
          </cell>
          <cell r="R287">
            <v>-2.6599999999999999E-2</v>
          </cell>
          <cell r="S287">
            <v>-3.3249999999999995E-2</v>
          </cell>
          <cell r="T287">
            <v>-3.5999999999999997E-2</v>
          </cell>
          <cell r="AE287" t="str">
            <v>Peralatan Rumah TanggaPeralatan Rumah TanggaPenggosok Putar Listrik</v>
          </cell>
        </row>
        <row r="288">
          <cell r="G288" t="str">
            <v>Household AppliancesHome AppliancesHand Dryers</v>
          </cell>
          <cell r="P288">
            <v>-1.064E-2</v>
          </cell>
          <cell r="Q288">
            <v>-1.5959999999999998E-2</v>
          </cell>
          <cell r="R288">
            <v>-2.6599999999999999E-2</v>
          </cell>
          <cell r="S288">
            <v>-3.3249999999999995E-2</v>
          </cell>
          <cell r="T288">
            <v>-3.5999999999999997E-2</v>
          </cell>
          <cell r="AE288" t="str">
            <v>Peralatan Rumah TanggaPeralatan Rumah TanggaPengering Tangan</v>
          </cell>
        </row>
        <row r="289">
          <cell r="G289" t="str">
            <v>Household AppliancesHome AppliancesHome Sterilizers</v>
          </cell>
          <cell r="P289">
            <v>-1.212829248363537E-2</v>
          </cell>
          <cell r="Q289">
            <v>-1.819243872545305E-2</v>
          </cell>
          <cell r="R289">
            <v>-3.032073120908842E-2</v>
          </cell>
          <cell r="S289">
            <v>-3.7900914011360524E-2</v>
          </cell>
          <cell r="T289">
            <v>-4.1874838751192245E-2</v>
          </cell>
          <cell r="AE289" t="str">
            <v>Peralatan Rumah TanggaPeralatan Rumah TanggaAlat Sterilisasi Rumah</v>
          </cell>
        </row>
        <row r="290">
          <cell r="G290" t="str">
            <v>Household AppliancesHome AppliancesClothes &amp; Shoe Dryers</v>
          </cell>
          <cell r="P290">
            <v>-1.064E-2</v>
          </cell>
          <cell r="Q290">
            <v>-1.5959999999999998E-2</v>
          </cell>
          <cell r="R290">
            <v>-2.6599999999999999E-2</v>
          </cell>
          <cell r="S290">
            <v>-3.3249999999999995E-2</v>
          </cell>
          <cell r="T290">
            <v>-3.5999999999999997E-2</v>
          </cell>
          <cell r="AE290" t="str">
            <v>Peralatan Rumah TanggaPeralatan Rumah TanggaPengering Pakaian &amp; Sepatu</v>
          </cell>
        </row>
        <row r="291">
          <cell r="G291" t="str">
            <v>Household AppliancesHome AppliancesHeaters</v>
          </cell>
          <cell r="P291">
            <v>-1.1057145195539828E-2</v>
          </cell>
          <cell r="Q291">
            <v>-1.6585717793309737E-2</v>
          </cell>
          <cell r="R291">
            <v>-2.7642862988849565E-2</v>
          </cell>
          <cell r="S291">
            <v>-3.4553578736061956E-2</v>
          </cell>
          <cell r="T291">
            <v>-3.7646625771867739E-2</v>
          </cell>
          <cell r="AE291" t="str">
            <v>Peralatan Rumah TanggaPeralatan Rumah TanggaPemanas</v>
          </cell>
        </row>
        <row r="292">
          <cell r="G292" t="str">
            <v>Household AppliancesHome AppliancesElectric Window Cleaners</v>
          </cell>
          <cell r="P292">
            <v>-9.8799999999999999E-3</v>
          </cell>
          <cell r="Q292">
            <v>-1.482E-2</v>
          </cell>
          <cell r="R292">
            <v>-2.47E-2</v>
          </cell>
          <cell r="S292">
            <v>-3.0875E-2</v>
          </cell>
          <cell r="T292">
            <v>-3.3750000000000002E-2</v>
          </cell>
          <cell r="AE292" t="str">
            <v>Peralatan Rumah TanggaPeralatan Rumah TanggaPembersih Jendela Listrik</v>
          </cell>
        </row>
        <row r="293">
          <cell r="G293" t="str">
            <v>Household AppliancesHome AppliancesElectric Shoe Polishers</v>
          </cell>
          <cell r="P293">
            <v>-1.064E-2</v>
          </cell>
          <cell r="Q293">
            <v>-1.5959999999999998E-2</v>
          </cell>
          <cell r="R293">
            <v>-2.6599999999999999E-2</v>
          </cell>
          <cell r="S293">
            <v>-3.3249999999999995E-2</v>
          </cell>
          <cell r="T293">
            <v>-3.5999999999999997E-2</v>
          </cell>
          <cell r="AE293" t="str">
            <v>Peralatan Rumah TanggaPeralatan Rumah TanggaPenyemir Sepatu Listrik</v>
          </cell>
        </row>
        <row r="294">
          <cell r="G294" t="str">
            <v>Household AppliancesHome AppliancesElectric Mops</v>
          </cell>
          <cell r="P294">
            <v>-1.1298958486379049E-2</v>
          </cell>
          <cell r="Q294">
            <v>-1.6948437729568576E-2</v>
          </cell>
          <cell r="R294">
            <v>-2.8247396215947625E-2</v>
          </cell>
          <cell r="S294">
            <v>-3.5309245269934529E-2</v>
          </cell>
          <cell r="T294">
            <v>-3.9351151919917303E-2</v>
          </cell>
          <cell r="AE294" t="str">
            <v>Peralatan Rumah TanggaPeralatan Rumah TanggaPel Listrik</v>
          </cell>
        </row>
        <row r="295">
          <cell r="G295" t="str">
            <v>Household AppliancesHome AppliancesElectric Blankets</v>
          </cell>
          <cell r="P295">
            <v>-1.064E-2</v>
          </cell>
          <cell r="Q295">
            <v>-1.5959999999999998E-2</v>
          </cell>
          <cell r="R295">
            <v>-2.6599999999999999E-2</v>
          </cell>
          <cell r="S295">
            <v>-3.3249999999999995E-2</v>
          </cell>
          <cell r="T295">
            <v>-3.5999999999999997E-2</v>
          </cell>
          <cell r="AE295" t="str">
            <v>Peralatan Rumah TanggaPeralatan Rumah TanggaSelimut Listrik</v>
          </cell>
        </row>
        <row r="296">
          <cell r="G296" t="str">
            <v>Household AppliancesHome AppliancesAnswering Machines</v>
          </cell>
          <cell r="P296">
            <v>-1.064E-2</v>
          </cell>
          <cell r="Q296">
            <v>-1.5959999999999998E-2</v>
          </cell>
          <cell r="R296">
            <v>-2.6599999999999999E-2</v>
          </cell>
          <cell r="S296">
            <v>-3.3249999999999995E-2</v>
          </cell>
          <cell r="T296">
            <v>-3.5999999999999997E-2</v>
          </cell>
          <cell r="AE296" t="str">
            <v>Peralatan Rumah TanggaPeralatan Rumah TanggaMesin Penjawab</v>
          </cell>
        </row>
        <row r="297">
          <cell r="G297" t="str">
            <v>Household AppliancesHome AppliancesAir Cooler</v>
          </cell>
          <cell r="P297">
            <v>-7.0749999999999997E-3</v>
          </cell>
          <cell r="Q297">
            <v>-1.0612499999999999E-2</v>
          </cell>
          <cell r="R297">
            <v>-1.7687499999999998E-2</v>
          </cell>
          <cell r="S297">
            <v>-2.1374999999999998E-2</v>
          </cell>
          <cell r="T297">
            <v>-2.4749999999999998E-2</v>
          </cell>
          <cell r="AE297" t="str">
            <v>Peralatan Rumah TanggaPeralatan Rumah TanggaPendingin Udara</v>
          </cell>
        </row>
        <row r="298">
          <cell r="G298" t="str">
            <v>Household AppliancesLarge Home AppliancesWashing Machines &amp; Dryers</v>
          </cell>
          <cell r="P298">
            <v>-7.0749999999999997E-3</v>
          </cell>
          <cell r="Q298">
            <v>-1.0612499999999999E-2</v>
          </cell>
          <cell r="R298">
            <v>-1.7687499999999998E-2</v>
          </cell>
          <cell r="S298">
            <v>-2.1374999999999998E-2</v>
          </cell>
          <cell r="T298">
            <v>-2.4749999999999998E-2</v>
          </cell>
          <cell r="AE298" t="str">
            <v>Peralatan Rumah TanggaPeralatan Rumah Tangga BesarMesin Cuci &amp; Pengering</v>
          </cell>
        </row>
        <row r="299">
          <cell r="G299" t="str">
            <v>Household AppliancesLarge Home AppliancesRefrigerators &amp; Freezers</v>
          </cell>
          <cell r="P299">
            <v>-1.2772383308704987E-2</v>
          </cell>
          <cell r="Q299">
            <v>-1.9158574963057482E-2</v>
          </cell>
          <cell r="R299">
            <v>-3.1930958271762469E-2</v>
          </cell>
          <cell r="S299">
            <v>-3.5744506575052404E-2</v>
          </cell>
          <cell r="T299">
            <v>-4.2900955673750414E-2</v>
          </cell>
          <cell r="AE299" t="str">
            <v>Peralatan Rumah TanggaPeralatan Rumah Tangga BesarKulkas &amp; Freezer</v>
          </cell>
        </row>
        <row r="300">
          <cell r="G300" t="str">
            <v>Household AppliancesLarge Home AppliancesAir Conditioner</v>
          </cell>
          <cell r="P300">
            <v>-7.0749999999999997E-3</v>
          </cell>
          <cell r="Q300">
            <v>-1.0612499999999999E-2</v>
          </cell>
          <cell r="R300">
            <v>-1.7687499999999998E-2</v>
          </cell>
          <cell r="S300">
            <v>-2.1374999999999998E-2</v>
          </cell>
          <cell r="T300">
            <v>-2.4749999999999998E-2</v>
          </cell>
          <cell r="AE300" t="str">
            <v>Peralatan Rumah TanggaPeralatan Rumah Tangga BesarAir Conditioner</v>
          </cell>
        </row>
        <row r="301">
          <cell r="G301" t="str">
            <v>Household AppliancesLarge Home AppliancesOvens, Ranges &amp; Hobs</v>
          </cell>
          <cell r="P301">
            <v>-7.0749999999999997E-3</v>
          </cell>
          <cell r="Q301">
            <v>-1.0612499999999999E-2</v>
          </cell>
          <cell r="R301">
            <v>-1.7687499999999998E-2</v>
          </cell>
          <cell r="S301">
            <v>-2.1374999999999998E-2</v>
          </cell>
          <cell r="T301">
            <v>-2.4749999999999998E-2</v>
          </cell>
          <cell r="AE301" t="str">
            <v>Peralatan Rumah TanggaPeralatan Rumah Tangga BesarOven, Range &amp; Kompor</v>
          </cell>
        </row>
        <row r="302">
          <cell r="G302" t="str">
            <v>Household AppliancesLarge Home AppliancesTelevision</v>
          </cell>
          <cell r="P302">
            <v>-1.1049449572563975E-2</v>
          </cell>
          <cell r="Q302">
            <v>-1.6574174358845964E-2</v>
          </cell>
          <cell r="R302">
            <v>-2.7623623931409939E-2</v>
          </cell>
          <cell r="S302">
            <v>-3.1399054231687901E-2</v>
          </cell>
          <cell r="T302">
            <v>-3.7411963240026831E-2</v>
          </cell>
          <cell r="AE302" t="str">
            <v>Peralatan Rumah TanggaPeralatan Rumah Tangga BesarTelevisi</v>
          </cell>
        </row>
        <row r="303">
          <cell r="G303" t="str">
            <v>Household AppliancesLarge Home AppliancesLarge Appliance Parts &amp; Accessories</v>
          </cell>
          <cell r="P303">
            <v>-1.064E-2</v>
          </cell>
          <cell r="Q303">
            <v>-1.5959999999999998E-2</v>
          </cell>
          <cell r="R303">
            <v>-2.6599999999999999E-2</v>
          </cell>
          <cell r="S303">
            <v>-3.3249999999999995E-2</v>
          </cell>
          <cell r="T303">
            <v>-3.5999999999999997E-2</v>
          </cell>
          <cell r="AE303" t="str">
            <v>Peralatan Rumah TanggaPeralatan Rumah Tangga BesarKomponen &amp; Aksesori Peralatan Besar</v>
          </cell>
        </row>
        <row r="304">
          <cell r="G304" t="str">
            <v>Household AppliancesLarge Home AppliancesRange Hoods</v>
          </cell>
          <cell r="P304">
            <v>-7.0749999999999997E-3</v>
          </cell>
          <cell r="Q304">
            <v>-1.0612499999999999E-2</v>
          </cell>
          <cell r="R304">
            <v>-1.7687499999999998E-2</v>
          </cell>
          <cell r="S304">
            <v>-2.1374999999999998E-2</v>
          </cell>
          <cell r="T304">
            <v>-2.4749999999999998E-2</v>
          </cell>
          <cell r="AE304" t="str">
            <v>Peralatan Rumah TanggaPeralatan Rumah Tangga BesarRange Hood</v>
          </cell>
        </row>
        <row r="305">
          <cell r="G305" t="str">
            <v>Household AppliancesLarge Home AppliancesDishwashers</v>
          </cell>
          <cell r="P305">
            <v>-7.0749999999999997E-3</v>
          </cell>
          <cell r="Q305">
            <v>-1.0612499999999999E-2</v>
          </cell>
          <cell r="R305">
            <v>-1.7687499999999998E-2</v>
          </cell>
          <cell r="S305">
            <v>-2.1374999999999998E-2</v>
          </cell>
          <cell r="T305">
            <v>-2.4749999999999998E-2</v>
          </cell>
          <cell r="AE305" t="str">
            <v>Peralatan Rumah TanggaPeralatan Rumah Tangga BesarPencuci Piring</v>
          </cell>
        </row>
        <row r="306">
          <cell r="G306" t="str">
            <v>Household AppliancesLarge Home AppliancesPortable Air Conditioners</v>
          </cell>
          <cell r="P306">
            <v>-7.0749999999999997E-3</v>
          </cell>
          <cell r="Q306">
            <v>-1.0612499999999999E-2</v>
          </cell>
          <cell r="R306">
            <v>-1.7687499999999998E-2</v>
          </cell>
          <cell r="S306">
            <v>-2.1374999999999998E-2</v>
          </cell>
          <cell r="T306">
            <v>-2.4749999999999998E-2</v>
          </cell>
          <cell r="AE306" t="str">
            <v>Peralatan Rumah TanggaPeralatan Rumah Tangga BesarPenyejuk Udara Portabel</v>
          </cell>
        </row>
        <row r="307">
          <cell r="G307" t="str">
            <v>Household AppliancesLarge Home AppliancesWater Heaters</v>
          </cell>
          <cell r="P307">
            <v>-1.064E-2</v>
          </cell>
          <cell r="Q307">
            <v>-1.5959999999999998E-2</v>
          </cell>
          <cell r="R307">
            <v>-2.6599999999999999E-2</v>
          </cell>
          <cell r="S307">
            <v>-3.3249999999999995E-2</v>
          </cell>
          <cell r="T307">
            <v>-3.5999999999999997E-2</v>
          </cell>
          <cell r="AE307" t="str">
            <v>Peralatan Rumah TanggaPeralatan Rumah Tangga BesarPemanas Air</v>
          </cell>
        </row>
        <row r="308">
          <cell r="G308" t="str">
            <v>Household AppliancesLarge Home AppliancesStreaming Media Devices</v>
          </cell>
          <cell r="P308">
            <v>-1.064E-2</v>
          </cell>
          <cell r="Q308">
            <v>-1.5959999999999998E-2</v>
          </cell>
          <cell r="R308">
            <v>-2.6599999999999999E-2</v>
          </cell>
          <cell r="S308">
            <v>-3.3249999999999995E-2</v>
          </cell>
          <cell r="T308">
            <v>-3.5999999999999997E-2</v>
          </cell>
          <cell r="AE308" t="str">
            <v>Peralatan Rumah TanggaPeralatan Rumah Tangga BesarPerangkat Media Streaming</v>
          </cell>
        </row>
        <row r="309">
          <cell r="G309" t="str">
            <v>Household AppliancesLarge Home AppliancesBeverage Refrigerators</v>
          </cell>
          <cell r="P309">
            <v>-1.2557293582120384E-2</v>
          </cell>
          <cell r="Q309">
            <v>-1.8835940373180572E-2</v>
          </cell>
          <cell r="R309">
            <v>-3.1393233955300956E-2</v>
          </cell>
          <cell r="S309">
            <v>-3.5202023636321321E-2</v>
          </cell>
          <cell r="T309">
            <v>-4.2215714066932197E-2</v>
          </cell>
          <cell r="AE309" t="str">
            <v>Peralatan Rumah TanggaPeralatan Rumah Tangga BesarKulkas Minuman</v>
          </cell>
        </row>
        <row r="310">
          <cell r="G310" t="str">
            <v>Household AppliancesCommercial AppliancesCommercial Stoves</v>
          </cell>
          <cell r="P310">
            <v>-1.064E-2</v>
          </cell>
          <cell r="Q310">
            <v>-1.5959999999999998E-2</v>
          </cell>
          <cell r="R310">
            <v>-2.6599999999999999E-2</v>
          </cell>
          <cell r="S310">
            <v>-3.3249999999999995E-2</v>
          </cell>
          <cell r="T310">
            <v>-3.5999999999999997E-2</v>
          </cell>
          <cell r="AE310" t="str">
            <v>Peralatan Rumah TanggaPeralatan KomersialKompor Komersial</v>
          </cell>
        </row>
        <row r="311">
          <cell r="G311" t="str">
            <v>Household AppliancesCommercial AppliancesCleaning Equipment</v>
          </cell>
          <cell r="P311">
            <v>-1.064E-2</v>
          </cell>
          <cell r="Q311">
            <v>-1.5959999999999998E-2</v>
          </cell>
          <cell r="R311">
            <v>-2.6599999999999999E-2</v>
          </cell>
          <cell r="S311">
            <v>-3.3249999999999995E-2</v>
          </cell>
          <cell r="T311">
            <v>-3.5999999999999997E-2</v>
          </cell>
          <cell r="AE311" t="str">
            <v>Peralatan Rumah TanggaPeralatan KomersialPeralatan Kebersihan</v>
          </cell>
        </row>
        <row r="312">
          <cell r="G312" t="str">
            <v>Household AppliancesCommercial AppliancesFan &amp; Exhaust Equipment</v>
          </cell>
          <cell r="P312">
            <v>-9.8799999999999999E-3</v>
          </cell>
          <cell r="Q312">
            <v>-1.482E-2</v>
          </cell>
          <cell r="R312">
            <v>-2.47E-2</v>
          </cell>
          <cell r="S312">
            <v>-3.0875E-2</v>
          </cell>
          <cell r="T312">
            <v>-3.3750000000000002E-2</v>
          </cell>
          <cell r="AE312" t="str">
            <v>Peralatan Rumah TanggaPeralatan KomersialPeralatan Kipas &amp; Knalpot</v>
          </cell>
        </row>
        <row r="313">
          <cell r="G313" t="str">
            <v>Household AppliancesCommercial AppliancesRefrigeration Equipment</v>
          </cell>
          <cell r="P313">
            <v>-1.064E-2</v>
          </cell>
          <cell r="Q313">
            <v>-1.5959999999999998E-2</v>
          </cell>
          <cell r="R313">
            <v>-2.6599999999999999E-2</v>
          </cell>
          <cell r="S313">
            <v>-3.3249999999999995E-2</v>
          </cell>
          <cell r="T313">
            <v>-3.5999999999999997E-2</v>
          </cell>
          <cell r="AE313" t="str">
            <v>Peralatan Rumah TanggaPeralatan KomersialPeralatan Pendingin</v>
          </cell>
        </row>
        <row r="314">
          <cell r="G314" t="str">
            <v>Household AppliancesCommercial AppliancesLaundry Equipment</v>
          </cell>
          <cell r="P314">
            <v>-7.0749999999999997E-3</v>
          </cell>
          <cell r="Q314">
            <v>-1.0612499999999999E-2</v>
          </cell>
          <cell r="R314">
            <v>-1.7687499999999998E-2</v>
          </cell>
          <cell r="S314">
            <v>-2.1374999999999998E-2</v>
          </cell>
          <cell r="T314">
            <v>-2.4749999999999998E-2</v>
          </cell>
          <cell r="AE314" t="str">
            <v>Peralatan Rumah TanggaPeralatan KomersialPeralatan Laundry</v>
          </cell>
        </row>
        <row r="315">
          <cell r="G315" t="str">
            <v>Household AppliancesCommercial AppliancesFood Processing Equipment</v>
          </cell>
          <cell r="P315">
            <v>-1.064E-2</v>
          </cell>
          <cell r="Q315">
            <v>-1.5959999999999998E-2</v>
          </cell>
          <cell r="R315">
            <v>-2.6599999999999999E-2</v>
          </cell>
          <cell r="S315">
            <v>-3.3249999999999995E-2</v>
          </cell>
          <cell r="T315">
            <v>-3.5999999999999997E-2</v>
          </cell>
          <cell r="AE315" t="str">
            <v>Peralatan Rumah TanggaPeralatan KomersialPeralatan Pengolahan Makanan</v>
          </cell>
        </row>
        <row r="316">
          <cell r="G316" t="str">
            <v>Household AppliancesCommercial AppliancesCommercial Appliance Parts</v>
          </cell>
          <cell r="P316">
            <v>-1.064E-2</v>
          </cell>
          <cell r="Q316">
            <v>-1.5959999999999998E-2</v>
          </cell>
          <cell r="R316">
            <v>-2.6599999999999999E-2</v>
          </cell>
          <cell r="S316">
            <v>-3.3249999999999995E-2</v>
          </cell>
          <cell r="T316">
            <v>-3.5999999999999997E-2</v>
          </cell>
          <cell r="AE316" t="str">
            <v>Peralatan Rumah TanggaPeralatan KomersialSuku Cadang Alat Komersial</v>
          </cell>
        </row>
        <row r="317">
          <cell r="G317" t="str">
            <v>Sports &amp; OutdoorSports &amp; Outdoor AccessoriesSports Bags</v>
          </cell>
          <cell r="P317">
            <v>-1.55E-2</v>
          </cell>
          <cell r="Q317">
            <v>-3.5000000000000027E-3</v>
          </cell>
          <cell r="R317">
            <v>-1.9000000000000003E-2</v>
          </cell>
          <cell r="S317">
            <v>-2.3750000000000004E-2</v>
          </cell>
          <cell r="T317">
            <v>-2.5000000000000005E-2</v>
          </cell>
          <cell r="AE317" t="str">
            <v>Olahraga &amp; OutdoorAksesoris Olahraga &amp; OutdoorTas Olahraga</v>
          </cell>
        </row>
        <row r="318">
          <cell r="G318" t="str">
            <v>Beauty &amp; Personal CarePerfumePerfume Sets</v>
          </cell>
          <cell r="P318">
            <v>-6.6265539650415921E-3</v>
          </cell>
          <cell r="Q318">
            <v>-2.3614122244708897E-2</v>
          </cell>
          <cell r="R318">
            <v>-3.0240676209750489E-2</v>
          </cell>
          <cell r="S318">
            <v>-3.7800845262188111E-2</v>
          </cell>
          <cell r="T318">
            <v>-4.6234460349584144E-2</v>
          </cell>
          <cell r="AE318" t="str">
            <v>Perawatan &amp; KecantikanParfumKit Parfum</v>
          </cell>
        </row>
        <row r="319">
          <cell r="G319" t="str">
            <v>Books, Magazines &amp; AudioEducation &amp; Schooling</v>
          </cell>
          <cell r="P319">
            <v>-1.2999999999999998E-2</v>
          </cell>
          <cell r="Q319">
            <v>-2.0999999999999998E-2</v>
          </cell>
          <cell r="R319">
            <v>-3.3999999999999996E-2</v>
          </cell>
          <cell r="S319">
            <v>-4.2499999999999996E-2</v>
          </cell>
          <cell r="T319">
            <v>-0.05</v>
          </cell>
          <cell r="AE319" t="str">
            <v>Buku, Majalah, &amp; AudioEdukasi &amp; Sekolah</v>
          </cell>
        </row>
        <row r="320">
          <cell r="G320" t="str">
            <v>Beauty &amp; Personal CareSkincareSkin Care Kits</v>
          </cell>
          <cell r="P320">
            <v>-7.0000000000000097E-3</v>
          </cell>
          <cell r="Q320">
            <v>-2.1000000000000001E-2</v>
          </cell>
          <cell r="R320">
            <v>-2.8000000000000011E-2</v>
          </cell>
          <cell r="S320">
            <v>-3.500000000000001E-2</v>
          </cell>
          <cell r="T320">
            <v>-4.250000000000001E-2</v>
          </cell>
          <cell r="AE320" t="str">
            <v>Perawatan &amp; KecantikanSkincareKit Perawatan Kulit</v>
          </cell>
        </row>
        <row r="321">
          <cell r="G321" t="str">
            <v>Beauty &amp; Personal CareSkincareSerums &amp; Essences</v>
          </cell>
          <cell r="P321">
            <v>-7.0000000000000097E-3</v>
          </cell>
          <cell r="Q321">
            <v>-2.1000000000000001E-2</v>
          </cell>
          <cell r="R321">
            <v>-2.8000000000000011E-2</v>
          </cell>
          <cell r="S321">
            <v>-3.500000000000001E-2</v>
          </cell>
          <cell r="T321">
            <v>-4.250000000000001E-2</v>
          </cell>
          <cell r="AE321" t="str">
            <v>Perawatan &amp; KecantikanSkincareSerum &amp; Essence</v>
          </cell>
        </row>
        <row r="322">
          <cell r="G322" t="str">
            <v>Beauty &amp; Personal CareSkincareMoisturizers &amp; Mists</v>
          </cell>
          <cell r="P322">
            <v>-6.7558775172106393E-3</v>
          </cell>
          <cell r="Q322">
            <v>-2.2708857379525563E-2</v>
          </cell>
          <cell r="R322">
            <v>-2.9464734896736202E-2</v>
          </cell>
          <cell r="S322">
            <v>-3.683091862092025E-2</v>
          </cell>
          <cell r="T322">
            <v>-4.4941224827893665E-2</v>
          </cell>
          <cell r="AE322" t="str">
            <v>Perawatan &amp; KecantikanSkincareMoisturiser &amp; Mist</v>
          </cell>
        </row>
        <row r="323">
          <cell r="G323" t="str">
            <v>Beauty &amp; Personal CareSkincareFacial Sunscreen &amp; Sun Care</v>
          </cell>
          <cell r="P323">
            <v>-6.9622264213802521E-3</v>
          </cell>
          <cell r="Q323">
            <v>-2.1264415050338249E-2</v>
          </cell>
          <cell r="R323">
            <v>-2.8226641471718501E-2</v>
          </cell>
          <cell r="S323">
            <v>-3.5283301839648125E-2</v>
          </cell>
          <cell r="T323">
            <v>-4.2877735786197503E-2</v>
          </cell>
          <cell r="AE323" t="str">
            <v>Perawatan &amp; KecantikanSkincareFacial Sunscreen &amp; Sun Care</v>
          </cell>
        </row>
        <row r="324">
          <cell r="G324" t="str">
            <v>Beauty &amp; Personal CareSkincareFacial Cleansers</v>
          </cell>
          <cell r="P324">
            <v>-6.9182723604386577E-3</v>
          </cell>
          <cell r="Q324">
            <v>-2.1572093476929448E-2</v>
          </cell>
          <cell r="R324">
            <v>-2.8490365837368106E-2</v>
          </cell>
          <cell r="S324">
            <v>-3.5612957296710129E-2</v>
          </cell>
          <cell r="T324">
            <v>-4.3317276395613502E-2</v>
          </cell>
          <cell r="AE324" t="str">
            <v>Perawatan &amp; KecantikanSkincarePembersih Wajah</v>
          </cell>
        </row>
        <row r="325">
          <cell r="G325" t="str">
            <v>Beauty &amp; Personal CareSkincareFace Masks</v>
          </cell>
          <cell r="P325">
            <v>-7.0000000000000097E-3</v>
          </cell>
          <cell r="Q325">
            <v>-2.1000000000000001E-2</v>
          </cell>
          <cell r="R325">
            <v>-2.8000000000000011E-2</v>
          </cell>
          <cell r="S325">
            <v>-3.500000000000001E-2</v>
          </cell>
          <cell r="T325">
            <v>-4.250000000000001E-2</v>
          </cell>
          <cell r="AE325" t="str">
            <v>Perawatan &amp; KecantikanSkincareFace Mask</v>
          </cell>
        </row>
        <row r="326">
          <cell r="G326" t="str">
            <v>Beauty &amp; Personal CareSkincareAcne Treatments</v>
          </cell>
          <cell r="P326">
            <v>-6.8217151334438314E-3</v>
          </cell>
          <cell r="Q326">
            <v>-2.2247994065893211E-2</v>
          </cell>
          <cell r="R326">
            <v>-2.9069709199337043E-2</v>
          </cell>
          <cell r="S326">
            <v>-3.6337136499171301E-2</v>
          </cell>
          <cell r="T326">
            <v>-4.4282848665561737E-2</v>
          </cell>
          <cell r="AE326" t="str">
            <v>Perawatan &amp; KecantikanSkincarePerawatan Jerawat</v>
          </cell>
        </row>
        <row r="327">
          <cell r="G327" t="str">
            <v>Beauty &amp; Personal CareSkincareToners</v>
          </cell>
          <cell r="P327">
            <v>-6.6755938485598063E-3</v>
          </cell>
          <cell r="Q327">
            <v>-2.3270843060081384E-2</v>
          </cell>
          <cell r="R327">
            <v>-2.994643690864119E-2</v>
          </cell>
          <cell r="S327">
            <v>-3.7433046135801486E-2</v>
          </cell>
          <cell r="T327">
            <v>-4.5744061514401982E-2</v>
          </cell>
          <cell r="AE327" t="str">
            <v>Perawatan &amp; KecantikanSkincareToner</v>
          </cell>
        </row>
        <row r="328">
          <cell r="G328" t="str">
            <v>Beauty &amp; Personal CareSkincareLip Treatments</v>
          </cell>
          <cell r="P328">
            <v>-7.0000000000000097E-3</v>
          </cell>
          <cell r="Q328">
            <v>-2.1000000000000001E-2</v>
          </cell>
          <cell r="R328">
            <v>-2.8000000000000011E-2</v>
          </cell>
          <cell r="S328">
            <v>-3.500000000000001E-2</v>
          </cell>
          <cell r="T328">
            <v>-4.250000000000001E-2</v>
          </cell>
          <cell r="AE328" t="str">
            <v>Perawatan &amp; KecantikanSkincarePerawatan Bibir</v>
          </cell>
        </row>
        <row r="329">
          <cell r="G329" t="str">
            <v>Beauty &amp; Personal CareSkincareFace Scrubs &amp; Peels</v>
          </cell>
          <cell r="P329">
            <v>-6.5692635340676223E-3</v>
          </cell>
          <cell r="Q329">
            <v>-2.4015155261526699E-2</v>
          </cell>
          <cell r="R329">
            <v>-3.0584418795594322E-2</v>
          </cell>
          <cell r="S329">
            <v>-3.82305234944929E-2</v>
          </cell>
          <cell r="T329">
            <v>-4.6807364659323863E-2</v>
          </cell>
          <cell r="AE329" t="str">
            <v>Perawatan &amp; KecantikanSkincareFace Scrub &amp; Peel</v>
          </cell>
        </row>
        <row r="330">
          <cell r="G330" t="str">
            <v>Beauty &amp; Personal CareSkincareEye Treatments</v>
          </cell>
          <cell r="P330">
            <v>-6.4508948507810172E-3</v>
          </cell>
          <cell r="Q330">
            <v>-2.48437360445329E-2</v>
          </cell>
          <cell r="R330">
            <v>-3.1294630895313917E-2</v>
          </cell>
          <cell r="S330">
            <v>-3.9118288619142398E-2</v>
          </cell>
          <cell r="T330">
            <v>-4.7991051492189865E-2</v>
          </cell>
          <cell r="AE330" t="str">
            <v>Perawatan &amp; KecantikanSkincarePerawatan Mata</v>
          </cell>
        </row>
        <row r="331">
          <cell r="G331" t="str">
            <v>Beauty &amp; Personal CareSkincareNasal Treatment</v>
          </cell>
          <cell r="P331">
            <v>-1.2594308759507861E-2</v>
          </cell>
          <cell r="Q331">
            <v>-2.3839838683444952E-2</v>
          </cell>
          <cell r="R331">
            <v>-3.6434147442952813E-2</v>
          </cell>
          <cell r="S331">
            <v>-4.5542684303691017E-2</v>
          </cell>
          <cell r="T331">
            <v>-5.4056912404921359E-2</v>
          </cell>
          <cell r="AE331" t="str">
            <v>Perawatan &amp; KecantikanSkincarePerawatan Hidung</v>
          </cell>
        </row>
        <row r="332">
          <cell r="G332" t="str">
            <v>Beauty &amp; Personal CareSkincareSkincare Tools</v>
          </cell>
          <cell r="P332">
            <v>-6.8114563319195479E-3</v>
          </cell>
          <cell r="Q332">
            <v>-2.2319805676563203E-2</v>
          </cell>
          <cell r="R332">
            <v>-2.9131262008482751E-2</v>
          </cell>
          <cell r="S332">
            <v>-3.6414077510603438E-2</v>
          </cell>
          <cell r="T332">
            <v>-4.438543668080458E-2</v>
          </cell>
          <cell r="AE332" t="str">
            <v>Perawatan &amp; KecantikanSkincareAlat Skincare</v>
          </cell>
        </row>
        <row r="333">
          <cell r="G333" t="str">
            <v>Beauty &amp; Personal CareSkincareFacial Massage Cream</v>
          </cell>
          <cell r="P333">
            <v>-7.0000000000000097E-3</v>
          </cell>
          <cell r="Q333">
            <v>-2.1000000000000001E-2</v>
          </cell>
          <cell r="R333">
            <v>-2.8000000000000011E-2</v>
          </cell>
          <cell r="S333">
            <v>-3.500000000000001E-2</v>
          </cell>
          <cell r="T333">
            <v>-4.250000000000001E-2</v>
          </cell>
          <cell r="AE333" t="str">
            <v>Perawatan &amp; KecantikanSkincareKrim Pijat Wajah</v>
          </cell>
        </row>
        <row r="334">
          <cell r="G334" t="str">
            <v>Beauty &amp; Personal CareHand, Foot &amp; Nail Care</v>
          </cell>
          <cell r="P334">
            <v>-6.4578309919308928E-3</v>
          </cell>
          <cell r="Q334">
            <v>-2.4795183056483757E-2</v>
          </cell>
          <cell r="R334">
            <v>-3.125301404841465E-2</v>
          </cell>
          <cell r="S334">
            <v>-3.9066267560518314E-2</v>
          </cell>
          <cell r="T334">
            <v>-4.7921690080691089E-2</v>
          </cell>
          <cell r="AE334" t="str">
            <v>Perawatan &amp; KecantikanPerawatan Tangan, Kaki &amp; Kuku</v>
          </cell>
        </row>
        <row r="335">
          <cell r="G335" t="str">
            <v>Beauty &amp; Personal CareBath &amp; Body CareSunscreen &amp; Sun Care</v>
          </cell>
          <cell r="P335">
            <v>-6.9943392802515637E-3</v>
          </cell>
          <cell r="Q335">
            <v>-2.1039625038239081E-2</v>
          </cell>
          <cell r="R335">
            <v>-2.8033964318490645E-2</v>
          </cell>
          <cell r="S335">
            <v>-3.5042455398113306E-2</v>
          </cell>
          <cell r="T335">
            <v>-4.2556607197484407E-2</v>
          </cell>
          <cell r="AE335" t="str">
            <v>Perawatan &amp; KecantikanKeperluan Mandi &amp; Perawatan TubuhSunscreen &amp; Sun Care</v>
          </cell>
        </row>
        <row r="336">
          <cell r="G336" t="str">
            <v>Food &amp; BeveragesInstant FoodCanned, Jarred &amp; Packaged Foods</v>
          </cell>
          <cell r="P336">
            <v>-1.4500000000000002E-2</v>
          </cell>
          <cell r="Q336">
            <v>-1.0499999999999999E-2</v>
          </cell>
          <cell r="R336">
            <v>-2.5000000000000001E-2</v>
          </cell>
          <cell r="S336">
            <v>-3.125E-2</v>
          </cell>
          <cell r="T336">
            <v>-3.5000000000000003E-2</v>
          </cell>
          <cell r="AE336" t="str">
            <v>Makanan &amp; MinumanMakanan InstanMakanan Kalengan, Stoples, &amp; Kemasan</v>
          </cell>
        </row>
        <row r="337">
          <cell r="G337" t="str">
            <v>Womenswear &amp; UnderwearWomen's Suits &amp; OverallsSets</v>
          </cell>
          <cell r="P337">
            <v>-7.1079900673804569E-3</v>
          </cell>
          <cell r="Q337">
            <v>-2.0244069528336815E-2</v>
          </cell>
          <cell r="R337">
            <v>-2.7352059595717272E-2</v>
          </cell>
          <cell r="S337">
            <v>-3.4190074494646588E-2</v>
          </cell>
          <cell r="T337">
            <v>-4.1420099326195454E-2</v>
          </cell>
          <cell r="AE337" t="str">
            <v>Pakaian &amp; Pakaian Dalam WanitaSetelan &amp; Overall WanitaSetelan</v>
          </cell>
        </row>
        <row r="338">
          <cell r="G338" t="str">
            <v>Automotive &amp; MotorcycleCar Electronics</v>
          </cell>
          <cell r="P338">
            <v>-2.700000000000001E-3</v>
          </cell>
          <cell r="Q338">
            <v>-8.3999999999999977E-3</v>
          </cell>
          <cell r="R338">
            <v>-1.1099999999999999E-2</v>
          </cell>
          <cell r="S338">
            <v>-1.375E-2</v>
          </cell>
          <cell r="T338">
            <v>-1.6250000000000001E-2</v>
          </cell>
          <cell r="AE338" t="str">
            <v>Mobil &amp; Sepeda MotorElektronik Mobil</v>
          </cell>
        </row>
        <row r="339">
          <cell r="G339" t="str">
            <v>Food &amp; BeveragesInstant FoodInstant Noodles</v>
          </cell>
          <cell r="P339">
            <v>-1.4500000000000002E-2</v>
          </cell>
          <cell r="Q339">
            <v>-1.0499999999999999E-2</v>
          </cell>
          <cell r="R339">
            <v>-2.5000000000000001E-2</v>
          </cell>
          <cell r="S339">
            <v>-3.125E-2</v>
          </cell>
          <cell r="T339">
            <v>-3.5000000000000003E-2</v>
          </cell>
          <cell r="AE339" t="str">
            <v>Makanan &amp; MinumanMakanan InstanMie Instan</v>
          </cell>
        </row>
        <row r="340">
          <cell r="G340" t="str">
            <v>Beauty &amp; Personal CareBath &amp; Body CareBody Scrubs &amp; Peels</v>
          </cell>
          <cell r="P340">
            <v>-6.5801397935529235E-3</v>
          </cell>
          <cell r="Q340">
            <v>-2.393902144512958E-2</v>
          </cell>
          <cell r="R340">
            <v>-3.0519161238682504E-2</v>
          </cell>
          <cell r="S340">
            <v>-3.8148951548353127E-2</v>
          </cell>
          <cell r="T340">
            <v>-4.6698602064470837E-2</v>
          </cell>
          <cell r="AE340" t="str">
            <v>Perawatan &amp; KecantikanKeperluan Mandi &amp; Perawatan TubuhLulur &amp; Peel Badan</v>
          </cell>
        </row>
        <row r="341">
          <cell r="G341" t="str">
            <v>Beauty &amp; Personal CareBath &amp; Body CareHair Removal Cream, Wax &amp; Shave</v>
          </cell>
          <cell r="P341">
            <v>-6.6179261871354943E-3</v>
          </cell>
          <cell r="Q341">
            <v>-2.3674516690051581E-2</v>
          </cell>
          <cell r="R341">
            <v>-3.0292442877187076E-2</v>
          </cell>
          <cell r="S341">
            <v>-3.7865553596483845E-2</v>
          </cell>
          <cell r="T341">
            <v>-4.6320738128645123E-2</v>
          </cell>
          <cell r="AE341" t="str">
            <v>Perawatan &amp; KecantikanKeperluan Mandi &amp; Perawatan TubuhKrim Penghilang Rambut, Wax, &amp; Cukur</v>
          </cell>
        </row>
        <row r="342">
          <cell r="G342" t="str">
            <v>Baby &amp; MaternityBaby Care &amp; HealthNasal &amp; Oral Care</v>
          </cell>
          <cell r="P342">
            <v>-6.9686969314657413E-3</v>
          </cell>
          <cell r="Q342">
            <v>-2.1219121479739849E-2</v>
          </cell>
          <cell r="R342">
            <v>-2.818781841120559E-2</v>
          </cell>
          <cell r="S342">
            <v>-3.5234773014006987E-2</v>
          </cell>
          <cell r="T342">
            <v>-4.2813030685342646E-2</v>
          </cell>
          <cell r="AE342" t="str">
            <v>Bayi &amp; PersalinanPerawatan &amp; Kesehatan BayiPerawatan Hidung &amp; Mulut</v>
          </cell>
        </row>
        <row r="343">
          <cell r="G343" t="str">
            <v>Beauty &amp; Personal CareBath &amp; Body CareDeodorants &amp; Antiperspirants</v>
          </cell>
          <cell r="P343">
            <v>-6.8264665875646044E-3</v>
          </cell>
          <cell r="Q343">
            <v>-2.2214733887047807E-2</v>
          </cell>
          <cell r="R343">
            <v>-2.9041200474612412E-2</v>
          </cell>
          <cell r="S343">
            <v>-3.6301500593265514E-2</v>
          </cell>
          <cell r="T343">
            <v>-4.4235334124354014E-2</v>
          </cell>
          <cell r="AE343" t="str">
            <v>Perawatan &amp; KecantikanKeperluan Mandi &amp; Perawatan TubuhDeodoran &amp; Antiperspiran</v>
          </cell>
        </row>
        <row r="344">
          <cell r="G344" t="str">
            <v>Beauty &amp; Personal CareBath &amp; Body CareBody &amp; Massage Oil</v>
          </cell>
          <cell r="P344">
            <v>-6.8582977424457986E-3</v>
          </cell>
          <cell r="Q344">
            <v>-2.1991915802879423E-2</v>
          </cell>
          <cell r="R344">
            <v>-2.8850213545325222E-2</v>
          </cell>
          <cell r="S344">
            <v>-3.6062766931656526E-2</v>
          </cell>
          <cell r="T344">
            <v>-4.3917022575542038E-2</v>
          </cell>
          <cell r="AE344" t="str">
            <v>Perawatan &amp; KecantikanKeperluan Mandi &amp; Perawatan TubuhMinyak Tubuh &amp; Pijat</v>
          </cell>
        </row>
        <row r="345">
          <cell r="G345" t="str">
            <v>Beauty &amp; Personal CareBath &amp; Body CareBody Masks</v>
          </cell>
          <cell r="P345">
            <v>-6.8303722801670887E-3</v>
          </cell>
          <cell r="Q345">
            <v>-2.2187394038830424E-2</v>
          </cell>
          <cell r="R345">
            <v>-2.9017766318997513E-2</v>
          </cell>
          <cell r="S345">
            <v>-3.627220789874689E-2</v>
          </cell>
          <cell r="T345">
            <v>-4.4196277198329185E-2</v>
          </cell>
          <cell r="AE345" t="str">
            <v>Perawatan &amp; KecantikanKeperluan Mandi &amp; Perawatan TubuhMasker Tubuh</v>
          </cell>
        </row>
        <row r="346">
          <cell r="G346" t="str">
            <v>Home ImprovementKitchen Fixtures</v>
          </cell>
          <cell r="P346">
            <v>-1.4E-2</v>
          </cell>
          <cell r="Q346">
            <v>-1.3999999999999997E-2</v>
          </cell>
          <cell r="R346">
            <v>-2.7999999999999997E-2</v>
          </cell>
          <cell r="S346">
            <v>-3.4999999999999996E-2</v>
          </cell>
          <cell r="T346">
            <v>-3.9999999999999994E-2</v>
          </cell>
          <cell r="AE346" t="str">
            <v>Perbaikan RumahPerlengkapan Dapur</v>
          </cell>
        </row>
        <row r="347">
          <cell r="G347" t="str">
            <v>Beauty &amp; Personal CareBath &amp; Body CareManual Massage Tools</v>
          </cell>
          <cell r="P347">
            <v>-1.286475391626685E-2</v>
          </cell>
          <cell r="Q347">
            <v>-2.1946722586132051E-2</v>
          </cell>
          <cell r="R347">
            <v>-3.4811476502398901E-2</v>
          </cell>
          <cell r="S347">
            <v>-4.3514345627998621E-2</v>
          </cell>
          <cell r="T347">
            <v>-5.1352460837331498E-2</v>
          </cell>
          <cell r="AE347" t="str">
            <v>Perawatan &amp; KecantikanKeperluan Mandi &amp; Perawatan TubuhAlat Pijat Manual</v>
          </cell>
        </row>
        <row r="348">
          <cell r="G348" t="str">
            <v>Beauty &amp; Personal CareBath &amp; Body CareNeck Care</v>
          </cell>
          <cell r="P348">
            <v>-6.6999601468918715E-3</v>
          </cell>
          <cell r="Q348">
            <v>-2.3100278971756927E-2</v>
          </cell>
          <cell r="R348">
            <v>-2.9800239118648798E-2</v>
          </cell>
          <cell r="S348">
            <v>-3.7250298898310996E-2</v>
          </cell>
          <cell r="T348">
            <v>-4.5500398531081329E-2</v>
          </cell>
          <cell r="AE348" t="str">
            <v>Perawatan &amp; KecantikanKeperluan Mandi &amp; Perawatan TubuhPerawatan Leher</v>
          </cell>
        </row>
        <row r="349">
          <cell r="G349" t="str">
            <v>Beauty &amp; Personal CareBath &amp; Body CareBody Shaping Cream</v>
          </cell>
          <cell r="P349">
            <v>-6.3293950280990108E-3</v>
          </cell>
          <cell r="Q349">
            <v>-2.5694234803306966E-2</v>
          </cell>
          <cell r="R349">
            <v>-3.2023629831405977E-2</v>
          </cell>
          <cell r="S349">
            <v>-4.0029537289257469E-2</v>
          </cell>
          <cell r="T349">
            <v>-4.9206049719009957E-2</v>
          </cell>
          <cell r="AE349" t="str">
            <v>Perawatan &amp; KecantikanKeperluan Mandi &amp; Perawatan TubuhKrim Pelangsing Tubuh</v>
          </cell>
        </row>
        <row r="350">
          <cell r="G350" t="str">
            <v>Beauty &amp; Personal CareBath &amp; Body CareTalcum Powder</v>
          </cell>
          <cell r="P350">
            <v>-6.8392640491545045E-3</v>
          </cell>
          <cell r="Q350">
            <v>-2.2125151655918489E-2</v>
          </cell>
          <cell r="R350">
            <v>-2.8964415705072993E-2</v>
          </cell>
          <cell r="S350">
            <v>-3.6205519631341242E-2</v>
          </cell>
          <cell r="T350">
            <v>-4.4107359508454992E-2</v>
          </cell>
          <cell r="AE350" t="str">
            <v>Perawatan &amp; KecantikanKeperluan Mandi &amp; Perawatan TubuhBedak Talek</v>
          </cell>
        </row>
        <row r="351">
          <cell r="G351" t="str">
            <v>Menswear &amp; UnderwearMen's Underwear</v>
          </cell>
          <cell r="P351">
            <v>-6.7685691087596943E-3</v>
          </cell>
          <cell r="Q351">
            <v>-2.2620016238682154E-2</v>
          </cell>
          <cell r="R351">
            <v>-2.9388585347441848E-2</v>
          </cell>
          <cell r="S351">
            <v>-3.673573168430231E-2</v>
          </cell>
          <cell r="T351">
            <v>-4.4814308912403081E-2</v>
          </cell>
          <cell r="AE351" t="str">
            <v>Pakaian &amp; Pakaian Dalam PriaPakaian Dalam Pria</v>
          </cell>
        </row>
        <row r="352">
          <cell r="G352" t="str">
            <v>HealthVaporizerLiquid Vapes</v>
          </cell>
          <cell r="P352">
            <v>0</v>
          </cell>
          <cell r="Q352">
            <v>0</v>
          </cell>
          <cell r="R352">
            <v>0</v>
          </cell>
          <cell r="S352">
            <v>0</v>
          </cell>
          <cell r="T352">
            <v>0</v>
          </cell>
          <cell r="AE352" t="str">
            <v>KesehatanVaporizerVape Cair</v>
          </cell>
        </row>
        <row r="353">
          <cell r="G353" t="str">
            <v>Beauty &amp; Personal CareEye &amp; Ear CareContact Lens</v>
          </cell>
          <cell r="P353">
            <v>-1.2801265339901991E-2</v>
          </cell>
          <cell r="Q353">
            <v>-2.2391142620686064E-2</v>
          </cell>
          <cell r="R353">
            <v>-3.5192407960588055E-2</v>
          </cell>
          <cell r="S353">
            <v>-4.3990509950735071E-2</v>
          </cell>
          <cell r="T353">
            <v>-5.1987346600980089E-2</v>
          </cell>
          <cell r="AE353" t="str">
            <v>Perawatan &amp; KecantikanPerawatan Mata &amp; TelingaLensa Kontak</v>
          </cell>
        </row>
        <row r="354">
          <cell r="G354" t="str">
            <v>Automotive &amp; MotorcycleMotorcycles</v>
          </cell>
          <cell r="P354">
            <v>-5.7292120394247109E-4</v>
          </cell>
          <cell r="Q354">
            <v>-2.4062690565583598E-2</v>
          </cell>
          <cell r="R354">
            <v>-2.463561176952607E-2</v>
          </cell>
          <cell r="S354">
            <v>-2.1484545147842499E-2</v>
          </cell>
          <cell r="T354">
            <v>-2.8646060197123333E-2</v>
          </cell>
          <cell r="AE354" t="str">
            <v>Mobil &amp; Sepeda MotorSepeda Motor</v>
          </cell>
        </row>
        <row r="355">
          <cell r="G355" t="str">
            <v>Beauty &amp; Personal CareEye &amp; Ear CareEarwax Removal Products</v>
          </cell>
          <cell r="P355">
            <v>-1.2780632351711584E-2</v>
          </cell>
          <cell r="Q355">
            <v>-2.2535573538018931E-2</v>
          </cell>
          <cell r="R355">
            <v>-3.5316205889730515E-2</v>
          </cell>
          <cell r="S355">
            <v>-4.414525736216314E-2</v>
          </cell>
          <cell r="T355">
            <v>-5.2193676482884185E-2</v>
          </cell>
          <cell r="AE355" t="str">
            <v>Perawatan &amp; KecantikanPerawatan Mata &amp; TelingaProduk Penghilang Kotoran Telinga</v>
          </cell>
        </row>
        <row r="356">
          <cell r="G356" t="str">
            <v>Phones &amp; ElectronicsPhone AccessoriesPhone Holders &amp; Mounts</v>
          </cell>
          <cell r="P356">
            <v>-1.0499999999999997E-3</v>
          </cell>
          <cell r="Q356">
            <v>-1.9499999999999999E-3</v>
          </cell>
          <cell r="R356">
            <v>-2.9999999999999996E-3</v>
          </cell>
          <cell r="S356">
            <v>-3.7499999999999994E-3</v>
          </cell>
          <cell r="T356">
            <v>-4.9999999999999992E-3</v>
          </cell>
          <cell r="AE356" t="str">
            <v>Telepon &amp; ElektronikAksesori PonselHolder &amp; Dudukan Telepon</v>
          </cell>
        </row>
        <row r="357">
          <cell r="G357" t="str">
            <v>Beauty &amp; Personal CareEye &amp; Ear CareColored Contact Lens</v>
          </cell>
          <cell r="P357">
            <v>-1.2335111844215575E-2</v>
          </cell>
          <cell r="Q357">
            <v>-2.5654217090491031E-2</v>
          </cell>
          <cell r="R357">
            <v>-3.7989328934706607E-2</v>
          </cell>
          <cell r="S357">
            <v>-4.7486661168383251E-2</v>
          </cell>
          <cell r="T357">
            <v>-5.6648881557844338E-2</v>
          </cell>
          <cell r="AE357" t="str">
            <v>Perawatan &amp; KecantikanPerawatan Mata &amp; TelingaLensa Kontak Berwarna</v>
          </cell>
        </row>
        <row r="358">
          <cell r="G358" t="str">
            <v>Beauty &amp; Personal CareEye &amp; Ear CareEar Drops</v>
          </cell>
          <cell r="P358">
            <v>-1.3000000000000008E-2</v>
          </cell>
          <cell r="Q358">
            <v>-2.1000000000000001E-2</v>
          </cell>
          <cell r="R358">
            <v>-3.4000000000000009E-2</v>
          </cell>
          <cell r="S358">
            <v>-4.250000000000001E-2</v>
          </cell>
          <cell r="T358">
            <v>-0.05</v>
          </cell>
          <cell r="AE358" t="str">
            <v>Perawatan &amp; KecantikanPerawatan Mata &amp; TelingaObat Tetes Telinga</v>
          </cell>
        </row>
        <row r="359">
          <cell r="G359" t="str">
            <v>Beauty &amp; Personal CareEye &amp; Ear CareSleep Masks</v>
          </cell>
          <cell r="P359">
            <v>-7.0000000000000097E-3</v>
          </cell>
          <cell r="Q359">
            <v>-2.1000000000000001E-2</v>
          </cell>
          <cell r="R359">
            <v>-2.8000000000000011E-2</v>
          </cell>
          <cell r="S359">
            <v>-3.500000000000001E-2</v>
          </cell>
          <cell r="T359">
            <v>-4.250000000000001E-2</v>
          </cell>
          <cell r="AE359" t="str">
            <v>Perawatan &amp; KecantikanPerawatan Mata &amp; TelingaSleep Mask</v>
          </cell>
        </row>
        <row r="360">
          <cell r="G360" t="str">
            <v>Beauty &amp; Personal CareEye &amp; Ear CareReading Glasses</v>
          </cell>
          <cell r="P360">
            <v>-1.2222721668274403E-2</v>
          </cell>
          <cell r="Q360">
            <v>-2.6440948322079192E-2</v>
          </cell>
          <cell r="R360">
            <v>-3.8663669990353595E-2</v>
          </cell>
          <cell r="S360">
            <v>-4.8329587487941993E-2</v>
          </cell>
          <cell r="T360">
            <v>-5.7772783317255993E-2</v>
          </cell>
          <cell r="AE360" t="str">
            <v>Perawatan &amp; KecantikanPerawatan Mata &amp; TelingaKacamata Baca</v>
          </cell>
        </row>
        <row r="361">
          <cell r="G361" t="str">
            <v>Beauty &amp; Personal CareEye &amp; Ear CareEar Plugs</v>
          </cell>
          <cell r="P361">
            <v>-1.3000000000000008E-2</v>
          </cell>
          <cell r="Q361">
            <v>-2.1000000000000001E-2</v>
          </cell>
          <cell r="R361">
            <v>-3.4000000000000009E-2</v>
          </cell>
          <cell r="S361">
            <v>-4.250000000000001E-2</v>
          </cell>
          <cell r="T361">
            <v>-0.05</v>
          </cell>
          <cell r="AE361" t="str">
            <v>Perawatan &amp; KecantikanPerawatan Mata &amp; TelingaPenyumbat Telinga</v>
          </cell>
        </row>
        <row r="362">
          <cell r="G362" t="str">
            <v>Kids' FashionBoys' Footwear</v>
          </cell>
          <cell r="P362">
            <v>-1.2160540982995568E-2</v>
          </cell>
          <cell r="Q362">
            <v>-2.6876213119031041E-2</v>
          </cell>
          <cell r="R362">
            <v>-3.9036754102026609E-2</v>
          </cell>
          <cell r="S362">
            <v>-4.8795942627533256E-2</v>
          </cell>
          <cell r="T362">
            <v>-5.839459017004435E-2</v>
          </cell>
          <cell r="AE362" t="str">
            <v>Fashion AnakAlas Kaki Anak Laki-Laki</v>
          </cell>
        </row>
        <row r="363">
          <cell r="G363" t="str">
            <v>Toys &amp; HobbiesSports &amp; Outdoor Play</v>
          </cell>
          <cell r="P363">
            <v>-1.3212640378303761E-2</v>
          </cell>
          <cell r="Q363">
            <v>-1.9511517351873682E-2</v>
          </cell>
          <cell r="R363">
            <v>-3.2724157730177443E-2</v>
          </cell>
          <cell r="S363">
            <v>-4.0905197162721806E-2</v>
          </cell>
          <cell r="T363">
            <v>-4.7873596216962411E-2</v>
          </cell>
          <cell r="AE363" t="str">
            <v>Mainan &amp; HobiOlahraga &amp; Outdoor Play</v>
          </cell>
        </row>
        <row r="364">
          <cell r="G364" t="str">
            <v>Virtual ProductsPhysical Voucher</v>
          </cell>
          <cell r="P364">
            <v>-1.4E-2</v>
          </cell>
          <cell r="Q364">
            <v>-1.3999999999999997E-2</v>
          </cell>
          <cell r="R364">
            <v>-2.7999999999999997E-2</v>
          </cell>
          <cell r="S364">
            <v>-3.4999999999999996E-2</v>
          </cell>
          <cell r="T364">
            <v>-3.9999999999999994E-2</v>
          </cell>
          <cell r="AE364" t="str">
            <v>Produk VirtualVoucher Fisik</v>
          </cell>
        </row>
        <row r="365">
          <cell r="G365" t="str">
            <v>Home SuppliesLaundry Tools &amp; Accessories</v>
          </cell>
          <cell r="P365">
            <v>-1.2949820244856979E-2</v>
          </cell>
          <cell r="Q365">
            <v>-2.1351258286001141E-2</v>
          </cell>
          <cell r="R365">
            <v>-3.430107853085812E-2</v>
          </cell>
          <cell r="S365">
            <v>-4.287634816357265E-2</v>
          </cell>
          <cell r="T365">
            <v>-5.0501797551430208E-2</v>
          </cell>
          <cell r="AE365" t="str">
            <v>Perlengkapan RumahAlat &amp; Aksesori Laundry</v>
          </cell>
        </row>
        <row r="366">
          <cell r="G366" t="str">
            <v>Home SuppliesHome DecorDecorative Stickers</v>
          </cell>
          <cell r="P366">
            <v>-1.3327756403390133E-2</v>
          </cell>
          <cell r="Q366">
            <v>-1.870570517626911E-2</v>
          </cell>
          <cell r="R366">
            <v>-3.2033461579659243E-2</v>
          </cell>
          <cell r="S366">
            <v>-4.0041826974574049E-2</v>
          </cell>
          <cell r="T366">
            <v>-4.6722435966098735E-2</v>
          </cell>
          <cell r="AE366" t="str">
            <v>Perlengkapan RumahDekorasi RumahStiker Dekoratif</v>
          </cell>
        </row>
        <row r="367">
          <cell r="G367" t="str">
            <v>Home SuppliesHome DecorPosters &amp; Prints</v>
          </cell>
          <cell r="P367">
            <v>-1.2840639924874987E-2</v>
          </cell>
          <cell r="Q367">
            <v>-2.2115520525875076E-2</v>
          </cell>
          <cell r="R367">
            <v>-3.4956160450750062E-2</v>
          </cell>
          <cell r="S367">
            <v>-4.3695200563437578E-2</v>
          </cell>
          <cell r="T367">
            <v>-5.1593600751250107E-2</v>
          </cell>
          <cell r="AE367" t="str">
            <v>Perlengkapan RumahDekorasi RumahPoster &amp; Produk Cetak</v>
          </cell>
        </row>
        <row r="368">
          <cell r="G368" t="str">
            <v>Home SuppliesHome DecorHanging Decor</v>
          </cell>
          <cell r="P368">
            <v>-1.4000000000000002E-2</v>
          </cell>
          <cell r="Q368">
            <v>-1.4000000000000002E-2</v>
          </cell>
          <cell r="R368">
            <v>-2.8000000000000004E-2</v>
          </cell>
          <cell r="S368">
            <v>-3.5000000000000003E-2</v>
          </cell>
          <cell r="T368">
            <v>-4.0000000000000008E-2</v>
          </cell>
          <cell r="AE368" t="str">
            <v>Perlengkapan RumahDekorasi RumahDekorasi Gantung</v>
          </cell>
        </row>
        <row r="369">
          <cell r="G369" t="str">
            <v>Home SuppliesHome DecorPhoto Albums</v>
          </cell>
          <cell r="P369">
            <v>-1.2875528625110939E-2</v>
          </cell>
          <cell r="Q369">
            <v>-2.187129962422342E-2</v>
          </cell>
          <cell r="R369">
            <v>-3.4746828249334359E-2</v>
          </cell>
          <cell r="S369">
            <v>-4.3433535311667951E-2</v>
          </cell>
          <cell r="T369">
            <v>-5.12447137488906E-2</v>
          </cell>
          <cell r="AE369" t="str">
            <v>Perlengkapan RumahDekorasi RumahAlbum Foto</v>
          </cell>
        </row>
        <row r="370">
          <cell r="G370" t="str">
            <v>Home SuppliesHome DecorFengshui Ornaments</v>
          </cell>
          <cell r="P370">
            <v>-1.4000000000000002E-2</v>
          </cell>
          <cell r="Q370">
            <v>-1.4000000000000002E-2</v>
          </cell>
          <cell r="R370">
            <v>-2.8000000000000004E-2</v>
          </cell>
          <cell r="S370">
            <v>-3.5000000000000003E-2</v>
          </cell>
          <cell r="T370">
            <v>-4.0000000000000008E-2</v>
          </cell>
          <cell r="AE370" t="str">
            <v>Perlengkapan RumahDekorasi RumahOrnamen Fengshui</v>
          </cell>
        </row>
        <row r="371">
          <cell r="G371" t="str">
            <v>Home SuppliesHome DecorReligious Decorations</v>
          </cell>
          <cell r="P371">
            <v>-1.3009768196262289E-2</v>
          </cell>
          <cell r="Q371">
            <v>-2.0931622626163986E-2</v>
          </cell>
          <cell r="R371">
            <v>-3.3941390822426275E-2</v>
          </cell>
          <cell r="S371">
            <v>-4.2426738528032845E-2</v>
          </cell>
          <cell r="T371">
            <v>-4.990231803737713E-2</v>
          </cell>
          <cell r="AE371" t="str">
            <v>Perlengkapan RumahDekorasi RumahDekorasi Keagamaan</v>
          </cell>
        </row>
        <row r="372">
          <cell r="G372" t="str">
            <v>Home SuppliesHome DecorHooks &amp; Shelves</v>
          </cell>
          <cell r="P372">
            <v>-1.3362213688383862E-2</v>
          </cell>
          <cell r="Q372">
            <v>-1.8464504181312978E-2</v>
          </cell>
          <cell r="R372">
            <v>-3.182671786969684E-2</v>
          </cell>
          <cell r="S372">
            <v>-3.9783397337121051E-2</v>
          </cell>
          <cell r="T372">
            <v>-4.6377863116161405E-2</v>
          </cell>
          <cell r="AE372" t="str">
            <v>Perlengkapan RumahDekorasi RumahKait &amp; Rak</v>
          </cell>
        </row>
        <row r="373">
          <cell r="G373" t="str">
            <v>Home SuppliesHome DecorClocks</v>
          </cell>
          <cell r="P373">
            <v>-1.3712831651406684E-2</v>
          </cell>
          <cell r="Q373">
            <v>-1.6010178440153251E-2</v>
          </cell>
          <cell r="R373">
            <v>-2.9723010091559934E-2</v>
          </cell>
          <cell r="S373">
            <v>-3.7153762614449914E-2</v>
          </cell>
          <cell r="T373">
            <v>-4.2871683485933218E-2</v>
          </cell>
          <cell r="AE373" t="str">
            <v>Perlengkapan RumahDekorasi RumahJam Dinding</v>
          </cell>
        </row>
        <row r="374">
          <cell r="G374" t="str">
            <v>Home SuppliesHome DecorPhoto Frames</v>
          </cell>
          <cell r="P374">
            <v>-1.3605567319064284E-2</v>
          </cell>
          <cell r="Q374">
            <v>-1.6761028766550067E-2</v>
          </cell>
          <cell r="R374">
            <v>-3.0366596085614352E-2</v>
          </cell>
          <cell r="S374">
            <v>-3.7958245107017938E-2</v>
          </cell>
          <cell r="T374">
            <v>-4.394432680935724E-2</v>
          </cell>
          <cell r="AE374" t="str">
            <v>Perlengkapan RumahDekorasi RumahBingkai Foto</v>
          </cell>
        </row>
        <row r="375">
          <cell r="G375" t="str">
            <v>Home SuppliesHome DecorDecorative Flowers, Plants &amp; Fruit</v>
          </cell>
          <cell r="P375">
            <v>-1.3476671933680337E-2</v>
          </cell>
          <cell r="Q375">
            <v>-1.7663296464237681E-2</v>
          </cell>
          <cell r="R375">
            <v>-3.1139968397918018E-2</v>
          </cell>
          <cell r="S375">
            <v>-3.8924960497397521E-2</v>
          </cell>
          <cell r="T375">
            <v>-4.5233280663196693E-2</v>
          </cell>
          <cell r="AE375" t="str">
            <v>Perlengkapan RumahDekorasi RumahBunga, Tanaman &amp; Buah Dekoratif</v>
          </cell>
        </row>
        <row r="376">
          <cell r="G376" t="str">
            <v>Home SuppliesHome DecorVase &amp; Fillers</v>
          </cell>
          <cell r="P376">
            <v>-1.3858717359903728E-2</v>
          </cell>
          <cell r="Q376">
            <v>-1.4988978480673921E-2</v>
          </cell>
          <cell r="R376">
            <v>-2.8847695840577649E-2</v>
          </cell>
          <cell r="S376">
            <v>-3.6059619800722059E-2</v>
          </cell>
          <cell r="T376">
            <v>-4.1412826400962749E-2</v>
          </cell>
          <cell r="AE376" t="str">
            <v>Perlengkapan RumahDekorasi RumahVas &amp; Isian</v>
          </cell>
        </row>
        <row r="377">
          <cell r="G377" t="str">
            <v>Home SuppliesHome DecorMirrors</v>
          </cell>
          <cell r="P377">
            <v>-7.1716152905965322E-3</v>
          </cell>
          <cell r="Q377">
            <v>-1.979869296582433E-2</v>
          </cell>
          <cell r="R377">
            <v>-2.6970308256420862E-2</v>
          </cell>
          <cell r="S377">
            <v>-3.3712885320526076E-2</v>
          </cell>
          <cell r="T377">
            <v>-4.0783847094034764E-2</v>
          </cell>
          <cell r="AE377" t="str">
            <v>Perlengkapan RumahDekorasi RumahCermin</v>
          </cell>
        </row>
        <row r="378">
          <cell r="G378" t="str">
            <v>Home SuppliesHome DecorPiggy Banks</v>
          </cell>
          <cell r="P378">
            <v>-1.2470175931010366E-2</v>
          </cell>
          <cell r="Q378">
            <v>-2.4708768482927419E-2</v>
          </cell>
          <cell r="R378">
            <v>-3.7178944413937785E-2</v>
          </cell>
          <cell r="S378">
            <v>-4.6473680517422233E-2</v>
          </cell>
          <cell r="T378">
            <v>-5.5298240689896319E-2</v>
          </cell>
          <cell r="AE378" t="str">
            <v>Perlengkapan RumahDekorasi RumahCelengan</v>
          </cell>
        </row>
        <row r="379">
          <cell r="G379" t="str">
            <v>Home SuppliesHome DecorHand Fans</v>
          </cell>
          <cell r="P379">
            <v>-1.3668297920272351E-2</v>
          </cell>
          <cell r="Q379">
            <v>-1.6321914558093547E-2</v>
          </cell>
          <cell r="R379">
            <v>-2.9990212478365898E-2</v>
          </cell>
          <cell r="S379">
            <v>-3.748776559795737E-2</v>
          </cell>
          <cell r="T379">
            <v>-4.3317020797276493E-2</v>
          </cell>
          <cell r="AE379" t="str">
            <v>Perlengkapan RumahDekorasi RumahKipas Tangan</v>
          </cell>
        </row>
        <row r="380">
          <cell r="G380" t="str">
            <v>Home SuppliesHome DecorCandles</v>
          </cell>
          <cell r="P380">
            <v>-1.4000000000000002E-2</v>
          </cell>
          <cell r="Q380">
            <v>-1.4000000000000002E-2</v>
          </cell>
          <cell r="R380">
            <v>-2.8000000000000004E-2</v>
          </cell>
          <cell r="S380">
            <v>-3.5000000000000003E-2</v>
          </cell>
          <cell r="T380">
            <v>-4.0000000000000008E-2</v>
          </cell>
          <cell r="AE380" t="str">
            <v>Perlengkapan RumahDekorasi RumahLilin</v>
          </cell>
        </row>
        <row r="381">
          <cell r="G381" t="str">
            <v>Home SuppliesHome DecorPlaques &amp; Signs</v>
          </cell>
          <cell r="P381">
            <v>-1.333251625539451E-2</v>
          </cell>
          <cell r="Q381">
            <v>-1.8672386212238445E-2</v>
          </cell>
          <cell r="R381">
            <v>-3.2004902467632955E-2</v>
          </cell>
          <cell r="S381">
            <v>-4.0006128084541195E-2</v>
          </cell>
          <cell r="T381">
            <v>-4.6674837446054926E-2</v>
          </cell>
          <cell r="AE381" t="str">
            <v>Perlengkapan RumahDekorasi RumahPlakat &amp; Papan Petunjuk</v>
          </cell>
        </row>
        <row r="382">
          <cell r="G382" t="str">
            <v>Home SuppliesHome DecorRefrigerator Magnets</v>
          </cell>
          <cell r="P382">
            <v>-1.4000000000000002E-2</v>
          </cell>
          <cell r="Q382">
            <v>-1.4000000000000002E-2</v>
          </cell>
          <cell r="R382">
            <v>-2.8000000000000004E-2</v>
          </cell>
          <cell r="S382">
            <v>-3.5000000000000003E-2</v>
          </cell>
          <cell r="T382">
            <v>-4.0000000000000008E-2</v>
          </cell>
          <cell r="AE382" t="str">
            <v>Perlengkapan RumahDekorasi RumahMagnet Kulkas</v>
          </cell>
        </row>
        <row r="383">
          <cell r="G383" t="str">
            <v>Home SuppliesHome DecorCandle Holders</v>
          </cell>
          <cell r="P383">
            <v>-1.3415454611711532E-2</v>
          </cell>
          <cell r="Q383">
            <v>-1.8091817718019331E-2</v>
          </cell>
          <cell r="R383">
            <v>-3.1507272329730864E-2</v>
          </cell>
          <cell r="S383">
            <v>-3.9384090412163578E-2</v>
          </cell>
          <cell r="T383">
            <v>-4.584545388288476E-2</v>
          </cell>
          <cell r="AE383" t="str">
            <v>Perlengkapan RumahDekorasi RumahTempat Lilin</v>
          </cell>
        </row>
        <row r="384">
          <cell r="G384" t="str">
            <v>Home SuppliesHome DecorTapestries</v>
          </cell>
          <cell r="P384">
            <v>-1.3374698162833196E-2</v>
          </cell>
          <cell r="Q384">
            <v>-1.8377112860167695E-2</v>
          </cell>
          <cell r="R384">
            <v>-3.1751811023000891E-2</v>
          </cell>
          <cell r="S384">
            <v>-3.9689763778751108E-2</v>
          </cell>
          <cell r="T384">
            <v>-4.6253018371668134E-2</v>
          </cell>
          <cell r="AE384" t="str">
            <v>Perlengkapan RumahDekorasi RumahPermadani</v>
          </cell>
        </row>
        <row r="385">
          <cell r="G385" t="str">
            <v>Home SuppliesHome DecorStatues &amp; Figurines</v>
          </cell>
          <cell r="P385">
            <v>-1.4000000000000002E-2</v>
          </cell>
          <cell r="Q385">
            <v>-1.4000000000000002E-2</v>
          </cell>
          <cell r="R385">
            <v>-2.8000000000000004E-2</v>
          </cell>
          <cell r="S385">
            <v>-3.5000000000000003E-2</v>
          </cell>
          <cell r="T385">
            <v>-4.0000000000000008E-2</v>
          </cell>
          <cell r="AE385" t="str">
            <v>Perlengkapan RumahDekorasi RumahPatung &amp; Patung Kecil</v>
          </cell>
        </row>
        <row r="386">
          <cell r="G386" t="str">
            <v>Home SuppliesHome DecorMusic Boxes</v>
          </cell>
          <cell r="P386">
            <v>-1.4000000000000002E-2</v>
          </cell>
          <cell r="Q386">
            <v>-1.4000000000000002E-2</v>
          </cell>
          <cell r="R386">
            <v>-2.8000000000000004E-2</v>
          </cell>
          <cell r="S386">
            <v>-3.5000000000000003E-2</v>
          </cell>
          <cell r="T386">
            <v>-4.0000000000000008E-2</v>
          </cell>
          <cell r="AE386" t="str">
            <v>Perlengkapan RumahDekorasi RumahKotak Musik</v>
          </cell>
        </row>
        <row r="387">
          <cell r="G387" t="str">
            <v>Home SuppliesHome DecorCardboard Cutouts</v>
          </cell>
          <cell r="P387">
            <v>-1.2701501945768291E-2</v>
          </cell>
          <cell r="Q387">
            <v>-2.3089486379622017E-2</v>
          </cell>
          <cell r="R387">
            <v>-3.5790988325390308E-2</v>
          </cell>
          <cell r="S387">
            <v>-4.4738735406737881E-2</v>
          </cell>
          <cell r="T387">
            <v>-5.2984980542317164E-2</v>
          </cell>
          <cell r="AE387" t="str">
            <v>Perlengkapan RumahDekorasi RumahPotongan Karton Bergambar</v>
          </cell>
        </row>
        <row r="388">
          <cell r="G388" t="str">
            <v>Food &amp; BeveragesInstant FoodBreakfast Cereal, Granola &amp; Oatmeal</v>
          </cell>
          <cell r="P388">
            <v>-1.4500000000000002E-2</v>
          </cell>
          <cell r="Q388">
            <v>-1.0499999999999999E-2</v>
          </cell>
          <cell r="R388">
            <v>-2.5000000000000001E-2</v>
          </cell>
          <cell r="S388">
            <v>-3.125E-2</v>
          </cell>
          <cell r="T388">
            <v>-3.5000000000000003E-2</v>
          </cell>
          <cell r="AE388" t="str">
            <v>Makanan &amp; MinumanMakanan InstanSereal, Granola &amp; Oat untuk Sarapan</v>
          </cell>
        </row>
        <row r="389">
          <cell r="G389" t="str">
            <v>FurnitureOutdoor Furniture</v>
          </cell>
          <cell r="P389">
            <v>-1.4363931662992647E-2</v>
          </cell>
          <cell r="Q389">
            <v>-1.1452478359051478E-2</v>
          </cell>
          <cell r="R389">
            <v>-2.5816410022044125E-2</v>
          </cell>
          <cell r="S389">
            <v>-3.2270512527555154E-2</v>
          </cell>
          <cell r="T389">
            <v>-3.6360683370073546E-2</v>
          </cell>
          <cell r="AE389" t="str">
            <v>FurniturFurnitur Outdoor</v>
          </cell>
        </row>
        <row r="390">
          <cell r="G390" t="str">
            <v>Home ImprovementSecurity &amp; Safety</v>
          </cell>
          <cell r="P390">
            <v>-1.4E-2</v>
          </cell>
          <cell r="Q390">
            <v>-1.3999999999999997E-2</v>
          </cell>
          <cell r="R390">
            <v>-2.7999999999999997E-2</v>
          </cell>
          <cell r="S390">
            <v>-3.4999999999999996E-2</v>
          </cell>
          <cell r="T390">
            <v>-3.9999999999999994E-2</v>
          </cell>
          <cell r="AE390" t="str">
            <v>Perbaikan RumahKeamanan &amp; Keselamatan</v>
          </cell>
        </row>
        <row r="391">
          <cell r="G391" t="str">
            <v>Muslim FashionMen's Islamic Clothing</v>
          </cell>
          <cell r="P391">
            <v>-6.9977462727295534E-3</v>
          </cell>
          <cell r="Q391">
            <v>-2.1015776090893171E-2</v>
          </cell>
          <cell r="R391">
            <v>-2.8013522363622725E-2</v>
          </cell>
          <cell r="S391">
            <v>-3.5016902954528403E-2</v>
          </cell>
          <cell r="T391">
            <v>-4.2522537272704539E-2</v>
          </cell>
          <cell r="AE391" t="str">
            <v>Fashion MuslimPakaian Muslim Pria</v>
          </cell>
        </row>
        <row r="392">
          <cell r="G392" t="str">
            <v>Home SuppliesEveryday Household SuppliesOthers</v>
          </cell>
          <cell r="P392">
            <v>-1.4000000000000002E-2</v>
          </cell>
          <cell r="Q392">
            <v>-1.4000000000000002E-2</v>
          </cell>
          <cell r="R392">
            <v>-2.8000000000000004E-2</v>
          </cell>
          <cell r="S392">
            <v>-3.5000000000000003E-2</v>
          </cell>
          <cell r="T392">
            <v>-4.0000000000000008E-2</v>
          </cell>
          <cell r="AE392" t="str">
            <v>Perlengkapan RumahPerlengkapan Rumah Tangga Sehari-hariYang lain</v>
          </cell>
        </row>
        <row r="393">
          <cell r="G393" t="str">
            <v>FurnitureCommercial Furniture</v>
          </cell>
          <cell r="P393">
            <v>-1.4500000000000002E-2</v>
          </cell>
          <cell r="Q393">
            <v>-1.0499999999999999E-2</v>
          </cell>
          <cell r="R393">
            <v>-2.5000000000000001E-2</v>
          </cell>
          <cell r="S393">
            <v>-3.125E-2</v>
          </cell>
          <cell r="T393">
            <v>-3.5000000000000003E-2</v>
          </cell>
          <cell r="AE393" t="str">
            <v>FurniturFurnitur Komersial</v>
          </cell>
        </row>
        <row r="394">
          <cell r="G394" t="str">
            <v>KitchenwareKitchen Knives</v>
          </cell>
          <cell r="P394">
            <v>-1.4000000000000002E-2</v>
          </cell>
          <cell r="Q394">
            <v>-1.4000000000000002E-2</v>
          </cell>
          <cell r="R394">
            <v>-2.8000000000000004E-2</v>
          </cell>
          <cell r="S394">
            <v>-3.5000000000000003E-2</v>
          </cell>
          <cell r="T394">
            <v>-4.0000000000000008E-2</v>
          </cell>
          <cell r="AE394" t="str">
            <v>Peralatan DapurPisau Dapur</v>
          </cell>
        </row>
        <row r="395">
          <cell r="G395" t="str">
            <v>Phones &amp; ElectronicsPhone AccessoriesSIM Cards &amp; Accessories</v>
          </cell>
          <cell r="P395">
            <v>-1.0499999999999997E-3</v>
          </cell>
          <cell r="Q395">
            <v>-1.9499999999999999E-3</v>
          </cell>
          <cell r="R395">
            <v>-2.9999999999999996E-3</v>
          </cell>
          <cell r="S395">
            <v>-3.7499999999999994E-3</v>
          </cell>
          <cell r="T395">
            <v>-4.9999999999999992E-3</v>
          </cell>
          <cell r="AE395" t="str">
            <v>Telepon &amp; ElektronikAksesori PonselKartu Sim &amp; Aksesoris</v>
          </cell>
        </row>
        <row r="396">
          <cell r="G396" t="str">
            <v>Beauty &amp; Personal CarePerfumePerfume</v>
          </cell>
          <cell r="P396">
            <v>-6.8104466796035691E-3</v>
          </cell>
          <cell r="Q396">
            <v>-2.2326873242775058E-2</v>
          </cell>
          <cell r="R396">
            <v>-2.9137319922378627E-2</v>
          </cell>
          <cell r="S396">
            <v>-3.642164990297328E-2</v>
          </cell>
          <cell r="T396">
            <v>-4.4395533203964374E-2</v>
          </cell>
          <cell r="AE396" t="str">
            <v>Perawatan &amp; KecantikanParfumParfum</v>
          </cell>
        </row>
        <row r="397">
          <cell r="G397" t="str">
            <v>Automotive &amp; MotorcycleCar Exterior Accessories</v>
          </cell>
          <cell r="P397">
            <v>-3.7000000000000019E-3</v>
          </cell>
          <cell r="Q397">
            <v>-8.3999999999999977E-3</v>
          </cell>
          <cell r="R397">
            <v>-1.21E-2</v>
          </cell>
          <cell r="S397">
            <v>-1.6250000000000004E-2</v>
          </cell>
          <cell r="T397">
            <v>-1.8750000000000003E-2</v>
          </cell>
          <cell r="AE397" t="str">
            <v>Mobil &amp; Sepeda MotorAksesoris Eksterior Mobil</v>
          </cell>
        </row>
        <row r="398">
          <cell r="G398" t="str">
            <v>Baby &amp; MaternityBaby Travel EssentialsBaby Carriers</v>
          </cell>
          <cell r="P398">
            <v>-1.2873559654104121E-2</v>
          </cell>
          <cell r="Q398">
            <v>-2.1885082421271167E-2</v>
          </cell>
          <cell r="R398">
            <v>-3.4758642075375289E-2</v>
          </cell>
          <cell r="S398">
            <v>-4.3448302594219113E-2</v>
          </cell>
          <cell r="T398">
            <v>-5.1264403458958815E-2</v>
          </cell>
          <cell r="AE398" t="str">
            <v>Bayi &amp; PersalinanPerlengkapan Bayi untuk TravelGendongan Bayi</v>
          </cell>
        </row>
        <row r="399">
          <cell r="G399" t="str">
            <v>Sports &amp; OutdoorBall Sports Equipment</v>
          </cell>
          <cell r="P399">
            <v>-1.55E-2</v>
          </cell>
          <cell r="Q399">
            <v>-3.5000000000000027E-3</v>
          </cell>
          <cell r="R399">
            <v>-1.9000000000000003E-2</v>
          </cell>
          <cell r="S399">
            <v>-2.3750000000000004E-2</v>
          </cell>
          <cell r="T399">
            <v>-2.5000000000000005E-2</v>
          </cell>
          <cell r="AE399" t="str">
            <v>Olahraga &amp; OutdoorPeralatan Olahraga Bola</v>
          </cell>
        </row>
        <row r="400">
          <cell r="G400" t="str">
            <v>Baby &amp; MaternityBaby Travel EssentialsStrollers and Bassinet Strollers</v>
          </cell>
          <cell r="P400">
            <v>-1.3000000000000008E-2</v>
          </cell>
          <cell r="Q400">
            <v>-2.1000000000000001E-2</v>
          </cell>
          <cell r="R400">
            <v>-3.4000000000000009E-2</v>
          </cell>
          <cell r="S400">
            <v>-4.250000000000001E-2</v>
          </cell>
          <cell r="T400">
            <v>-0.05</v>
          </cell>
          <cell r="AE400" t="str">
            <v>Bayi &amp; PersalinanPerlengkapan Bayi untuk TravelKereta Bayi dan Kursi Dorong</v>
          </cell>
        </row>
        <row r="401">
          <cell r="G401" t="str">
            <v>Pet SuppliesDog &amp; Cat Litter</v>
          </cell>
          <cell r="P401">
            <v>-1.4000000000000002E-2</v>
          </cell>
          <cell r="Q401">
            <v>-1.4000000000000002E-2</v>
          </cell>
          <cell r="R401">
            <v>-2.8000000000000004E-2</v>
          </cell>
          <cell r="S401">
            <v>-3.5000000000000003E-2</v>
          </cell>
          <cell r="T401">
            <v>-4.0000000000000008E-2</v>
          </cell>
          <cell r="AE401" t="str">
            <v>Perlengkapan Hewan PeliharaanPasir Anjing &amp; Kucing</v>
          </cell>
        </row>
        <row r="402">
          <cell r="G402" t="str">
            <v>Tools &amp; HardwareGarden Tools</v>
          </cell>
          <cell r="P402">
            <v>-1.3456532073179834E-2</v>
          </cell>
          <cell r="Q402">
            <v>-1.7804275487741144E-2</v>
          </cell>
          <cell r="R402">
            <v>-3.1260807560920978E-2</v>
          </cell>
          <cell r="S402">
            <v>-3.9076009451151222E-2</v>
          </cell>
          <cell r="T402">
            <v>-4.5434679268201633E-2</v>
          </cell>
          <cell r="AE402" t="str">
            <v>Alat &amp; Perangkat KerasPeralatan Kebun</v>
          </cell>
        </row>
        <row r="403">
          <cell r="G403" t="str">
            <v>HealthPrescription MedicationDiabetes Drugs</v>
          </cell>
          <cell r="P403">
            <v>-1.8750000000000003E-2</v>
          </cell>
          <cell r="Q403">
            <v>-1.8750000000000003E-2</v>
          </cell>
          <cell r="R403">
            <v>-1.8750000000000003E-2</v>
          </cell>
          <cell r="S403">
            <v>-1.8750000000000003E-2</v>
          </cell>
          <cell r="T403">
            <v>-2.5000000000000001E-2</v>
          </cell>
          <cell r="AE403" t="str">
            <v>KesehatanObat ResepObat Diabetes</v>
          </cell>
        </row>
        <row r="404">
          <cell r="G404" t="str">
            <v>HealthVaporizerE-Cigarettes</v>
          </cell>
          <cell r="P404">
            <v>0</v>
          </cell>
          <cell r="Q404">
            <v>0</v>
          </cell>
          <cell r="R404">
            <v>0</v>
          </cell>
          <cell r="S404">
            <v>0</v>
          </cell>
          <cell r="T404">
            <v>0</v>
          </cell>
          <cell r="AE404" t="str">
            <v>KesehatanVaporizerRokok Elektrik</v>
          </cell>
        </row>
        <row r="405">
          <cell r="G405" t="str">
            <v>Kids' FashionKids' Fashion AccessoriesKids' Costume Jewelry &amp; Accessories</v>
          </cell>
          <cell r="P405">
            <v>-5.9790242931477312E-3</v>
          </cell>
          <cell r="Q405">
            <v>-2.7412680208136354E-2</v>
          </cell>
          <cell r="R405">
            <v>-3.3391704501284085E-2</v>
          </cell>
          <cell r="S405">
            <v>-3.9370728794431813E-2</v>
          </cell>
          <cell r="T405">
            <v>-4.9160971725909081E-2</v>
          </cell>
          <cell r="AE405" t="str">
            <v>Fashion AnakAksesori Fashion AnakPerhiasan &amp; Aksesori Kostum Anak-Anak</v>
          </cell>
        </row>
        <row r="406">
          <cell r="G406" t="str">
            <v>Phones &amp; ElectronicsPhone AccessoriesPhone Batteries</v>
          </cell>
          <cell r="P406">
            <v>-1.0499999999999997E-3</v>
          </cell>
          <cell r="Q406">
            <v>-1.9499999999999999E-3</v>
          </cell>
          <cell r="R406">
            <v>-2.9999999999999996E-3</v>
          </cell>
          <cell r="S406">
            <v>-3.7499999999999994E-3</v>
          </cell>
          <cell r="T406">
            <v>-4.9999999999999992E-3</v>
          </cell>
          <cell r="AE406" t="str">
            <v>Telepon &amp; ElektronikAksesori PonselBaterai Telepon</v>
          </cell>
        </row>
        <row r="407">
          <cell r="G407" t="str">
            <v>KitchenwareBarbecueBarbecue Utensils</v>
          </cell>
          <cell r="P407">
            <v>-1.3095893040405961E-2</v>
          </cell>
          <cell r="Q407">
            <v>-2.0328748717158306E-2</v>
          </cell>
          <cell r="R407">
            <v>-3.3424641757564266E-2</v>
          </cell>
          <cell r="S407">
            <v>-4.1780802196955333E-2</v>
          </cell>
          <cell r="T407">
            <v>-4.9041069595940442E-2</v>
          </cell>
          <cell r="AE407" t="str">
            <v>Peralatan DapurBarbecuePeralatan Barbecue</v>
          </cell>
        </row>
        <row r="408">
          <cell r="G408" t="str">
            <v>KitchenwareBarbecueBarbecues</v>
          </cell>
          <cell r="P408">
            <v>-1.3671863848012812E-2</v>
          </cell>
          <cell r="Q408">
            <v>-1.6296953063910335E-2</v>
          </cell>
          <cell r="R408">
            <v>-2.9968816911923147E-2</v>
          </cell>
          <cell r="S408">
            <v>-3.7461021139903933E-2</v>
          </cell>
          <cell r="T408">
            <v>-4.3281361519871914E-2</v>
          </cell>
          <cell r="AE408" t="str">
            <v>Peralatan DapurBarbecueBarbecue</v>
          </cell>
        </row>
        <row r="409">
          <cell r="G409" t="str">
            <v>ShoesShoe Accessories</v>
          </cell>
          <cell r="P409">
            <v>-1.2999999999999998E-2</v>
          </cell>
          <cell r="Q409">
            <v>-2.0999999999999998E-2</v>
          </cell>
          <cell r="R409">
            <v>-3.3999999999999996E-2</v>
          </cell>
          <cell r="S409">
            <v>-4.2499999999999996E-2</v>
          </cell>
          <cell r="T409">
            <v>-0.05</v>
          </cell>
          <cell r="AE409" t="str">
            <v>SepatuAksesoris Sepatu</v>
          </cell>
        </row>
        <row r="410">
          <cell r="G410" t="str">
            <v>HealthPrescription MedicationHypertension Drugs</v>
          </cell>
          <cell r="P410">
            <v>-1.8750000000000003E-2</v>
          </cell>
          <cell r="Q410">
            <v>-1.8750000000000003E-2</v>
          </cell>
          <cell r="R410">
            <v>-1.8750000000000003E-2</v>
          </cell>
          <cell r="S410">
            <v>-1.8750000000000003E-2</v>
          </cell>
          <cell r="T410">
            <v>-2.5000000000000001E-2</v>
          </cell>
          <cell r="AE410" t="str">
            <v>KesehatanObat ResepObat Hipertensi</v>
          </cell>
        </row>
        <row r="411">
          <cell r="G411" t="str">
            <v>KitchenwareCookwarePans &amp; Woks</v>
          </cell>
          <cell r="P411">
            <v>-1.4000000000000002E-2</v>
          </cell>
          <cell r="Q411">
            <v>-1.4000000000000002E-2</v>
          </cell>
          <cell r="R411">
            <v>-2.8000000000000004E-2</v>
          </cell>
          <cell r="S411">
            <v>-3.5000000000000003E-2</v>
          </cell>
          <cell r="T411">
            <v>-4.0000000000000008E-2</v>
          </cell>
          <cell r="AE411" t="str">
            <v>Peralatan DapurPeralatan MasakWajan &amp; Penggorengan</v>
          </cell>
        </row>
        <row r="412">
          <cell r="G412" t="str">
            <v>KitchenwareCookwareCookware Sets</v>
          </cell>
          <cell r="P412">
            <v>-1.3697139115859049E-2</v>
          </cell>
          <cell r="Q412">
            <v>-1.612002618898668E-2</v>
          </cell>
          <cell r="R412">
            <v>-2.9817165304845728E-2</v>
          </cell>
          <cell r="S412">
            <v>-3.7271456631057159E-2</v>
          </cell>
          <cell r="T412">
            <v>-4.3028608841409549E-2</v>
          </cell>
          <cell r="AE412" t="str">
            <v>Peralatan DapurPeralatan MasakSet Peralatan Masak</v>
          </cell>
        </row>
        <row r="413">
          <cell r="G413" t="str">
            <v>KitchenwareCookwarePots</v>
          </cell>
          <cell r="P413">
            <v>-1.3951449445370278E-2</v>
          </cell>
          <cell r="Q413">
            <v>-1.4339853882408051E-2</v>
          </cell>
          <cell r="R413">
            <v>-2.8291303327778329E-2</v>
          </cell>
          <cell r="S413">
            <v>-3.536412915972291E-2</v>
          </cell>
          <cell r="T413">
            <v>-4.0485505546297221E-2</v>
          </cell>
          <cell r="AE413" t="str">
            <v>Peralatan DapurPeralatan MasakPot</v>
          </cell>
        </row>
        <row r="414">
          <cell r="G414" t="str">
            <v>KitchenwareCookwareSteamers</v>
          </cell>
          <cell r="P414">
            <v>-1.158446009387204E-2</v>
          </cell>
          <cell r="Q414">
            <v>-1.6908779342895752E-2</v>
          </cell>
          <cell r="R414">
            <v>-2.8493239436767792E-2</v>
          </cell>
          <cell r="S414">
            <v>-3.561654929595974E-2</v>
          </cell>
          <cell r="T414">
            <v>-4.1655399061279651E-2</v>
          </cell>
          <cell r="AE414" t="str">
            <v>Peralatan DapurPeralatan MasakPengukus</v>
          </cell>
        </row>
        <row r="415">
          <cell r="G415" t="str">
            <v>KitchenwareCookwarePressure Cookers</v>
          </cell>
          <cell r="P415">
            <v>-1.2E-2</v>
          </cell>
          <cell r="Q415">
            <v>-1.4000000000000002E-2</v>
          </cell>
          <cell r="R415">
            <v>-2.6000000000000002E-2</v>
          </cell>
          <cell r="S415">
            <v>-3.2500000000000001E-2</v>
          </cell>
          <cell r="T415">
            <v>-3.7500000000000006E-2</v>
          </cell>
          <cell r="AE415" t="str">
            <v>Peralatan DapurPeralatan MasakPressure Cooker</v>
          </cell>
        </row>
        <row r="416">
          <cell r="G416" t="str">
            <v>KitchenwareCookwareCookware Accessories</v>
          </cell>
          <cell r="P416">
            <v>-1.3116455172336783E-2</v>
          </cell>
          <cell r="Q416">
            <v>-2.018481379364255E-2</v>
          </cell>
          <cell r="R416">
            <v>-3.3301268965979333E-2</v>
          </cell>
          <cell r="S416">
            <v>-4.1626586207474163E-2</v>
          </cell>
          <cell r="T416">
            <v>-4.8835448276632221E-2</v>
          </cell>
          <cell r="AE416" t="str">
            <v>Peralatan DapurPeralatan MasakAksesori Alat Masak</v>
          </cell>
        </row>
        <row r="417">
          <cell r="G417" t="str">
            <v>KitchenwareCookwareDisposable Cookware</v>
          </cell>
          <cell r="P417">
            <v>-1.4000000000000002E-2</v>
          </cell>
          <cell r="Q417">
            <v>-1.4000000000000002E-2</v>
          </cell>
          <cell r="R417">
            <v>-2.8000000000000004E-2</v>
          </cell>
          <cell r="S417">
            <v>-3.5000000000000003E-2</v>
          </cell>
          <cell r="T417">
            <v>-4.0000000000000008E-2</v>
          </cell>
          <cell r="AE417" t="str">
            <v>Peralatan DapurPeralatan MasakPeralatan Masak Sekali Pakai</v>
          </cell>
        </row>
        <row r="418">
          <cell r="G418" t="str">
            <v>Muslim FashionKids' Islamic Clothing</v>
          </cell>
          <cell r="P418">
            <v>-6.8003870448476618E-3</v>
          </cell>
          <cell r="Q418">
            <v>-2.2397290686066412E-2</v>
          </cell>
          <cell r="R418">
            <v>-2.9197677730914074E-2</v>
          </cell>
          <cell r="S418">
            <v>-3.6497097163642592E-2</v>
          </cell>
          <cell r="T418">
            <v>-4.4496129551523454E-2</v>
          </cell>
          <cell r="AE418" t="str">
            <v>Fashion MuslimPakaian Muslim Anak</v>
          </cell>
        </row>
        <row r="419">
          <cell r="G419" t="str">
            <v>Pet SuppliesFish &amp; Aquatic Supplies</v>
          </cell>
          <cell r="P419">
            <v>-1.4000000000000002E-2</v>
          </cell>
          <cell r="Q419">
            <v>-1.4000000000000002E-2</v>
          </cell>
          <cell r="R419">
            <v>-2.8000000000000004E-2</v>
          </cell>
          <cell r="S419">
            <v>-3.5000000000000003E-2</v>
          </cell>
          <cell r="T419">
            <v>-4.0000000000000008E-2</v>
          </cell>
          <cell r="AE419" t="str">
            <v>Perlengkapan Hewan PeliharaanPerlengkapan Ikan &amp; Perairan</v>
          </cell>
        </row>
        <row r="420">
          <cell r="G420" t="str">
            <v>KitchenwareKitchen Utensils &amp; GadgetsPreserving Containers</v>
          </cell>
          <cell r="P420">
            <v>-1.4000000000000002E-2</v>
          </cell>
          <cell r="Q420">
            <v>-1.4000000000000002E-2</v>
          </cell>
          <cell r="R420">
            <v>-2.8000000000000004E-2</v>
          </cell>
          <cell r="S420">
            <v>-3.5000000000000003E-2</v>
          </cell>
          <cell r="T420">
            <v>-4.0000000000000008E-2</v>
          </cell>
          <cell r="AE420" t="str">
            <v>Peralatan DapurPeralatan &amp; Gadget DapurMelestarikan Kontainer</v>
          </cell>
        </row>
        <row r="421">
          <cell r="G421" t="str">
            <v>KitchenwareKitchen Utensils &amp; GadgetsDrinking Utensils</v>
          </cell>
          <cell r="P421">
            <v>-1.334342083416493E-2</v>
          </cell>
          <cell r="Q421">
            <v>-1.8596054160845494E-2</v>
          </cell>
          <cell r="R421">
            <v>-3.1939474995010424E-2</v>
          </cell>
          <cell r="S421">
            <v>-3.9924343743763024E-2</v>
          </cell>
          <cell r="T421">
            <v>-4.6565791658350703E-2</v>
          </cell>
          <cell r="AE421" t="str">
            <v>Peralatan DapurPeralatan &amp; Gadget DapurPeralatan Pengolah Minuman</v>
          </cell>
        </row>
        <row r="422">
          <cell r="G422" t="str">
            <v>KitchenwareKitchen Utensils &amp; GadgetsCooking Utensils</v>
          </cell>
          <cell r="P422">
            <v>-1.3638341503616556E-2</v>
          </cell>
          <cell r="Q422">
            <v>-1.6531609474684131E-2</v>
          </cell>
          <cell r="R422">
            <v>-3.0169950978300688E-2</v>
          </cell>
          <cell r="S422">
            <v>-3.7712438722875857E-2</v>
          </cell>
          <cell r="T422">
            <v>-4.361658496383447E-2</v>
          </cell>
          <cell r="AE422" t="str">
            <v>Peralatan DapurPeralatan &amp; Gadget DapurPeralatan Memasak</v>
          </cell>
        </row>
        <row r="423">
          <cell r="G423" t="str">
            <v>KitchenwareKitchen Utensils &amp; GadgetsPeelers &amp; Cutters</v>
          </cell>
          <cell r="P423">
            <v>-1.278053973399864E-2</v>
          </cell>
          <cell r="Q423">
            <v>-2.2536221862009487E-2</v>
          </cell>
          <cell r="R423">
            <v>-3.5316761596008127E-2</v>
          </cell>
          <cell r="S423">
            <v>-4.414595199501016E-2</v>
          </cell>
          <cell r="T423">
            <v>-5.219460266001355E-2</v>
          </cell>
          <cell r="AE423" t="str">
            <v>Peralatan DapurPeralatan &amp; Gadget DapurPengupas &amp; Pemotong</v>
          </cell>
        </row>
        <row r="424">
          <cell r="G424" t="str">
            <v>KitchenwareKitchen Utensils &amp; GadgetsSieves and Colanders</v>
          </cell>
          <cell r="P424">
            <v>-1.4000000000000002E-2</v>
          </cell>
          <cell r="Q424">
            <v>-1.4000000000000002E-2</v>
          </cell>
          <cell r="R424">
            <v>-2.8000000000000004E-2</v>
          </cell>
          <cell r="S424">
            <v>-3.5000000000000003E-2</v>
          </cell>
          <cell r="T424">
            <v>-4.0000000000000008E-2</v>
          </cell>
          <cell r="AE424" t="str">
            <v>Peralatan DapurPeralatan &amp; Gadget DapurAyakan dan Saringan</v>
          </cell>
        </row>
        <row r="425">
          <cell r="G425" t="str">
            <v>KitchenwareKitchen Utensils &amp; GadgetsMeasuring Utensils</v>
          </cell>
          <cell r="P425">
            <v>-1.4000000000000002E-2</v>
          </cell>
          <cell r="Q425">
            <v>-1.4000000000000002E-2</v>
          </cell>
          <cell r="R425">
            <v>-2.8000000000000004E-2</v>
          </cell>
          <cell r="S425">
            <v>-3.5000000000000003E-2</v>
          </cell>
          <cell r="T425">
            <v>-4.0000000000000008E-2</v>
          </cell>
          <cell r="AE425" t="str">
            <v>Peralatan DapurPeralatan &amp; Gadget DapurAlat Ukur</v>
          </cell>
        </row>
        <row r="426">
          <cell r="G426" t="str">
            <v>KitchenwareKitchen Utensils &amp; GadgetsSpecialty Kitchen Utensils</v>
          </cell>
          <cell r="P426">
            <v>-1.3548459526308461E-2</v>
          </cell>
          <cell r="Q426">
            <v>-1.7160783315840783E-2</v>
          </cell>
          <cell r="R426">
            <v>-3.0709242842149244E-2</v>
          </cell>
          <cell r="S426">
            <v>-3.8386553552686553E-2</v>
          </cell>
          <cell r="T426">
            <v>-4.4515404736915412E-2</v>
          </cell>
          <cell r="AE426" t="str">
            <v>Peralatan DapurPeralatan &amp; Gadget DapurYang lain</v>
          </cell>
        </row>
        <row r="427">
          <cell r="G427" t="str">
            <v>KitchenwareKitchen Utensils &amp; GadgetsSeasoning Utensils</v>
          </cell>
          <cell r="P427">
            <v>-1.4000000000000002E-2</v>
          </cell>
          <cell r="Q427">
            <v>-1.4000000000000002E-2</v>
          </cell>
          <cell r="R427">
            <v>-2.8000000000000004E-2</v>
          </cell>
          <cell r="S427">
            <v>-3.5000000000000003E-2</v>
          </cell>
          <cell r="T427">
            <v>-4.0000000000000008E-2</v>
          </cell>
          <cell r="AE427" t="str">
            <v>Peralatan DapurPeralatan &amp; Gadget DapurTempat Bumbu</v>
          </cell>
        </row>
        <row r="428">
          <cell r="G428" t="str">
            <v>KitchenwareKitchen Utensils &amp; GadgetsEgg Utensils</v>
          </cell>
          <cell r="P428">
            <v>-1.4000000000000002E-2</v>
          </cell>
          <cell r="Q428">
            <v>-1.4000000000000002E-2</v>
          </cell>
          <cell r="R428">
            <v>-2.8000000000000004E-2</v>
          </cell>
          <cell r="S428">
            <v>-3.5000000000000003E-2</v>
          </cell>
          <cell r="T428">
            <v>-4.0000000000000008E-2</v>
          </cell>
          <cell r="AE428" t="str">
            <v>Peralatan DapurPeralatan &amp; Gadget DapurPeralatan Pengolah Telur</v>
          </cell>
        </row>
        <row r="429">
          <cell r="G429" t="str">
            <v>KitchenwareKitchen Utensils &amp; GadgetsIce Cream Utensils</v>
          </cell>
          <cell r="P429">
            <v>-1.1175956753659178E-2</v>
          </cell>
          <cell r="Q429">
            <v>-1.9768302724385803E-2</v>
          </cell>
          <cell r="R429">
            <v>-3.094425947804498E-2</v>
          </cell>
          <cell r="S429">
            <v>-3.8680324347556222E-2</v>
          </cell>
          <cell r="T429">
            <v>-4.5740432463408295E-2</v>
          </cell>
          <cell r="AE429" t="str">
            <v>Peralatan DapurPeralatan &amp; Gadget DapurPeralatan Membuat Es Krim</v>
          </cell>
        </row>
        <row r="430">
          <cell r="G430" t="str">
            <v>KitchenwareKitchen Utensils &amp; GadgetsFruit &amp; Vegetable Utensils</v>
          </cell>
          <cell r="P430">
            <v>-1.3661439420491008E-2</v>
          </cell>
          <cell r="Q430">
            <v>-1.636992405656295E-2</v>
          </cell>
          <cell r="R430">
            <v>-3.0031363477053957E-2</v>
          </cell>
          <cell r="S430">
            <v>-3.7539204346317447E-2</v>
          </cell>
          <cell r="T430">
            <v>-4.3385605795089932E-2</v>
          </cell>
          <cell r="AE430" t="str">
            <v>Peralatan DapurPeralatan &amp; Gadget DapurPeralatan Buah &amp; Sayuran</v>
          </cell>
        </row>
        <row r="431">
          <cell r="G431" t="str">
            <v>KitchenwareKitchen Utensils &amp; GadgetsOil Dispensers</v>
          </cell>
          <cell r="P431">
            <v>-1.3433167871950705E-2</v>
          </cell>
          <cell r="Q431">
            <v>-1.7967824896345092E-2</v>
          </cell>
          <cell r="R431">
            <v>-3.1400992768295798E-2</v>
          </cell>
          <cell r="S431">
            <v>-3.9251240960369749E-2</v>
          </cell>
          <cell r="T431">
            <v>-4.5668321280492988E-2</v>
          </cell>
          <cell r="AE431" t="str">
            <v>Peralatan DapurPeralatan &amp; Gadget DapurDispenser Minyak</v>
          </cell>
        </row>
        <row r="432">
          <cell r="G432" t="str">
            <v>KitchenwareKitchen Utensils &amp; GadgetsMeat &amp; Poultry Utensils</v>
          </cell>
          <cell r="P432">
            <v>-1.3935706028706297E-2</v>
          </cell>
          <cell r="Q432">
            <v>-1.4450057799055938E-2</v>
          </cell>
          <cell r="R432">
            <v>-2.8385763827762235E-2</v>
          </cell>
          <cell r="S432">
            <v>-3.5482204784702792E-2</v>
          </cell>
          <cell r="T432">
            <v>-4.064293971293706E-2</v>
          </cell>
          <cell r="AE432" t="str">
            <v>Peralatan DapurPeralatan &amp; Gadget DapurPeralatan Memasak Daging &amp; Ayam</v>
          </cell>
        </row>
        <row r="433">
          <cell r="G433" t="str">
            <v>KitchenwareKitchen Utensils &amp; GadgetsKitchen Timers</v>
          </cell>
          <cell r="P433">
            <v>-1.4000000000000002E-2</v>
          </cell>
          <cell r="Q433">
            <v>-1.4000000000000002E-2</v>
          </cell>
          <cell r="R433">
            <v>-2.8000000000000004E-2</v>
          </cell>
          <cell r="S433">
            <v>-3.5000000000000003E-2</v>
          </cell>
          <cell r="T433">
            <v>-4.0000000000000008E-2</v>
          </cell>
          <cell r="AE433" t="str">
            <v>Peralatan DapurPeralatan &amp; Gadget DapurPengatur Waktu Dapur</v>
          </cell>
        </row>
        <row r="434">
          <cell r="G434" t="str">
            <v>KitchenwareKitchen Utensils &amp; GadgetsPasta &amp; Pizza Utensils</v>
          </cell>
          <cell r="P434">
            <v>-1.4000000000000002E-2</v>
          </cell>
          <cell r="Q434">
            <v>-1.4000000000000002E-2</v>
          </cell>
          <cell r="R434">
            <v>-2.8000000000000004E-2</v>
          </cell>
          <cell r="S434">
            <v>-3.5000000000000003E-2</v>
          </cell>
          <cell r="T434">
            <v>-4.0000000000000008E-2</v>
          </cell>
          <cell r="AE434" t="str">
            <v>Peralatan DapurPeralatan &amp; Gadget DapurPeralatan Memasak Pasta &amp; Pizza</v>
          </cell>
        </row>
        <row r="435">
          <cell r="G435" t="str">
            <v>KitchenwareKitchen Utensils &amp; GadgetsOpeners</v>
          </cell>
          <cell r="P435">
            <v>-1.4000000000000002E-2</v>
          </cell>
          <cell r="Q435">
            <v>-1.4000000000000002E-2</v>
          </cell>
          <cell r="R435">
            <v>-2.8000000000000004E-2</v>
          </cell>
          <cell r="S435">
            <v>-3.5000000000000003E-2</v>
          </cell>
          <cell r="T435">
            <v>-4.0000000000000008E-2</v>
          </cell>
          <cell r="AE435" t="str">
            <v>Peralatan DapurPeralatan &amp; Gadget DapurPembuka</v>
          </cell>
        </row>
        <row r="436">
          <cell r="G436" t="str">
            <v>KitchenwareKitchen Utensils &amp; GadgetsFire Starters</v>
          </cell>
          <cell r="P436">
            <v>-1.3658309971531873E-2</v>
          </cell>
          <cell r="Q436">
            <v>-1.6391830199276886E-2</v>
          </cell>
          <cell r="R436">
            <v>-3.0050140170808759E-2</v>
          </cell>
          <cell r="S436">
            <v>-3.7562675213510949E-2</v>
          </cell>
          <cell r="T436">
            <v>-4.3416900284681273E-2</v>
          </cell>
          <cell r="AE436" t="str">
            <v>Peralatan DapurPeralatan &amp; Gadget DapurKorek</v>
          </cell>
        </row>
        <row r="437">
          <cell r="G437" t="str">
            <v>KitchenwareKitchen Utensils &amp; GadgetsSeafood Utensils</v>
          </cell>
          <cell r="P437">
            <v>-1.4000000000000002E-2</v>
          </cell>
          <cell r="Q437">
            <v>-1.4000000000000002E-2</v>
          </cell>
          <cell r="R437">
            <v>-2.8000000000000004E-2</v>
          </cell>
          <cell r="S437">
            <v>-3.5000000000000003E-2</v>
          </cell>
          <cell r="T437">
            <v>-4.0000000000000008E-2</v>
          </cell>
          <cell r="AE437" t="str">
            <v>Peralatan DapurPeralatan &amp; Gadget DapurPeralatan Memasak Seafood</v>
          </cell>
        </row>
        <row r="438">
          <cell r="G438" t="str">
            <v>KitchenwareKitchen Utensils &amp; GadgetsKitchen Thermometers</v>
          </cell>
          <cell r="P438">
            <v>-1.4000000000000002E-2</v>
          </cell>
          <cell r="Q438">
            <v>-1.4000000000000002E-2</v>
          </cell>
          <cell r="R438">
            <v>-2.8000000000000004E-2</v>
          </cell>
          <cell r="S438">
            <v>-3.5000000000000003E-2</v>
          </cell>
          <cell r="T438">
            <v>-4.0000000000000008E-2</v>
          </cell>
          <cell r="AE438" t="str">
            <v>Peralatan DapurPeralatan &amp; Gadget DapurTermometer Dapur</v>
          </cell>
        </row>
        <row r="439">
          <cell r="G439" t="str">
            <v>KitchenwareKitchen Utensils &amp; GadgetsKitchen Scales</v>
          </cell>
          <cell r="P439">
            <v>-1.4000000000000002E-2</v>
          </cell>
          <cell r="Q439">
            <v>-1.4000000000000002E-2</v>
          </cell>
          <cell r="R439">
            <v>-2.8000000000000004E-2</v>
          </cell>
          <cell r="S439">
            <v>-3.5000000000000003E-2</v>
          </cell>
          <cell r="T439">
            <v>-4.0000000000000008E-2</v>
          </cell>
          <cell r="AE439" t="str">
            <v>Peralatan DapurPeralatan &amp; Gadget DapurTimbangan Dapur</v>
          </cell>
        </row>
        <row r="440">
          <cell r="G440" t="str">
            <v>HealthPrescription MedicationAntimalarial Drugs</v>
          </cell>
          <cell r="P440">
            <v>-1.8750000000000003E-2</v>
          </cell>
          <cell r="Q440">
            <v>-1.8750000000000003E-2</v>
          </cell>
          <cell r="R440">
            <v>-1.8750000000000003E-2</v>
          </cell>
          <cell r="S440">
            <v>-1.8750000000000003E-2</v>
          </cell>
          <cell r="T440">
            <v>-2.5000000000000001E-2</v>
          </cell>
          <cell r="AE440" t="str">
            <v>KesehatanObat ResepObat Antimalaria</v>
          </cell>
        </row>
        <row r="441">
          <cell r="G441" t="str">
            <v>Toys &amp; HobbiesEducational ToysLanguage Toys</v>
          </cell>
          <cell r="P441">
            <v>-1.2989991209395823E-2</v>
          </cell>
          <cell r="Q441">
            <v>-2.1070061534229249E-2</v>
          </cell>
          <cell r="R441">
            <v>-3.4060052743625072E-2</v>
          </cell>
          <cell r="S441">
            <v>-4.2575065929531336E-2</v>
          </cell>
          <cell r="T441">
            <v>-5.0100087906041785E-2</v>
          </cell>
          <cell r="AE441" t="str">
            <v>Mainan &amp; HobiMainan EdukasiMainan Pembelajaran Bahasa</v>
          </cell>
        </row>
        <row r="442">
          <cell r="G442" t="str">
            <v>Toys &amp; HobbiesEducational ToysMusical Toys</v>
          </cell>
          <cell r="P442">
            <v>-1.3180763470570265E-2</v>
          </cell>
          <cell r="Q442">
            <v>-1.9734655706008204E-2</v>
          </cell>
          <cell r="R442">
            <v>-3.2915419176578468E-2</v>
          </cell>
          <cell r="S442">
            <v>-4.114427397072308E-2</v>
          </cell>
          <cell r="T442">
            <v>-4.8192365294297435E-2</v>
          </cell>
          <cell r="AE442" t="str">
            <v>Mainan &amp; HobiMainan EdukasiMainan Musikal</v>
          </cell>
        </row>
        <row r="443">
          <cell r="G443" t="str">
            <v>Toys &amp; HobbiesEducational ToysToy Tablets &amp; Computers</v>
          </cell>
          <cell r="P443">
            <v>-1.2937845207333955E-2</v>
          </cell>
          <cell r="Q443">
            <v>-2.1435083548662328E-2</v>
          </cell>
          <cell r="R443">
            <v>-3.4372928755996283E-2</v>
          </cell>
          <cell r="S443">
            <v>-4.2966160944995349E-2</v>
          </cell>
          <cell r="T443">
            <v>-5.0621547926660473E-2</v>
          </cell>
          <cell r="AE443" t="str">
            <v>Mainan &amp; HobiMainan EdukasiTablet &amp; Komputer Mainan</v>
          </cell>
        </row>
        <row r="444">
          <cell r="G444" t="str">
            <v>Toys &amp; HobbiesEducational ToysMaths Toys</v>
          </cell>
          <cell r="P444">
            <v>-1.3531444072906216E-2</v>
          </cell>
          <cell r="Q444">
            <v>-1.7279891489656498E-2</v>
          </cell>
          <cell r="R444">
            <v>-3.0811335562562714E-2</v>
          </cell>
          <cell r="S444">
            <v>-3.8514169453203392E-2</v>
          </cell>
          <cell r="T444">
            <v>-4.4685559270937855E-2</v>
          </cell>
          <cell r="AE444" t="str">
            <v>Mainan &amp; HobiMainan EdukasiMainan Matematika</v>
          </cell>
        </row>
        <row r="445">
          <cell r="G445" t="str">
            <v>Toys &amp; HobbiesEducational ToysArts &amp; Crafts</v>
          </cell>
          <cell r="P445">
            <v>-1.2888670545234918E-2</v>
          </cell>
          <cell r="Q445">
            <v>-2.1779306183355572E-2</v>
          </cell>
          <cell r="R445">
            <v>-3.466797672859049E-2</v>
          </cell>
          <cell r="S445">
            <v>-4.333497091073811E-2</v>
          </cell>
          <cell r="T445">
            <v>-5.1113294547650817E-2</v>
          </cell>
          <cell r="AE445" t="str">
            <v>Mainan &amp; HobiMainan EdukasiSeni &amp; Kerajinan</v>
          </cell>
        </row>
        <row r="446">
          <cell r="G446" t="str">
            <v>Toys &amp; HobbiesEducational ToysScience &amp; Technology Toys</v>
          </cell>
          <cell r="P446">
            <v>-1.4000000000000002E-2</v>
          </cell>
          <cell r="Q446">
            <v>-1.4000000000000002E-2</v>
          </cell>
          <cell r="R446">
            <v>-2.8000000000000004E-2</v>
          </cell>
          <cell r="S446">
            <v>-3.5000000000000003E-2</v>
          </cell>
          <cell r="T446">
            <v>-4.0000000000000008E-2</v>
          </cell>
          <cell r="AE446" t="str">
            <v>Mainan &amp; HobiMainan EdukasiMainan Sains &amp; Teknologi</v>
          </cell>
        </row>
        <row r="447">
          <cell r="G447" t="str">
            <v>Toys &amp; HobbiesEducational ToysFlash Cards</v>
          </cell>
          <cell r="P447">
            <v>-1.3148845641768176E-2</v>
          </cell>
          <cell r="Q447">
            <v>-1.9958080507622784E-2</v>
          </cell>
          <cell r="R447">
            <v>-3.310692614939096E-2</v>
          </cell>
          <cell r="S447">
            <v>-4.1383657686738698E-2</v>
          </cell>
          <cell r="T447">
            <v>-4.8511543582318267E-2</v>
          </cell>
          <cell r="AE447" t="str">
            <v>Mainan &amp; HobiMainan EdukasiFlash Card</v>
          </cell>
        </row>
        <row r="448">
          <cell r="G448" t="str">
            <v>Toys &amp; HobbiesEducational ToysShape Sorters</v>
          </cell>
          <cell r="P448">
            <v>-1.3320198504643079E-2</v>
          </cell>
          <cell r="Q448">
            <v>-1.8758610467498504E-2</v>
          </cell>
          <cell r="R448">
            <v>-3.2078808972141583E-2</v>
          </cell>
          <cell r="S448">
            <v>-4.0098511215176977E-2</v>
          </cell>
          <cell r="T448">
            <v>-4.6798014953569292E-2</v>
          </cell>
          <cell r="AE448" t="str">
            <v>Mainan &amp; HobiMainan EdukasiPenyortir Bentuk</v>
          </cell>
        </row>
        <row r="449">
          <cell r="G449" t="str">
            <v>Toys &amp; HobbiesEducational ToysDetective &amp; Spy</v>
          </cell>
          <cell r="P449">
            <v>-1.333765892498652E-2</v>
          </cell>
          <cell r="Q449">
            <v>-1.8636387525094368E-2</v>
          </cell>
          <cell r="R449">
            <v>-3.1974046450080888E-2</v>
          </cell>
          <cell r="S449">
            <v>-3.9967558062601112E-2</v>
          </cell>
          <cell r="T449">
            <v>-4.6623410750134819E-2</v>
          </cell>
          <cell r="AE449" t="str">
            <v>Mainan &amp; HobiMainan EdukasiDetektif &amp; Mata-mata</v>
          </cell>
        </row>
        <row r="450">
          <cell r="G450" t="str">
            <v>Womenswear &amp; UnderwearWomen's Sleepwear &amp; Loungewear</v>
          </cell>
          <cell r="P450">
            <v>-6.9253415504967226E-3</v>
          </cell>
          <cell r="Q450">
            <v>-2.1522609146522986E-2</v>
          </cell>
          <cell r="R450">
            <v>-2.8447950697019709E-2</v>
          </cell>
          <cell r="S450">
            <v>-3.5559938371274635E-2</v>
          </cell>
          <cell r="T450">
            <v>-4.3246584495032846E-2</v>
          </cell>
          <cell r="AE450" t="str">
            <v>Pakaian &amp; Pakaian Dalam WanitaBaju Tidur dan Baju Santai Wanita</v>
          </cell>
        </row>
        <row r="451">
          <cell r="G451" t="str">
            <v>Phones &amp; ElectronicsSmart &amp; Wearable DevicesGPS Trackers</v>
          </cell>
          <cell r="P451">
            <v>-1.0499999999999997E-3</v>
          </cell>
          <cell r="Q451">
            <v>-1.9499999999999999E-3</v>
          </cell>
          <cell r="R451">
            <v>-2.9999999999999996E-3</v>
          </cell>
          <cell r="S451">
            <v>-3.7499999999999994E-3</v>
          </cell>
          <cell r="T451">
            <v>-4.9999999999999992E-3</v>
          </cell>
          <cell r="AE451" t="str">
            <v>Telepon &amp; ElektronikPerangkat Pintar &amp; Dapat DipakaiPelacak GPS</v>
          </cell>
        </row>
        <row r="452">
          <cell r="G452" t="str">
            <v>Jewelry Accessories &amp; DerivativesPlatinum &amp; Carat Gold</v>
          </cell>
          <cell r="P452">
            <v>-3.1082364564306124E-3</v>
          </cell>
          <cell r="Q452">
            <v>-1.7030620780057074E-2</v>
          </cell>
          <cell r="R452">
            <v>-2.0138857236487687E-2</v>
          </cell>
          <cell r="S452">
            <v>-2.3247093692918296E-2</v>
          </cell>
          <cell r="T452">
            <v>-2.9329458257224394E-2</v>
          </cell>
          <cell r="AE452" t="str">
            <v>Aksesori Perhiasan &amp; TurunannyaPlatinum &amp; Emas Karat</v>
          </cell>
        </row>
        <row r="453">
          <cell r="G453" t="str">
            <v>Muslim FashionOuterwear</v>
          </cell>
          <cell r="P453">
            <v>-7.047774609571008E-3</v>
          </cell>
          <cell r="Q453">
            <v>-2.0665577733002958E-2</v>
          </cell>
          <cell r="R453">
            <v>-2.7713352342573966E-2</v>
          </cell>
          <cell r="S453">
            <v>-3.4641690428217457E-2</v>
          </cell>
          <cell r="T453">
            <v>-4.2022253904289944E-2</v>
          </cell>
          <cell r="AE453" t="str">
            <v>Fashion MuslimOuter</v>
          </cell>
        </row>
        <row r="454">
          <cell r="G454" t="str">
            <v>Food &amp; BeveragesStaples &amp; Cooking EssentialsJams, Dressings &amp; Spreads</v>
          </cell>
          <cell r="P454">
            <v>-1.4500000000000002E-2</v>
          </cell>
          <cell r="Q454">
            <v>-1.0499999999999999E-2</v>
          </cell>
          <cell r="R454">
            <v>-2.5000000000000001E-2</v>
          </cell>
          <cell r="S454">
            <v>-3.125E-2</v>
          </cell>
          <cell r="T454">
            <v>-3.5000000000000003E-2</v>
          </cell>
          <cell r="AE454" t="str">
            <v>Makanan &amp; MinumanBahan Makanan &amp; Peralatan Memasak PokokSelai, Saus, &amp; Olesan</v>
          </cell>
        </row>
        <row r="455">
          <cell r="G455" t="str">
            <v>HealthPrescription MedicationNervous System &amp; Brain Disorder Drugs</v>
          </cell>
          <cell r="P455">
            <v>-2.5000000000000001E-2</v>
          </cell>
          <cell r="Q455">
            <v>-2.5000000000000001E-2</v>
          </cell>
          <cell r="R455">
            <v>-2.5000000000000001E-2</v>
          </cell>
          <cell r="S455">
            <v>-2.5000000000000001E-2</v>
          </cell>
          <cell r="T455">
            <v>-2.5000000000000001E-2</v>
          </cell>
          <cell r="AE455" t="str">
            <v>KesehatanObat ResepObat Gangguan Sistem Saraf &amp; Otak</v>
          </cell>
        </row>
        <row r="456">
          <cell r="G456" t="str">
            <v>HealthSexual Wellness</v>
          </cell>
          <cell r="P456">
            <v>-1.3500000000000009E-2</v>
          </cell>
          <cell r="Q456">
            <v>-1.7499999999999998E-2</v>
          </cell>
          <cell r="R456">
            <v>-3.1000000000000007E-2</v>
          </cell>
          <cell r="S456">
            <v>-3.8750000000000007E-2</v>
          </cell>
          <cell r="T456">
            <v>-4.4999999999999998E-2</v>
          </cell>
          <cell r="AE456" t="str">
            <v>KesehatanKesehatan Seksual</v>
          </cell>
        </row>
        <row r="457">
          <cell r="G457" t="str">
            <v>FurnitureIndoor FurnitureMattresses</v>
          </cell>
          <cell r="P457">
            <v>-1.1580502021874699E-2</v>
          </cell>
          <cell r="Q457">
            <v>-3.0936485846877099E-2</v>
          </cell>
          <cell r="R457">
            <v>-4.2516987868751799E-2</v>
          </cell>
          <cell r="S457">
            <v>-5.3146234835939749E-2</v>
          </cell>
          <cell r="T457">
            <v>-6.4194979781253006E-2</v>
          </cell>
          <cell r="AE457" t="str">
            <v>FurniturFurnitur IndoorKasur</v>
          </cell>
        </row>
        <row r="458">
          <cell r="G458" t="str">
            <v>FurnitureIndoor FurnitureCupboards &amp; Cabinets</v>
          </cell>
          <cell r="P458">
            <v>-1.4146565819224965E-2</v>
          </cell>
          <cell r="Q458">
            <v>-1.2974039265425258E-2</v>
          </cell>
          <cell r="R458">
            <v>-2.7120605084650223E-2</v>
          </cell>
          <cell r="S458">
            <v>-3.3900756355812779E-2</v>
          </cell>
          <cell r="T458">
            <v>-3.8534341807750366E-2</v>
          </cell>
          <cell r="AE458" t="str">
            <v>FurniturFurnitur IndoorLemari &amp; Kabinet</v>
          </cell>
        </row>
        <row r="459">
          <cell r="G459" t="str">
            <v>FurnitureIndoor FurnitureWardrobes</v>
          </cell>
          <cell r="P459">
            <v>-1.312278573596835E-2</v>
          </cell>
          <cell r="Q459">
            <v>-2.0140499848221579E-2</v>
          </cell>
          <cell r="R459">
            <v>-3.3263285584189929E-2</v>
          </cell>
          <cell r="S459">
            <v>-4.157910698023741E-2</v>
          </cell>
          <cell r="T459">
            <v>-4.877214264031654E-2</v>
          </cell>
          <cell r="AE459" t="str">
            <v>FurniturFurnitur IndoorLemari pakaian</v>
          </cell>
        </row>
        <row r="460">
          <cell r="G460" t="str">
            <v>FurnitureIndoor FurnitureBeds</v>
          </cell>
          <cell r="P460">
            <v>-1.2380618521956262E-2</v>
          </cell>
          <cell r="Q460">
            <v>-2.5335670346306207E-2</v>
          </cell>
          <cell r="R460">
            <v>-3.7716288868262469E-2</v>
          </cell>
          <cell r="S460">
            <v>-4.7145361085328082E-2</v>
          </cell>
          <cell r="T460">
            <v>-5.6193814780437445E-2</v>
          </cell>
          <cell r="AE460" t="str">
            <v>FurniturFurnitur IndoorTempat Tidur</v>
          </cell>
        </row>
        <row r="461">
          <cell r="G461" t="str">
            <v>FurnitureIndoor FurnitureChairs</v>
          </cell>
          <cell r="P461">
            <v>-1.3886238498853169E-2</v>
          </cell>
          <cell r="Q461">
            <v>-1.4796330508027807E-2</v>
          </cell>
          <cell r="R461">
            <v>-2.8682569006880976E-2</v>
          </cell>
          <cell r="S461">
            <v>-3.585321125860122E-2</v>
          </cell>
          <cell r="T461">
            <v>-4.1137615011468301E-2</v>
          </cell>
          <cell r="AE461" t="str">
            <v>FurniturFurnitur IndoorKursi</v>
          </cell>
        </row>
        <row r="462">
          <cell r="G462" t="str">
            <v>FurnitureIndoor FurnitureShelves &amp; Racks</v>
          </cell>
          <cell r="P462">
            <v>-1.4345653461136669E-2</v>
          </cell>
          <cell r="Q462">
            <v>-1.1580425772043367E-2</v>
          </cell>
          <cell r="R462">
            <v>-2.5926079233180035E-2</v>
          </cell>
          <cell r="S462">
            <v>-3.2407599041475041E-2</v>
          </cell>
          <cell r="T462">
            <v>-3.6543465388633387E-2</v>
          </cell>
          <cell r="AE462" t="str">
            <v>FurniturFurnitur IndoorLanggayan &amp; Rak</v>
          </cell>
        </row>
        <row r="463">
          <cell r="G463" t="str">
            <v>FurnitureIndoor FurnitureTV Stands &amp; Bedside Tables</v>
          </cell>
          <cell r="P463">
            <v>-1.446337221345257E-2</v>
          </cell>
          <cell r="Q463">
            <v>-1.0756394505832025E-2</v>
          </cell>
          <cell r="R463">
            <v>-2.5219766719284595E-2</v>
          </cell>
          <cell r="S463">
            <v>-3.152470839910574E-2</v>
          </cell>
          <cell r="T463">
            <v>-3.5366277865474319E-2</v>
          </cell>
          <cell r="AE463" t="str">
            <v>FurniturFurnitur IndoorRak TV &amp; Meja Samping Tempat Tidur</v>
          </cell>
        </row>
        <row r="464">
          <cell r="G464" t="str">
            <v>FurnitureIndoor FurnitureTables &amp; Desks</v>
          </cell>
          <cell r="P464">
            <v>-1.4500000000000002E-2</v>
          </cell>
          <cell r="Q464">
            <v>-1.0499999999999999E-2</v>
          </cell>
          <cell r="R464">
            <v>-2.5000000000000001E-2</v>
          </cell>
          <cell r="S464">
            <v>-3.125E-2</v>
          </cell>
          <cell r="T464">
            <v>-3.5000000000000003E-2</v>
          </cell>
          <cell r="AE464" t="str">
            <v>FurniturFurnitur IndoorMeja &amp; Desk</v>
          </cell>
        </row>
        <row r="465">
          <cell r="G465" t="str">
            <v>FurnitureIndoor FurnitureSofas</v>
          </cell>
          <cell r="P465">
            <v>-1.2541647226009742E-2</v>
          </cell>
          <cell r="Q465">
            <v>-2.4208469417931817E-2</v>
          </cell>
          <cell r="R465">
            <v>-3.6750116643941559E-2</v>
          </cell>
          <cell r="S465">
            <v>-4.5937645804926951E-2</v>
          </cell>
          <cell r="T465">
            <v>-5.4583527739902604E-2</v>
          </cell>
          <cell r="AE465" t="str">
            <v>FurniturFurnitur IndoorSofa</v>
          </cell>
        </row>
        <row r="466">
          <cell r="G466" t="str">
            <v>FurnitureIndoor FurnitureMakeup Vanities</v>
          </cell>
          <cell r="P466">
            <v>-1.4500000000000002E-2</v>
          </cell>
          <cell r="Q466">
            <v>-1.0499999999999999E-2</v>
          </cell>
          <cell r="R466">
            <v>-2.5000000000000001E-2</v>
          </cell>
          <cell r="S466">
            <v>-3.125E-2</v>
          </cell>
          <cell r="T466">
            <v>-3.5000000000000003E-2</v>
          </cell>
          <cell r="AE466" t="str">
            <v>FurniturFurnitur IndoorMeja Rias</v>
          </cell>
        </row>
        <row r="467">
          <cell r="G467" t="str">
            <v>FurnitureIndoor FurnitureBed Frames &amp; Headboards</v>
          </cell>
          <cell r="P467">
            <v>-1.4500000000000002E-2</v>
          </cell>
          <cell r="Q467">
            <v>-1.0499999999999999E-2</v>
          </cell>
          <cell r="R467">
            <v>-2.5000000000000001E-2</v>
          </cell>
          <cell r="S467">
            <v>-3.125E-2</v>
          </cell>
          <cell r="T467">
            <v>-3.5000000000000003E-2</v>
          </cell>
          <cell r="AE467" t="str">
            <v>FurniturFurnitur IndoorRangka &amp; Kepala Tempat Tidur</v>
          </cell>
        </row>
        <row r="468">
          <cell r="G468" t="str">
            <v>FurnitureIndoor FurnitureStools &amp; Benches</v>
          </cell>
          <cell r="P468">
            <v>-1.4500000000000002E-2</v>
          </cell>
          <cell r="Q468">
            <v>-1.0499999999999999E-2</v>
          </cell>
          <cell r="R468">
            <v>-2.5000000000000001E-2</v>
          </cell>
          <cell r="S468">
            <v>-3.125E-2</v>
          </cell>
          <cell r="T468">
            <v>-3.5000000000000003E-2</v>
          </cell>
          <cell r="AE468" t="str">
            <v>FurniturFurnitur IndoorStool &amp; Bangku</v>
          </cell>
        </row>
        <row r="469">
          <cell r="G469" t="str">
            <v>FurnitureIndoor FurnitureIndoor Furniture Sets</v>
          </cell>
          <cell r="P469">
            <v>-1.1641394438627783E-2</v>
          </cell>
          <cell r="Q469">
            <v>-3.0510238929605565E-2</v>
          </cell>
          <cell r="R469">
            <v>-4.2151633368233347E-2</v>
          </cell>
          <cell r="S469">
            <v>-5.2689541710291679E-2</v>
          </cell>
          <cell r="T469">
            <v>-6.3586055613722242E-2</v>
          </cell>
          <cell r="AE469" t="str">
            <v>FurniturFurnitur IndoorSet Furnitur Indoor</v>
          </cell>
        </row>
        <row r="470">
          <cell r="G470" t="str">
            <v>FurnitureIndoor FurnitureRoom Dividers</v>
          </cell>
          <cell r="P470">
            <v>-1.4500000000000002E-2</v>
          </cell>
          <cell r="Q470">
            <v>-1.0499999999999999E-2</v>
          </cell>
          <cell r="R470">
            <v>-2.5000000000000001E-2</v>
          </cell>
          <cell r="S470">
            <v>-3.125E-2</v>
          </cell>
          <cell r="T470">
            <v>-3.5000000000000003E-2</v>
          </cell>
          <cell r="AE470" t="str">
            <v>FurniturFurnitur IndoorSekat Ruangan</v>
          </cell>
        </row>
        <row r="471">
          <cell r="G471" t="str">
            <v>FurnitureIndoor FurnitureGaming Furniture</v>
          </cell>
          <cell r="P471">
            <v>-1.4500000000000002E-2</v>
          </cell>
          <cell r="Q471">
            <v>-1.0499999999999999E-2</v>
          </cell>
          <cell r="R471">
            <v>-2.5000000000000001E-2</v>
          </cell>
          <cell r="S471">
            <v>-3.125E-2</v>
          </cell>
          <cell r="T471">
            <v>-3.5000000000000003E-2</v>
          </cell>
          <cell r="AE471" t="str">
            <v>FurniturFurnitur IndoorFurnitur Game</v>
          </cell>
        </row>
        <row r="472">
          <cell r="G472" t="str">
            <v>FurnitureIndoor FurnitureCoat Racks</v>
          </cell>
          <cell r="P472">
            <v>-1.4500000000000002E-2</v>
          </cell>
          <cell r="Q472">
            <v>-1.0499999999999999E-2</v>
          </cell>
          <cell r="R472">
            <v>-2.5000000000000001E-2</v>
          </cell>
          <cell r="S472">
            <v>-3.125E-2</v>
          </cell>
          <cell r="T472">
            <v>-3.5000000000000003E-2</v>
          </cell>
          <cell r="AE472" t="str">
            <v>FurniturFurnitur IndoorRak Mantel</v>
          </cell>
        </row>
        <row r="473">
          <cell r="G473" t="str">
            <v>HealthVaporizerVape MOD</v>
          </cell>
          <cell r="P473">
            <v>0</v>
          </cell>
          <cell r="Q473">
            <v>0</v>
          </cell>
          <cell r="R473">
            <v>0</v>
          </cell>
          <cell r="S473">
            <v>0</v>
          </cell>
          <cell r="T473">
            <v>0</v>
          </cell>
          <cell r="AE473" t="str">
            <v>KesehatanVaporizerMod Vape</v>
          </cell>
        </row>
        <row r="474">
          <cell r="G474" t="str">
            <v>HealthPrescription MedicationCholesterol Drugs</v>
          </cell>
          <cell r="P474">
            <v>-1.8750000000000003E-2</v>
          </cell>
          <cell r="Q474">
            <v>-1.8750000000000003E-2</v>
          </cell>
          <cell r="R474">
            <v>-1.8750000000000003E-2</v>
          </cell>
          <cell r="S474">
            <v>-1.8750000000000003E-2</v>
          </cell>
          <cell r="T474">
            <v>-2.5000000000000001E-2</v>
          </cell>
          <cell r="AE474" t="str">
            <v>KesehatanObat ResepObat Kolesterol</v>
          </cell>
        </row>
        <row r="475">
          <cell r="G475" t="str">
            <v>Kids' FashionGirls' Footwear</v>
          </cell>
          <cell r="P475">
            <v>-1.1980603492788934E-2</v>
          </cell>
          <cell r="Q475">
            <v>-2.8135775550477492E-2</v>
          </cell>
          <cell r="R475">
            <v>-4.0116379043266426E-2</v>
          </cell>
          <cell r="S475">
            <v>-5.0145473804083032E-2</v>
          </cell>
          <cell r="T475">
            <v>-6.0193965072110708E-2</v>
          </cell>
          <cell r="AE475" t="str">
            <v>Fashion AnakAlas Kaki Anak Perempuan</v>
          </cell>
        </row>
        <row r="476">
          <cell r="G476" t="str">
            <v>FurnitureHome FurnitureFurniture Parts</v>
          </cell>
          <cell r="P476">
            <v>-1.2726586527658252E-2</v>
          </cell>
          <cell r="Q476">
            <v>-2.2913894306392252E-2</v>
          </cell>
          <cell r="R476">
            <v>-3.5640480834050504E-2</v>
          </cell>
          <cell r="S476">
            <v>-4.4550601042563129E-2</v>
          </cell>
          <cell r="T476">
            <v>-5.2734134723417508E-2</v>
          </cell>
          <cell r="AE476" t="str">
            <v>FurniturPerabot Rumah TanggaBagian-bagian Furnitur</v>
          </cell>
        </row>
        <row r="477">
          <cell r="G477" t="str">
            <v>Pet SuppliesDog &amp; Cat Accessories</v>
          </cell>
          <cell r="P477">
            <v>-1.4000000000000002E-2</v>
          </cell>
          <cell r="Q477">
            <v>-1.4000000000000002E-2</v>
          </cell>
          <cell r="R477">
            <v>-2.8000000000000004E-2</v>
          </cell>
          <cell r="S477">
            <v>-3.5000000000000003E-2</v>
          </cell>
          <cell r="T477">
            <v>-4.0000000000000008E-2</v>
          </cell>
          <cell r="AE477" t="str">
            <v>Perlengkapan Hewan PeliharaanAksesoris Anjing &amp; Kucing</v>
          </cell>
        </row>
        <row r="478">
          <cell r="G478" t="str">
            <v>Household AppliancesKitchen AppliancesMicrowaves</v>
          </cell>
          <cell r="P478">
            <v>-7.0749999999999997E-3</v>
          </cell>
          <cell r="Q478">
            <v>-1.0612499999999999E-2</v>
          </cell>
          <cell r="R478">
            <v>-1.7687499999999998E-2</v>
          </cell>
          <cell r="S478">
            <v>-2.1374999999999998E-2</v>
          </cell>
          <cell r="T478">
            <v>-2.4749999999999998E-2</v>
          </cell>
          <cell r="AE478" t="str">
            <v>Peralatan Rumah TanggaKitchen AppliancesMicrowave</v>
          </cell>
        </row>
        <row r="479">
          <cell r="G479" t="str">
            <v>Tools &amp; HardwareMeasuring ToolsPhysical Measuring Instruments</v>
          </cell>
          <cell r="P479">
            <v>-1.4500000000000004E-2</v>
          </cell>
          <cell r="Q479">
            <v>-1.0500000000000004E-2</v>
          </cell>
          <cell r="R479">
            <v>-2.5000000000000008E-2</v>
          </cell>
          <cell r="S479">
            <v>-3.1250000000000007E-2</v>
          </cell>
          <cell r="T479">
            <v>-3.5000000000000003E-2</v>
          </cell>
          <cell r="AE479" t="str">
            <v>Alat &amp; Perangkat KerasAlat UkurAlat Ukur Fisik</v>
          </cell>
        </row>
        <row r="480">
          <cell r="G480" t="str">
            <v>Tools &amp; HardwareMeasuring ToolsHand Measuring Tools</v>
          </cell>
          <cell r="P480">
            <v>-1.4500000000000004E-2</v>
          </cell>
          <cell r="Q480">
            <v>-1.0500000000000004E-2</v>
          </cell>
          <cell r="R480">
            <v>-2.5000000000000008E-2</v>
          </cell>
          <cell r="S480">
            <v>-3.1250000000000007E-2</v>
          </cell>
          <cell r="T480">
            <v>-3.5000000000000003E-2</v>
          </cell>
          <cell r="AE480" t="str">
            <v>Alat &amp; Perangkat KerasAlat UkurAlat Ukur Tangan</v>
          </cell>
        </row>
        <row r="481">
          <cell r="G481" t="str">
            <v>Tools &amp; HardwareMeasuring ToolsOptical Instruments</v>
          </cell>
          <cell r="P481">
            <v>-1.6500000000000001E-2</v>
          </cell>
          <cell r="Q481">
            <v>-1.0500000000000004E-2</v>
          </cell>
          <cell r="R481">
            <v>-2.7000000000000003E-2</v>
          </cell>
          <cell r="S481">
            <v>-3.3750000000000002E-2</v>
          </cell>
          <cell r="T481">
            <v>-3.7500000000000006E-2</v>
          </cell>
          <cell r="AE481" t="str">
            <v>Alat &amp; Perangkat KerasAlat UkurInstrumen Optik</v>
          </cell>
        </row>
        <row r="482">
          <cell r="G482" t="str">
            <v>Tools &amp; HardwareMeasuring ToolsElectrical Measuring Instruments</v>
          </cell>
          <cell r="P482">
            <v>-1.4500000000000004E-2</v>
          </cell>
          <cell r="Q482">
            <v>-1.0500000000000004E-2</v>
          </cell>
          <cell r="R482">
            <v>-2.5000000000000008E-2</v>
          </cell>
          <cell r="S482">
            <v>-3.1250000000000007E-2</v>
          </cell>
          <cell r="T482">
            <v>-3.5000000000000003E-2</v>
          </cell>
          <cell r="AE482" t="str">
            <v>Alat &amp; Perangkat KerasAlat UkurAlat Ukur Listrik</v>
          </cell>
        </row>
        <row r="483">
          <cell r="G483" t="str">
            <v>Tools &amp; HardwareMeasuring ToolsTemperature Measuring Instruments</v>
          </cell>
          <cell r="P483">
            <v>-1.4500000000000004E-2</v>
          </cell>
          <cell r="Q483">
            <v>-1.0500000000000004E-2</v>
          </cell>
          <cell r="R483">
            <v>-2.5000000000000008E-2</v>
          </cell>
          <cell r="S483">
            <v>-3.1250000000000007E-2</v>
          </cell>
          <cell r="T483">
            <v>-3.5000000000000003E-2</v>
          </cell>
          <cell r="AE483" t="str">
            <v>Alat &amp; Perangkat KerasAlat UkurAlat Ukur Suhu</v>
          </cell>
        </row>
        <row r="484">
          <cell r="G484" t="str">
            <v>Tools &amp; HardwareMeasuring ToolsPressure Measuring Instruments</v>
          </cell>
          <cell r="P484">
            <v>-1.4500000000000004E-2</v>
          </cell>
          <cell r="Q484">
            <v>-1.0500000000000004E-2</v>
          </cell>
          <cell r="R484">
            <v>-2.5000000000000008E-2</v>
          </cell>
          <cell r="S484">
            <v>-3.1250000000000007E-2</v>
          </cell>
          <cell r="T484">
            <v>-3.5000000000000003E-2</v>
          </cell>
          <cell r="AE484" t="str">
            <v>Alat &amp; Perangkat KerasAlat UkurAlat Ukur Tekanan</v>
          </cell>
        </row>
        <row r="485">
          <cell r="G485" t="str">
            <v>KitchenwareBakeware</v>
          </cell>
          <cell r="P485">
            <v>-1.3787989884282351E-2</v>
          </cell>
          <cell r="Q485">
            <v>-1.5484070810023528E-2</v>
          </cell>
          <cell r="R485">
            <v>-2.9272060694305879E-2</v>
          </cell>
          <cell r="S485">
            <v>-3.6590075867882349E-2</v>
          </cell>
          <cell r="T485">
            <v>-4.2120101157176473E-2</v>
          </cell>
          <cell r="AE485" t="str">
            <v>Peralatan DapurAlat Pembuat Roti</v>
          </cell>
        </row>
        <row r="486">
          <cell r="G486" t="str">
            <v>Pet SuppliesDog &amp; Cat Furniture</v>
          </cell>
          <cell r="P486">
            <v>-1.4000000000000002E-2</v>
          </cell>
          <cell r="Q486">
            <v>-1.4000000000000002E-2</v>
          </cell>
          <cell r="R486">
            <v>-2.8000000000000004E-2</v>
          </cell>
          <cell r="S486">
            <v>-3.5000000000000003E-2</v>
          </cell>
          <cell r="T486">
            <v>-4.0000000000000008E-2</v>
          </cell>
          <cell r="AE486" t="str">
            <v>Perlengkapan Hewan PeliharaanFurnitur Anjing &amp; Kucing</v>
          </cell>
        </row>
        <row r="487">
          <cell r="G487" t="str">
            <v>Pet SuppliesDog &amp; Cat Grooming</v>
          </cell>
          <cell r="P487">
            <v>-1.4000000000000002E-2</v>
          </cell>
          <cell r="Q487">
            <v>-1.4000000000000002E-2</v>
          </cell>
          <cell r="R487">
            <v>-2.8000000000000004E-2</v>
          </cell>
          <cell r="S487">
            <v>-3.5000000000000003E-2</v>
          </cell>
          <cell r="T487">
            <v>-4.0000000000000008E-2</v>
          </cell>
          <cell r="AE487" t="str">
            <v>Perlengkapan Hewan PeliharaanPerawatan Anjing &amp; Kucing</v>
          </cell>
        </row>
        <row r="488">
          <cell r="G488" t="str">
            <v>Pet SuppliesBird Supplies</v>
          </cell>
          <cell r="P488">
            <v>-1.4000000000000002E-2</v>
          </cell>
          <cell r="Q488">
            <v>-1.4000000000000002E-2</v>
          </cell>
          <cell r="R488">
            <v>-2.8000000000000004E-2</v>
          </cell>
          <cell r="S488">
            <v>-3.5000000000000003E-2</v>
          </cell>
          <cell r="T488">
            <v>-4.0000000000000008E-2</v>
          </cell>
          <cell r="AE488" t="str">
            <v>Perlengkapan Hewan PeliharaanPerlengkapan Burung</v>
          </cell>
        </row>
        <row r="489">
          <cell r="G489" t="str">
            <v>Home ImprovementLights &amp; LightingNovelty Lighting</v>
          </cell>
          <cell r="P489">
            <v>-1.4E-2</v>
          </cell>
          <cell r="Q489">
            <v>-1.3999999999999997E-2</v>
          </cell>
          <cell r="R489">
            <v>-2.7999999999999997E-2</v>
          </cell>
          <cell r="S489">
            <v>-3.4999999999999996E-2</v>
          </cell>
          <cell r="T489">
            <v>-3.9999999999999994E-2</v>
          </cell>
          <cell r="AE489" t="str">
            <v>Perbaikan RumahLampu &amp; PencahayaanPencahayaan Baru</v>
          </cell>
        </row>
        <row r="490">
          <cell r="G490" t="str">
            <v>Home ImprovementLights &amp; LightingBulbs, Tubes &amp; Strips</v>
          </cell>
          <cell r="P490">
            <v>-1.4E-2</v>
          </cell>
          <cell r="Q490">
            <v>-1.3999999999999997E-2</v>
          </cell>
          <cell r="R490">
            <v>-2.7999999999999997E-2</v>
          </cell>
          <cell r="S490">
            <v>-3.4999999999999996E-2</v>
          </cell>
          <cell r="T490">
            <v>-3.9999999999999994E-2</v>
          </cell>
          <cell r="AE490" t="str">
            <v>Perbaikan RumahLampu &amp; PencahayaanBohlam, Tube &amp; Strip</v>
          </cell>
        </row>
        <row r="491">
          <cell r="G491" t="str">
            <v>Home ImprovementLights &amp; LightingProfessional Lighting</v>
          </cell>
          <cell r="P491">
            <v>-1.4E-2</v>
          </cell>
          <cell r="Q491">
            <v>-1.3999999999999997E-2</v>
          </cell>
          <cell r="R491">
            <v>-2.7999999999999997E-2</v>
          </cell>
          <cell r="S491">
            <v>-3.4999999999999996E-2</v>
          </cell>
          <cell r="T491">
            <v>-3.9999999999999994E-2</v>
          </cell>
          <cell r="AE491" t="str">
            <v>Perbaikan RumahLampu &amp; PencahayaanPencahayaan Profesional</v>
          </cell>
        </row>
        <row r="492">
          <cell r="G492" t="str">
            <v>Home ImprovementLights &amp; LightingIndoor Lighting</v>
          </cell>
          <cell r="P492">
            <v>-1.4E-2</v>
          </cell>
          <cell r="Q492">
            <v>-1.3999999999999997E-2</v>
          </cell>
          <cell r="R492">
            <v>-2.7999999999999997E-2</v>
          </cell>
          <cell r="S492">
            <v>-3.4999999999999996E-2</v>
          </cell>
          <cell r="T492">
            <v>-3.9999999999999994E-2</v>
          </cell>
          <cell r="AE492" t="str">
            <v>Perbaikan RumahLampu &amp; PencahayaanPencahayaan Indoor</v>
          </cell>
        </row>
        <row r="493">
          <cell r="G493" t="str">
            <v>Home ImprovementLights &amp; LightingPortable Lighting</v>
          </cell>
          <cell r="P493">
            <v>-1.3623699813350244E-2</v>
          </cell>
          <cell r="Q493">
            <v>-1.6634101306548299E-2</v>
          </cell>
          <cell r="R493">
            <v>-3.0257801119898543E-2</v>
          </cell>
          <cell r="S493">
            <v>-3.7822251399873177E-2</v>
          </cell>
          <cell r="T493">
            <v>-4.3763001866497578E-2</v>
          </cell>
          <cell r="AE493" t="str">
            <v>Perbaikan RumahLampu &amp; PencahayaanPencahayaan Portabel</v>
          </cell>
        </row>
        <row r="494">
          <cell r="G494" t="str">
            <v>Home ImprovementLights &amp; LightingOutdoor Lighting</v>
          </cell>
          <cell r="P494">
            <v>-1.3990786120530715E-2</v>
          </cell>
          <cell r="Q494">
            <v>-1.4064497156284998E-2</v>
          </cell>
          <cell r="R494">
            <v>-2.8055283276815713E-2</v>
          </cell>
          <cell r="S494">
            <v>-3.506910409601964E-2</v>
          </cell>
          <cell r="T494">
            <v>-4.0092138794692853E-2</v>
          </cell>
          <cell r="AE494" t="str">
            <v>Perbaikan RumahLampu &amp; PencahayaanPencahayaan Outdoor</v>
          </cell>
        </row>
        <row r="495">
          <cell r="G495" t="str">
            <v>Home ImprovementLights &amp; LightingLighting Accessories</v>
          </cell>
          <cell r="P495">
            <v>-1.4E-2</v>
          </cell>
          <cell r="Q495">
            <v>-1.3999999999999997E-2</v>
          </cell>
          <cell r="R495">
            <v>-2.7999999999999997E-2</v>
          </cell>
          <cell r="S495">
            <v>-3.4999999999999996E-2</v>
          </cell>
          <cell r="T495">
            <v>-3.9999999999999994E-2</v>
          </cell>
          <cell r="AE495" t="str">
            <v>Perbaikan RumahLampu &amp; PencahayaanAksesoris Pencahayaan</v>
          </cell>
        </row>
        <row r="496">
          <cell r="G496" t="str">
            <v>Home ImprovementLights &amp; LightingCommercial Lighting</v>
          </cell>
          <cell r="P496">
            <v>-1.3902213795295479E-2</v>
          </cell>
          <cell r="Q496">
            <v>-1.4684503432931654E-2</v>
          </cell>
          <cell r="R496">
            <v>-2.8586717228227133E-2</v>
          </cell>
          <cell r="S496">
            <v>-3.5733396535283915E-2</v>
          </cell>
          <cell r="T496">
            <v>-4.0977862047045219E-2</v>
          </cell>
          <cell r="AE496" t="str">
            <v>Perbaikan RumahLampu &amp; PencahayaanPencahayaan Komersial</v>
          </cell>
        </row>
        <row r="497">
          <cell r="G497" t="str">
            <v>Home ImprovementElectrical Equipment &amp; SuppliesElectrical Sockets &amp; Accessories</v>
          </cell>
          <cell r="P497">
            <v>-1.4E-2</v>
          </cell>
          <cell r="Q497">
            <v>-1.3999999999999997E-2</v>
          </cell>
          <cell r="R497">
            <v>-2.7999999999999997E-2</v>
          </cell>
          <cell r="S497">
            <v>-3.4999999999999996E-2</v>
          </cell>
          <cell r="T497">
            <v>-3.9999999999999994E-2</v>
          </cell>
          <cell r="AE497" t="str">
            <v>Perbaikan RumahPeralatan &amp; Perlengkapan ListrikSoket &amp; Aksesoris Listrik</v>
          </cell>
        </row>
        <row r="498">
          <cell r="G498" t="str">
            <v>Home ImprovementElectrical Equipment &amp; SuppliesSwitches &amp; Accessories</v>
          </cell>
          <cell r="P498">
            <v>-1.4E-2</v>
          </cell>
          <cell r="Q498">
            <v>-1.3999999999999997E-2</v>
          </cell>
          <cell r="R498">
            <v>-2.7999999999999997E-2</v>
          </cell>
          <cell r="S498">
            <v>-3.4999999999999996E-2</v>
          </cell>
          <cell r="T498">
            <v>-3.9999999999999994E-2</v>
          </cell>
          <cell r="AE498" t="str">
            <v>Perbaikan RumahPeralatan &amp; Perlengkapan ListrikSakelar &amp; Aksesoris</v>
          </cell>
        </row>
        <row r="499">
          <cell r="G499" t="str">
            <v>Home ImprovementElectrical Equipment &amp; SuppliesRelays &amp; Breakers</v>
          </cell>
          <cell r="P499">
            <v>-1.4E-2</v>
          </cell>
          <cell r="Q499">
            <v>-1.3999999999999997E-2</v>
          </cell>
          <cell r="R499">
            <v>-2.7999999999999997E-2</v>
          </cell>
          <cell r="S499">
            <v>-3.4999999999999996E-2</v>
          </cell>
          <cell r="T499">
            <v>-3.9999999999999994E-2</v>
          </cell>
          <cell r="AE499" t="str">
            <v>Perbaikan RumahPeralatan &amp; Perlengkapan ListrikRelay &amp; Breaker</v>
          </cell>
        </row>
        <row r="500">
          <cell r="G500" t="str">
            <v>Home ImprovementElectrical Equipment &amp; SuppliesWires &amp; Cables</v>
          </cell>
          <cell r="P500">
            <v>-1.4E-2</v>
          </cell>
          <cell r="Q500">
            <v>-1.3999999999999997E-2</v>
          </cell>
          <cell r="R500">
            <v>-2.7999999999999997E-2</v>
          </cell>
          <cell r="S500">
            <v>-3.4999999999999996E-2</v>
          </cell>
          <cell r="T500">
            <v>-3.9999999999999994E-2</v>
          </cell>
          <cell r="AE500" t="str">
            <v>Perbaikan RumahPeralatan &amp; Perlengkapan ListrikKawat &amp; Kabel</v>
          </cell>
        </row>
        <row r="501">
          <cell r="G501" t="str">
            <v>Home ImprovementElectrical Equipment &amp; SuppliesConnectors &amp; Terminals</v>
          </cell>
          <cell r="P501">
            <v>-1.4E-2</v>
          </cell>
          <cell r="Q501">
            <v>-1.3999999999999997E-2</v>
          </cell>
          <cell r="R501">
            <v>-2.7999999999999997E-2</v>
          </cell>
          <cell r="S501">
            <v>-3.4999999999999996E-2</v>
          </cell>
          <cell r="T501">
            <v>-3.9999999999999994E-2</v>
          </cell>
          <cell r="AE501" t="str">
            <v>Perbaikan RumahPeralatan &amp; Perlengkapan ListrikKonektor &amp; Terminal</v>
          </cell>
        </row>
        <row r="502">
          <cell r="G502" t="str">
            <v>Home ImprovementElectrical Equipment &amp; SuppliesTransformers</v>
          </cell>
          <cell r="P502">
            <v>-1.4E-2</v>
          </cell>
          <cell r="Q502">
            <v>-1.3999999999999997E-2</v>
          </cell>
          <cell r="R502">
            <v>-2.7999999999999997E-2</v>
          </cell>
          <cell r="S502">
            <v>-3.4999999999999996E-2</v>
          </cell>
          <cell r="T502">
            <v>-3.9999999999999994E-2</v>
          </cell>
          <cell r="AE502" t="str">
            <v>Perbaikan RumahPeralatan &amp; Perlengkapan ListrikTransformer</v>
          </cell>
        </row>
        <row r="503">
          <cell r="G503" t="str">
            <v>Home ImprovementElectrical Equipment &amp; SuppliesPower Supplies</v>
          </cell>
          <cell r="P503">
            <v>-1.4E-2</v>
          </cell>
          <cell r="Q503">
            <v>-1.3999999999999997E-2</v>
          </cell>
          <cell r="R503">
            <v>-2.7999999999999997E-2</v>
          </cell>
          <cell r="S503">
            <v>-3.4999999999999996E-2</v>
          </cell>
          <cell r="T503">
            <v>-3.9999999999999994E-2</v>
          </cell>
          <cell r="AE503" t="str">
            <v>Perbaikan RumahPeralatan &amp; Perlengkapan ListrikCatu Daya</v>
          </cell>
        </row>
        <row r="504">
          <cell r="G504" t="str">
            <v>Home ImprovementElectrical Equipment &amp; SuppliesPower Savers</v>
          </cell>
          <cell r="P504">
            <v>-1.4E-2</v>
          </cell>
          <cell r="Q504">
            <v>-1.3999999999999997E-2</v>
          </cell>
          <cell r="R504">
            <v>-2.7999999999999997E-2</v>
          </cell>
          <cell r="S504">
            <v>-3.4999999999999996E-2</v>
          </cell>
          <cell r="T504">
            <v>-3.9999999999999994E-2</v>
          </cell>
          <cell r="AE504" t="str">
            <v>Perbaikan RumahPeralatan &amp; Perlengkapan ListrikPenghemat Daya</v>
          </cell>
        </row>
        <row r="505">
          <cell r="G505" t="str">
            <v>Home ImprovementElectrical Equipment &amp; SuppliesMotors, Generators &amp; Accessories</v>
          </cell>
          <cell r="P505">
            <v>-1.4E-2</v>
          </cell>
          <cell r="Q505">
            <v>-1.3999999999999997E-2</v>
          </cell>
          <cell r="R505">
            <v>-2.7999999999999997E-2</v>
          </cell>
          <cell r="S505">
            <v>-3.4999999999999996E-2</v>
          </cell>
          <cell r="T505">
            <v>-3.9999999999999994E-2</v>
          </cell>
          <cell r="AE505" t="str">
            <v>Perbaikan RumahPeralatan &amp; Perlengkapan ListrikMotor, Generator, &amp; Aksesoris</v>
          </cell>
        </row>
        <row r="506">
          <cell r="G506" t="str">
            <v>HealthPrescription MedicationHeart Drugs</v>
          </cell>
          <cell r="P506">
            <v>-1.8750000000000003E-2</v>
          </cell>
          <cell r="Q506">
            <v>-1.8750000000000003E-2</v>
          </cell>
          <cell r="R506">
            <v>-1.8750000000000003E-2</v>
          </cell>
          <cell r="S506">
            <v>-1.8750000000000003E-2</v>
          </cell>
          <cell r="T506">
            <v>-2.5000000000000001E-2</v>
          </cell>
          <cell r="AE506" t="str">
            <v>KesehatanObat ResepObat Jantung</v>
          </cell>
        </row>
        <row r="507">
          <cell r="G507" t="str">
            <v>Menswear &amp; UnderwearMen's Suits &amp; Overalls</v>
          </cell>
          <cell r="P507">
            <v>-6.297050819560765E-3</v>
          </cell>
          <cell r="Q507">
            <v>-2.5920644263074659E-2</v>
          </cell>
          <cell r="R507">
            <v>-3.2217695082635424E-2</v>
          </cell>
          <cell r="S507">
            <v>-4.0272118853294278E-2</v>
          </cell>
          <cell r="T507">
            <v>-4.9529491804392374E-2</v>
          </cell>
          <cell r="AE507" t="str">
            <v>Pakaian &amp; Pakaian Dalam PriaSetelan &amp; Overall Pria</v>
          </cell>
        </row>
        <row r="508">
          <cell r="G508" t="str">
            <v>Beauty &amp; Personal CareBath &amp; Body CareBreast Care</v>
          </cell>
          <cell r="P508">
            <v>-6.7711300953310835E-3</v>
          </cell>
          <cell r="Q508">
            <v>-2.2602089332682471E-2</v>
          </cell>
          <cell r="R508">
            <v>-2.9373219428013554E-2</v>
          </cell>
          <cell r="S508">
            <v>-3.6716524285016941E-2</v>
          </cell>
          <cell r="T508">
            <v>-4.4788699046689251E-2</v>
          </cell>
          <cell r="AE508" t="str">
            <v>Perawatan &amp; KecantikanKeperluan Mandi &amp; Perawatan TubuhPerawatan Payudara</v>
          </cell>
        </row>
        <row r="509">
          <cell r="G509" t="str">
            <v>HealthPrescription MedicationUrinary Tract &amp; Prostate Drugs</v>
          </cell>
          <cell r="P509">
            <v>-1.8750000000000003E-2</v>
          </cell>
          <cell r="Q509">
            <v>-1.8750000000000003E-2</v>
          </cell>
          <cell r="R509">
            <v>-1.8750000000000003E-2</v>
          </cell>
          <cell r="S509">
            <v>-1.8750000000000003E-2</v>
          </cell>
          <cell r="T509">
            <v>-2.5000000000000001E-2</v>
          </cell>
          <cell r="AE509" t="str">
            <v>KesehatanObat ResepObat Saluran Kemih &amp; Prostat</v>
          </cell>
        </row>
        <row r="510">
          <cell r="G510" t="str">
            <v>HealthVaporizerVape Atomizer</v>
          </cell>
          <cell r="P510">
            <v>0</v>
          </cell>
          <cell r="Q510">
            <v>0</v>
          </cell>
          <cell r="R510">
            <v>0</v>
          </cell>
          <cell r="S510">
            <v>0</v>
          </cell>
          <cell r="T510">
            <v>0</v>
          </cell>
          <cell r="AE510" t="str">
            <v>KesehatanVaporizerAtomizer Vape</v>
          </cell>
        </row>
        <row r="511">
          <cell r="G511" t="str">
            <v>Toys &amp; HobbiesGames &amp; Puzzles</v>
          </cell>
          <cell r="P511">
            <v>-1.4000000000000002E-2</v>
          </cell>
          <cell r="Q511">
            <v>-1.4000000000000002E-2</v>
          </cell>
          <cell r="R511">
            <v>-2.8000000000000004E-2</v>
          </cell>
          <cell r="S511">
            <v>-3.5000000000000003E-2</v>
          </cell>
          <cell r="T511">
            <v>-4.0000000000000008E-2</v>
          </cell>
          <cell r="AE511" t="str">
            <v>Mainan &amp; HobiGame &amp; Teka-teki</v>
          </cell>
        </row>
        <row r="512">
          <cell r="G512" t="str">
            <v>Computers &amp; Office EquipmentOffice Stationery &amp; SuppliesOffice Binding Supplies</v>
          </cell>
          <cell r="P512">
            <v>-1.6E-2</v>
          </cell>
          <cell r="Q512">
            <v>0</v>
          </cell>
          <cell r="R512">
            <v>-1.6E-2</v>
          </cell>
          <cell r="S512">
            <v>-0.02</v>
          </cell>
          <cell r="T512">
            <v>-0.02</v>
          </cell>
          <cell r="AE512" t="str">
            <v>Komputer &amp; Peralatan KantorAlat Tulis &amp; Perlengkapan KantorPerlengkapan Penjilidan</v>
          </cell>
        </row>
        <row r="513">
          <cell r="G513" t="str">
            <v>Baby &amp; MaternityFormula Milk &amp; Baby FoodSnack</v>
          </cell>
          <cell r="P513">
            <v>-2.2500000000000006E-2</v>
          </cell>
          <cell r="Q513">
            <v>-2.2500000000000006E-2</v>
          </cell>
          <cell r="R513">
            <v>-2.2500000000000006E-2</v>
          </cell>
          <cell r="S513">
            <v>-2.2500000000000006E-2</v>
          </cell>
          <cell r="T513">
            <v>-3.0000000000000006E-2</v>
          </cell>
          <cell r="AE513" t="str">
            <v>Bayi &amp; PersalinanSusu Formula &amp; Makanan BayiMakanan Ringan</v>
          </cell>
        </row>
        <row r="514">
          <cell r="G514" t="str">
            <v>Fashion AccessoriesHair Extensions &amp; Wigs</v>
          </cell>
          <cell r="P514">
            <v>-1.2958626208728844E-2</v>
          </cell>
          <cell r="Q514">
            <v>-2.1289616538898121E-2</v>
          </cell>
          <cell r="R514">
            <v>-3.4248242747626965E-2</v>
          </cell>
          <cell r="S514">
            <v>-4.2810303434533709E-2</v>
          </cell>
          <cell r="T514">
            <v>-5.0413737912711601E-2</v>
          </cell>
          <cell r="AE514" t="str">
            <v>Aksesoris FashionEkstensi Rambut &amp; Wig</v>
          </cell>
        </row>
        <row r="515">
          <cell r="G515" t="str">
            <v>Muslim FashionIslamic Sportswear</v>
          </cell>
          <cell r="P515">
            <v>-1.3180787317933103E-2</v>
          </cell>
          <cell r="Q515">
            <v>-1.9734488774468324E-2</v>
          </cell>
          <cell r="R515">
            <v>-3.2915276092401427E-2</v>
          </cell>
          <cell r="S515">
            <v>-4.114409511550178E-2</v>
          </cell>
          <cell r="T515">
            <v>-4.8192126820669035E-2</v>
          </cell>
          <cell r="AE515" t="str">
            <v>Fashion MuslimPakaian Olahraga Muslim</v>
          </cell>
        </row>
        <row r="516">
          <cell r="G516" t="str">
            <v>HealthPrescription MedicationFertility, Hormone &amp; Contraception Drugs</v>
          </cell>
          <cell r="P516">
            <v>-2.5000000000000001E-2</v>
          </cell>
          <cell r="Q516">
            <v>-2.5000000000000001E-2</v>
          </cell>
          <cell r="R516">
            <v>-2.5000000000000001E-2</v>
          </cell>
          <cell r="S516">
            <v>-2.5000000000000001E-2</v>
          </cell>
          <cell r="T516">
            <v>-2.5000000000000001E-2</v>
          </cell>
          <cell r="AE516" t="str">
            <v>KesehatanObat ResepObat Kesuburan, Hormon &amp; Kontrasepsi</v>
          </cell>
        </row>
        <row r="517">
          <cell r="G517" t="str">
            <v>Baby &amp; MaternityBaby Safety</v>
          </cell>
          <cell r="P517">
            <v>-1.3000000000000008E-2</v>
          </cell>
          <cell r="Q517">
            <v>-2.1000000000000001E-2</v>
          </cell>
          <cell r="R517">
            <v>-3.4000000000000009E-2</v>
          </cell>
          <cell r="S517">
            <v>-4.250000000000001E-2</v>
          </cell>
          <cell r="T517">
            <v>-0.05</v>
          </cell>
          <cell r="AE517" t="str">
            <v>Bayi &amp; PersalinanKeselamatan Bayi</v>
          </cell>
        </row>
        <row r="518">
          <cell r="G518" t="str">
            <v>Fashion AccessoriesHair Accessories</v>
          </cell>
          <cell r="P518">
            <v>-1.3226931847770615E-2</v>
          </cell>
          <cell r="Q518">
            <v>-1.9411477065605726E-2</v>
          </cell>
          <cell r="R518">
            <v>-3.2638408913376341E-2</v>
          </cell>
          <cell r="S518">
            <v>-4.0798011141720422E-2</v>
          </cell>
          <cell r="T518">
            <v>-4.77306815222939E-2</v>
          </cell>
          <cell r="AE518" t="str">
            <v>Aksesoris FashionAksesoris Rambut</v>
          </cell>
        </row>
        <row r="519">
          <cell r="G519" t="str">
            <v>Jewelry Accessories &amp; DerivativesSilver</v>
          </cell>
          <cell r="P519">
            <v>-3.232217091110174E-3</v>
          </cell>
          <cell r="Q519">
            <v>-2.0502078551084792E-2</v>
          </cell>
          <cell r="R519">
            <v>-2.3734295642194966E-2</v>
          </cell>
          <cell r="S519">
            <v>-2.696651273330514E-2</v>
          </cell>
          <cell r="T519">
            <v>-3.4288683644406848E-2</v>
          </cell>
          <cell r="AE519" t="str">
            <v>Aksesori Perhiasan &amp; TurunannyaPerak</v>
          </cell>
        </row>
        <row r="520">
          <cell r="G520" t="str">
            <v>Books, Magazines &amp; AudioLifestyle &amp; Hobbies</v>
          </cell>
          <cell r="P520">
            <v>-1.2999999999999998E-2</v>
          </cell>
          <cell r="Q520">
            <v>-2.0999999999999998E-2</v>
          </cell>
          <cell r="R520">
            <v>-3.3999999999999996E-2</v>
          </cell>
          <cell r="S520">
            <v>-4.2499999999999996E-2</v>
          </cell>
          <cell r="T520">
            <v>-0.05</v>
          </cell>
          <cell r="AE520" t="str">
            <v>Buku, Majalah, &amp; AudioGaya Hidup &amp; Hobi</v>
          </cell>
        </row>
        <row r="521">
          <cell r="G521" t="str">
            <v>Baby &amp; MaternityNursing &amp; FeedingBaby Bottles &amp; Accessories</v>
          </cell>
          <cell r="P521">
            <v>-7.0000000000000097E-3</v>
          </cell>
          <cell r="Q521">
            <v>-2.1000000000000001E-2</v>
          </cell>
          <cell r="R521">
            <v>-2.8000000000000011E-2</v>
          </cell>
          <cell r="S521">
            <v>-3.500000000000001E-2</v>
          </cell>
          <cell r="T521">
            <v>-4.250000000000001E-2</v>
          </cell>
          <cell r="AE521" t="str">
            <v>Bayi &amp; PersalinanNursing &amp; Pemberian MakanBotol Bayi &amp; Aksesorinya</v>
          </cell>
        </row>
        <row r="522">
          <cell r="G522" t="str">
            <v>Baby &amp; MaternityNursing &amp; FeedingBreast Pumps &amp; Accessories</v>
          </cell>
          <cell r="P522">
            <v>-1.3000000000000008E-2</v>
          </cell>
          <cell r="Q522">
            <v>-2.1000000000000001E-2</v>
          </cell>
          <cell r="R522">
            <v>-3.4000000000000009E-2</v>
          </cell>
          <cell r="S522">
            <v>-4.250000000000001E-2</v>
          </cell>
          <cell r="T522">
            <v>-0.05</v>
          </cell>
          <cell r="AE522" t="str">
            <v>Bayi &amp; PersalinanNursing &amp; Pemberian MakanPompa ASI &amp; Aksesorinya</v>
          </cell>
        </row>
        <row r="523">
          <cell r="G523" t="str">
            <v>Baby &amp; MaternityNursing &amp; FeedingFormula &amp; Milk Storage &amp; Organization</v>
          </cell>
          <cell r="P523">
            <v>-7.0000000000000097E-3</v>
          </cell>
          <cell r="Q523">
            <v>-2.1000000000000001E-2</v>
          </cell>
          <cell r="R523">
            <v>-2.8000000000000011E-2</v>
          </cell>
          <cell r="S523">
            <v>-3.500000000000001E-2</v>
          </cell>
          <cell r="T523">
            <v>-4.250000000000001E-2</v>
          </cell>
          <cell r="AE523" t="str">
            <v>Bayi &amp; PersalinanNursing &amp; Pemberian MakanPenyimpanan &amp; Penataan Susu Formula &amp; Susu</v>
          </cell>
        </row>
        <row r="524">
          <cell r="G524" t="str">
            <v>Baby &amp; MaternityNursing &amp; FeedingBaby Utensils</v>
          </cell>
          <cell r="P524">
            <v>-7.0000000000000097E-3</v>
          </cell>
          <cell r="Q524">
            <v>-2.1000000000000001E-2</v>
          </cell>
          <cell r="R524">
            <v>-2.8000000000000011E-2</v>
          </cell>
          <cell r="S524">
            <v>-3.500000000000001E-2</v>
          </cell>
          <cell r="T524">
            <v>-4.250000000000001E-2</v>
          </cell>
          <cell r="AE524" t="str">
            <v>Bayi &amp; PersalinanNursing &amp; Pemberian MakanPeralatan Bayi</v>
          </cell>
        </row>
        <row r="525">
          <cell r="G525" t="str">
            <v>Baby &amp; MaternityNursing &amp; FeedingBaby Bottle Boxes &amp; Drying Racks</v>
          </cell>
          <cell r="P525">
            <v>-7.0000000000000097E-3</v>
          </cell>
          <cell r="Q525">
            <v>-2.1000000000000001E-2</v>
          </cell>
          <cell r="R525">
            <v>-2.8000000000000011E-2</v>
          </cell>
          <cell r="S525">
            <v>-3.500000000000001E-2</v>
          </cell>
          <cell r="T525">
            <v>-4.250000000000001E-2</v>
          </cell>
          <cell r="AE525" t="str">
            <v>Bayi &amp; PersalinanNursing &amp; Pemberian MakanKotak dan Rak Pengering Botol Bayi</v>
          </cell>
        </row>
        <row r="526">
          <cell r="G526" t="str">
            <v>Baby &amp; MaternityNursing &amp; FeedingDummies</v>
          </cell>
          <cell r="P526">
            <v>-6.8803359759591239E-3</v>
          </cell>
          <cell r="Q526">
            <v>-2.1837648168286178E-2</v>
          </cell>
          <cell r="R526">
            <v>-2.8717984144245302E-2</v>
          </cell>
          <cell r="S526">
            <v>-3.5897480180306626E-2</v>
          </cell>
          <cell r="T526">
            <v>-4.3696640240408834E-2</v>
          </cell>
          <cell r="AE526" t="str">
            <v>Bayi &amp; PersalinanNursing &amp; Pemberian MakanDot</v>
          </cell>
        </row>
        <row r="527">
          <cell r="G527" t="str">
            <v>Baby &amp; MaternityNursing &amp; FeedingBaby Bottle Warmers, Coolers &amp; Sterilizers</v>
          </cell>
          <cell r="P527">
            <v>-7.0000000000000097E-3</v>
          </cell>
          <cell r="Q527">
            <v>-2.1000000000000001E-2</v>
          </cell>
          <cell r="R527">
            <v>-2.8000000000000011E-2</v>
          </cell>
          <cell r="S527">
            <v>-3.500000000000001E-2</v>
          </cell>
          <cell r="T527">
            <v>-4.250000000000001E-2</v>
          </cell>
          <cell r="AE527" t="str">
            <v>Bayi &amp; PersalinanNursing &amp; Pemberian MakanPenghangat &amp; Pendingin &amp; Pensteril Botol Bayi</v>
          </cell>
        </row>
        <row r="528">
          <cell r="G528" t="str">
            <v>Baby &amp; MaternityNursing &amp; FeedingFood Processors</v>
          </cell>
          <cell r="P528">
            <v>-1.3000000000000008E-2</v>
          </cell>
          <cell r="Q528">
            <v>-2.1000000000000001E-2</v>
          </cell>
          <cell r="R528">
            <v>-3.4000000000000009E-2</v>
          </cell>
          <cell r="S528">
            <v>-4.250000000000001E-2</v>
          </cell>
          <cell r="T528">
            <v>-0.05</v>
          </cell>
          <cell r="AE528" t="str">
            <v>Bayi &amp; PersalinanNursing &amp; Pemberian MakanPengolah Makanan</v>
          </cell>
        </row>
        <row r="529">
          <cell r="G529" t="str">
            <v>Baby &amp; MaternityNursing &amp; FeedingNursing Covers</v>
          </cell>
          <cell r="P529">
            <v>-1.1390803151708567E-2</v>
          </cell>
          <cell r="Q529">
            <v>-3.2264377938040031E-2</v>
          </cell>
          <cell r="R529">
            <v>-4.3655181089748599E-2</v>
          </cell>
          <cell r="S529">
            <v>-5.4568976362185745E-2</v>
          </cell>
          <cell r="T529">
            <v>-6.6091968482914334E-2</v>
          </cell>
          <cell r="AE529" t="str">
            <v>Bayi &amp; PersalinanNursing &amp; Pemberian MakanSelimut Nursing</v>
          </cell>
        </row>
        <row r="530">
          <cell r="G530" t="str">
            <v>Baby &amp; MaternityNursing &amp; FeedingBreast Pads</v>
          </cell>
          <cell r="P530">
            <v>-1.3000000000000008E-2</v>
          </cell>
          <cell r="Q530">
            <v>-2.1000000000000001E-2</v>
          </cell>
          <cell r="R530">
            <v>-3.4000000000000009E-2</v>
          </cell>
          <cell r="S530">
            <v>-4.250000000000001E-2</v>
          </cell>
          <cell r="T530">
            <v>-0.05</v>
          </cell>
          <cell r="AE530" t="str">
            <v>Bayi &amp; PersalinanNursing &amp; Pemberian MakanBantalan Payudara</v>
          </cell>
        </row>
        <row r="531">
          <cell r="G531" t="str">
            <v>Baby &amp; MaternityNursing &amp; FeedingBaby Bottle Cleaners</v>
          </cell>
          <cell r="P531">
            <v>-6.5611895783178643E-3</v>
          </cell>
          <cell r="Q531">
            <v>-2.4071672951774967E-2</v>
          </cell>
          <cell r="R531">
            <v>-3.0632862530092831E-2</v>
          </cell>
          <cell r="S531">
            <v>-3.8291078162616038E-2</v>
          </cell>
          <cell r="T531">
            <v>-4.6888104216821387E-2</v>
          </cell>
          <cell r="AE531" t="str">
            <v>Bayi &amp; PersalinanNursing &amp; Pemberian MakanPembersih Botol Bayi</v>
          </cell>
        </row>
        <row r="532">
          <cell r="G532" t="str">
            <v>Baby &amp; MaternityNursing &amp; FeedingBreastfeeding Pillows</v>
          </cell>
          <cell r="P532">
            <v>-1.2513249937495651E-2</v>
          </cell>
          <cell r="Q532">
            <v>-2.4407250437530472E-2</v>
          </cell>
          <cell r="R532">
            <v>-3.6920500375026123E-2</v>
          </cell>
          <cell r="S532">
            <v>-4.6150625468782652E-2</v>
          </cell>
          <cell r="T532">
            <v>-5.486750062504353E-2</v>
          </cell>
          <cell r="AE532" t="str">
            <v>Bayi &amp; PersalinanNursing &amp; Pemberian MakanBantal Menyusui</v>
          </cell>
        </row>
        <row r="533">
          <cell r="G533" t="str">
            <v>Baby &amp; MaternityBaby FurnitureMattresses &amp; Bedding</v>
          </cell>
          <cell r="P533">
            <v>-7.0000000000000097E-3</v>
          </cell>
          <cell r="Q533">
            <v>-2.1000000000000001E-2</v>
          </cell>
          <cell r="R533">
            <v>-2.8000000000000011E-2</v>
          </cell>
          <cell r="S533">
            <v>-3.500000000000001E-2</v>
          </cell>
          <cell r="T533">
            <v>-4.250000000000001E-2</v>
          </cell>
          <cell r="AE533" t="str">
            <v>Bayi &amp; PersalinanFurnitur BayiKasur &amp; Tempat Tidur</v>
          </cell>
        </row>
        <row r="534">
          <cell r="G534" t="str">
            <v>Baby &amp; MaternityBaby FurniturePotty Training &amp; Commode Chairs</v>
          </cell>
          <cell r="P534">
            <v>-1.3000000000000008E-2</v>
          </cell>
          <cell r="Q534">
            <v>-2.1000000000000001E-2</v>
          </cell>
          <cell r="R534">
            <v>-3.4000000000000009E-2</v>
          </cell>
          <cell r="S534">
            <v>-4.250000000000001E-2</v>
          </cell>
          <cell r="T534">
            <v>-0.05</v>
          </cell>
          <cell r="AE534" t="str">
            <v>Bayi &amp; PersalinanFurnitur BayiKursi Pelatihan Toilet &amp; Kursi Toilet</v>
          </cell>
        </row>
        <row r="535">
          <cell r="G535" t="str">
            <v>Baby &amp; MaternityBaby FurnitureBaby Chairs</v>
          </cell>
          <cell r="P535">
            <v>-7.0000000000000097E-3</v>
          </cell>
          <cell r="Q535">
            <v>-2.1000000000000001E-2</v>
          </cell>
          <cell r="R535">
            <v>-2.8000000000000011E-2</v>
          </cell>
          <cell r="S535">
            <v>-3.500000000000001E-2</v>
          </cell>
          <cell r="T535">
            <v>-4.250000000000001E-2</v>
          </cell>
          <cell r="AE535" t="str">
            <v>Bayi &amp; PersalinanFurnitur BayiKursi Bayi</v>
          </cell>
        </row>
        <row r="536">
          <cell r="G536" t="str">
            <v>Home ImprovementSmart Home Systems</v>
          </cell>
          <cell r="P536">
            <v>-1.4E-2</v>
          </cell>
          <cell r="Q536">
            <v>-1.3999999999999997E-2</v>
          </cell>
          <cell r="R536">
            <v>-2.7999999999999997E-2</v>
          </cell>
          <cell r="S536">
            <v>-3.4999999999999996E-2</v>
          </cell>
          <cell r="T536">
            <v>-3.9999999999999994E-2</v>
          </cell>
          <cell r="AE536" t="str">
            <v>Perbaikan RumahSistem Rumah Pintar</v>
          </cell>
        </row>
        <row r="537">
          <cell r="G537" t="str">
            <v>Baby &amp; MaternityBaby FurnitureBouncers, Jumpers &amp; Swings</v>
          </cell>
          <cell r="P537">
            <v>-6.542012845531308E-3</v>
          </cell>
          <cell r="Q537">
            <v>-2.4205910081280885E-2</v>
          </cell>
          <cell r="R537">
            <v>-3.0747922926812193E-2</v>
          </cell>
          <cell r="S537">
            <v>-3.8434903658515242E-2</v>
          </cell>
          <cell r="T537">
            <v>-4.7079871544686985E-2</v>
          </cell>
          <cell r="AE537" t="str">
            <v>Bayi &amp; PersalinanFurnitur BayiBouncer, Jumper, &amp; Ayunan</v>
          </cell>
        </row>
        <row r="538">
          <cell r="G538" t="str">
            <v>Baby &amp; MaternityBaby FurnitureBaby Walkers</v>
          </cell>
          <cell r="P538">
            <v>-7.0000000000000097E-3</v>
          </cell>
          <cell r="Q538">
            <v>-2.1000000000000001E-2</v>
          </cell>
          <cell r="R538">
            <v>-2.8000000000000011E-2</v>
          </cell>
          <cell r="S538">
            <v>-3.500000000000001E-2</v>
          </cell>
          <cell r="T538">
            <v>-4.250000000000001E-2</v>
          </cell>
          <cell r="AE538" t="str">
            <v>Bayi &amp; PersalinanFurnitur BayiBaby Walker</v>
          </cell>
        </row>
        <row r="539">
          <cell r="G539" t="str">
            <v>Baby &amp; MaternityBaby FurnitureChanging Tables</v>
          </cell>
          <cell r="P539">
            <v>-7.0000000000000097E-3</v>
          </cell>
          <cell r="Q539">
            <v>-2.1000000000000001E-2</v>
          </cell>
          <cell r="R539">
            <v>-2.8000000000000011E-2</v>
          </cell>
          <cell r="S539">
            <v>-3.500000000000001E-2</v>
          </cell>
          <cell r="T539">
            <v>-4.250000000000001E-2</v>
          </cell>
          <cell r="AE539" t="str">
            <v>Bayi &amp; PersalinanFurnitur BayiMeja untuk Mengganti Popok</v>
          </cell>
        </row>
        <row r="540">
          <cell r="G540" t="str">
            <v>Baby &amp; MaternityBaby FurnitureBaby Tables &amp; Desks</v>
          </cell>
          <cell r="P540">
            <v>-7.0000000000000097E-3</v>
          </cell>
          <cell r="Q540">
            <v>-2.1000000000000001E-2</v>
          </cell>
          <cell r="R540">
            <v>-2.8000000000000011E-2</v>
          </cell>
          <cell r="S540">
            <v>-3.500000000000001E-2</v>
          </cell>
          <cell r="T540">
            <v>-4.250000000000001E-2</v>
          </cell>
          <cell r="AE540" t="str">
            <v>Bayi &amp; PersalinanFurnitur BayiMeja Bayi</v>
          </cell>
        </row>
        <row r="541">
          <cell r="G541" t="str">
            <v>Womenswear &amp; UnderwearWomen's Special Clothing</v>
          </cell>
          <cell r="P541">
            <v>-7.0870594393216205E-3</v>
          </cell>
          <cell r="Q541">
            <v>-2.0390583924748702E-2</v>
          </cell>
          <cell r="R541">
            <v>-2.7477643364070322E-2</v>
          </cell>
          <cell r="S541">
            <v>-3.43470542050879E-2</v>
          </cell>
          <cell r="T541">
            <v>-4.1629405606783867E-2</v>
          </cell>
          <cell r="AE541" t="str">
            <v>Pakaian &amp; Pakaian Dalam WanitaPakaian Khusus Wanita</v>
          </cell>
        </row>
        <row r="542">
          <cell r="G542" t="str">
            <v>Baby &amp; MaternityBaby ToysPlaygyms &amp; Playmats</v>
          </cell>
          <cell r="P542">
            <v>-6.9344277200421266E-3</v>
          </cell>
          <cell r="Q542">
            <v>-2.1459005959705141E-2</v>
          </cell>
          <cell r="R542">
            <v>-2.8393433679747268E-2</v>
          </cell>
          <cell r="S542">
            <v>-3.5491792099684082E-2</v>
          </cell>
          <cell r="T542">
            <v>-4.3155722799578779E-2</v>
          </cell>
          <cell r="AE542" t="str">
            <v>Bayi &amp; PersalinanMainan BayiPlaygym &amp; Playmat</v>
          </cell>
        </row>
        <row r="543">
          <cell r="G543" t="str">
            <v>Baby &amp; MaternityBaby ToysPlaypens</v>
          </cell>
          <cell r="P543">
            <v>-7.0000000000000097E-3</v>
          </cell>
          <cell r="Q543">
            <v>-2.1000000000000001E-2</v>
          </cell>
          <cell r="R543">
            <v>-2.8000000000000011E-2</v>
          </cell>
          <cell r="S543">
            <v>-3.500000000000001E-2</v>
          </cell>
          <cell r="T543">
            <v>-4.250000000000001E-2</v>
          </cell>
          <cell r="AE543" t="str">
            <v>Bayi &amp; PersalinanMainan BayiPlaypen</v>
          </cell>
        </row>
        <row r="544">
          <cell r="G544" t="str">
            <v>Baby &amp; MaternityBaby ToysBaby Sports &amp; Outdoor Play</v>
          </cell>
          <cell r="P544">
            <v>-7.0000000000000097E-3</v>
          </cell>
          <cell r="Q544">
            <v>-2.1000000000000001E-2</v>
          </cell>
          <cell r="R544">
            <v>-2.8000000000000011E-2</v>
          </cell>
          <cell r="S544">
            <v>-3.500000000000001E-2</v>
          </cell>
          <cell r="T544">
            <v>-4.250000000000001E-2</v>
          </cell>
          <cell r="AE544" t="str">
            <v>Bayi &amp; PersalinanMainan BayiOlahraga &amp; Outdoor Play Bayi</v>
          </cell>
        </row>
        <row r="545">
          <cell r="G545" t="str">
            <v>Baby &amp; MaternityBaby ToysRocking Horses &amp; Animals</v>
          </cell>
          <cell r="P545">
            <v>-7.0000000000000097E-3</v>
          </cell>
          <cell r="Q545">
            <v>-2.1000000000000001E-2</v>
          </cell>
          <cell r="R545">
            <v>-2.8000000000000011E-2</v>
          </cell>
          <cell r="S545">
            <v>-3.500000000000001E-2</v>
          </cell>
          <cell r="T545">
            <v>-4.250000000000001E-2</v>
          </cell>
          <cell r="AE545" t="str">
            <v>Bayi &amp; PersalinanMainan BayiKuda &amp; Hewan Ayun</v>
          </cell>
        </row>
        <row r="546">
          <cell r="G546" t="str">
            <v>Baby &amp; MaternityBaby ToysEarly Education &amp; Smart Toys</v>
          </cell>
          <cell r="P546">
            <v>-7.0000000000000097E-3</v>
          </cell>
          <cell r="Q546">
            <v>-2.1000000000000001E-2</v>
          </cell>
          <cell r="R546">
            <v>-2.8000000000000011E-2</v>
          </cell>
          <cell r="S546">
            <v>-3.500000000000001E-2</v>
          </cell>
          <cell r="T546">
            <v>-4.250000000000001E-2</v>
          </cell>
          <cell r="AE546" t="str">
            <v>Bayi &amp; PersalinanMainan BayiMainan Edukasi Usia Dini &amp; Mainan Pintar</v>
          </cell>
        </row>
        <row r="547">
          <cell r="G547" t="str">
            <v>Baby &amp; MaternityBaby ToysBath Toys</v>
          </cell>
          <cell r="P547">
            <v>-7.0000000000000097E-3</v>
          </cell>
          <cell r="Q547">
            <v>-2.1000000000000001E-2</v>
          </cell>
          <cell r="R547">
            <v>-2.8000000000000011E-2</v>
          </cell>
          <cell r="S547">
            <v>-3.500000000000001E-2</v>
          </cell>
          <cell r="T547">
            <v>-4.250000000000001E-2</v>
          </cell>
          <cell r="AE547" t="str">
            <v>Bayi &amp; PersalinanMainan BayiMainan Mandi</v>
          </cell>
        </row>
        <row r="548">
          <cell r="G548" t="str">
            <v>Baby &amp; MaternityBaby ToysBaby Sound Toys</v>
          </cell>
          <cell r="P548">
            <v>-6.84159098170899E-3</v>
          </cell>
          <cell r="Q548">
            <v>-2.2108863128037112E-2</v>
          </cell>
          <cell r="R548">
            <v>-2.8950454109746102E-2</v>
          </cell>
          <cell r="S548">
            <v>-3.6188067637182623E-2</v>
          </cell>
          <cell r="T548">
            <v>-4.4084090182910166E-2</v>
          </cell>
          <cell r="AE548" t="str">
            <v>Bayi &amp; PersalinanMainan BayiMainan Bersuara untuk Bayi</v>
          </cell>
        </row>
        <row r="549">
          <cell r="G549" t="str">
            <v>Baby &amp; MaternityBaby ToysBaby Pretend Play</v>
          </cell>
          <cell r="P549">
            <v>-7.0000000000000097E-3</v>
          </cell>
          <cell r="Q549">
            <v>-2.1000000000000001E-2</v>
          </cell>
          <cell r="R549">
            <v>-2.8000000000000011E-2</v>
          </cell>
          <cell r="S549">
            <v>-3.500000000000001E-2</v>
          </cell>
          <cell r="T549">
            <v>-4.250000000000001E-2</v>
          </cell>
          <cell r="AE549" t="str">
            <v>Bayi &amp; PersalinanMainan BayiMainan Rumah-rumahan Bayi</v>
          </cell>
        </row>
        <row r="550">
          <cell r="G550" t="str">
            <v>Baby &amp; MaternityBaby ToysDolls &amp; Stuffed Toys</v>
          </cell>
          <cell r="P550">
            <v>-6.9469597733745302E-3</v>
          </cell>
          <cell r="Q550">
            <v>-2.137128158637832E-2</v>
          </cell>
          <cell r="R550">
            <v>-2.831824135975285E-2</v>
          </cell>
          <cell r="S550">
            <v>-3.5397801699691062E-2</v>
          </cell>
          <cell r="T550">
            <v>-4.303040226625475E-2</v>
          </cell>
          <cell r="AE550" t="str">
            <v>Bayi &amp; PersalinanMainan BayiBoneka &amp; Mainan Berisi Busa</v>
          </cell>
        </row>
        <row r="551">
          <cell r="G551" t="str">
            <v>Baby &amp; MaternityBaby ToysGift Sets</v>
          </cell>
          <cell r="P551">
            <v>-7.0000000000000097E-3</v>
          </cell>
          <cell r="Q551">
            <v>-2.1000000000000001E-2</v>
          </cell>
          <cell r="R551">
            <v>-2.8000000000000011E-2</v>
          </cell>
          <cell r="S551">
            <v>-3.500000000000001E-2</v>
          </cell>
          <cell r="T551">
            <v>-4.250000000000001E-2</v>
          </cell>
          <cell r="AE551" t="str">
            <v>Bayi &amp; PersalinanMainan BayiSet Kado</v>
          </cell>
        </row>
        <row r="552">
          <cell r="G552" t="str">
            <v>Baby &amp; MaternityBaby ToysToy Figures &amp; Models</v>
          </cell>
          <cell r="P552">
            <v>-7.0000000000000097E-3</v>
          </cell>
          <cell r="Q552">
            <v>-2.1000000000000001E-2</v>
          </cell>
          <cell r="R552">
            <v>-2.8000000000000011E-2</v>
          </cell>
          <cell r="S552">
            <v>-3.500000000000001E-2</v>
          </cell>
          <cell r="T552">
            <v>-4.250000000000001E-2</v>
          </cell>
          <cell r="AE552" t="str">
            <v>Bayi &amp; PersalinanMainan BayiMainan Patung &amp; Model</v>
          </cell>
        </row>
        <row r="553">
          <cell r="G553" t="str">
            <v>Baby &amp; MaternityBaby ToysRoly-Poly Toys</v>
          </cell>
          <cell r="P553">
            <v>-7.0000000000000097E-3</v>
          </cell>
          <cell r="Q553">
            <v>-2.1000000000000001E-2</v>
          </cell>
          <cell r="R553">
            <v>-2.8000000000000011E-2</v>
          </cell>
          <cell r="S553">
            <v>-3.500000000000001E-2</v>
          </cell>
          <cell r="T553">
            <v>-4.250000000000001E-2</v>
          </cell>
          <cell r="AE553" t="str">
            <v>Bayi &amp; PersalinanMainan BayiMainan Roly-Poly</v>
          </cell>
        </row>
        <row r="554">
          <cell r="G554" t="str">
            <v>Baby &amp; MaternityBaby ToysMirrors</v>
          </cell>
          <cell r="P554">
            <v>-7.0000000000000097E-3</v>
          </cell>
          <cell r="Q554">
            <v>-2.1000000000000001E-2</v>
          </cell>
          <cell r="R554">
            <v>-2.8000000000000011E-2</v>
          </cell>
          <cell r="S554">
            <v>-3.500000000000001E-2</v>
          </cell>
          <cell r="T554">
            <v>-4.250000000000001E-2</v>
          </cell>
          <cell r="AE554" t="str">
            <v>Bayi &amp; PersalinanMainan BayiCermin</v>
          </cell>
        </row>
        <row r="555">
          <cell r="G555" t="str">
            <v>Baby &amp; MaternityBaby ToysIndoor Climbers &amp; Play Structures</v>
          </cell>
          <cell r="P555">
            <v>-7.0000000000000097E-3</v>
          </cell>
          <cell r="Q555">
            <v>-2.1000000000000001E-2</v>
          </cell>
          <cell r="R555">
            <v>-2.8000000000000011E-2</v>
          </cell>
          <cell r="S555">
            <v>-3.500000000000001E-2</v>
          </cell>
          <cell r="T555">
            <v>-4.250000000000001E-2</v>
          </cell>
          <cell r="AE555" t="str">
            <v>Bayi &amp; PersalinanMainan BayiPapan Panjat dalam Ruang &amp; Rumah-rumahan</v>
          </cell>
        </row>
        <row r="556">
          <cell r="G556" t="str">
            <v>Baby &amp; MaternityBaby ToysCar Seat &amp; Stroller Toys</v>
          </cell>
          <cell r="P556">
            <v>-1.2523718827299697E-2</v>
          </cell>
          <cell r="Q556">
            <v>-2.4333968208902164E-2</v>
          </cell>
          <cell r="R556">
            <v>-3.6857687036201861E-2</v>
          </cell>
          <cell r="S556">
            <v>-4.6072108795252323E-2</v>
          </cell>
          <cell r="T556">
            <v>-5.4762811727003091E-2</v>
          </cell>
          <cell r="AE556" t="str">
            <v>Bayi &amp; PersalinanMainan BayiKursi Pengaman Anak &amp; Mainan Kereta Dorong</v>
          </cell>
        </row>
        <row r="557">
          <cell r="G557" t="str">
            <v>Baby &amp; MaternityBaby ToysBalls</v>
          </cell>
          <cell r="P557">
            <v>-7.0000000000000097E-3</v>
          </cell>
          <cell r="Q557">
            <v>-2.1000000000000001E-2</v>
          </cell>
          <cell r="R557">
            <v>-2.8000000000000011E-2</v>
          </cell>
          <cell r="S557">
            <v>-3.500000000000001E-2</v>
          </cell>
          <cell r="T557">
            <v>-4.250000000000001E-2</v>
          </cell>
          <cell r="AE557" t="str">
            <v>Bayi &amp; PersalinanMainan BayiBola</v>
          </cell>
        </row>
        <row r="558">
          <cell r="G558" t="str">
            <v>Baby &amp; MaternityBaby ToysBaby Electric &amp; Remote Control Toys</v>
          </cell>
          <cell r="P558">
            <v>-6.338565554419525E-3</v>
          </cell>
          <cell r="Q558">
            <v>-2.5630041119063366E-2</v>
          </cell>
          <cell r="R558">
            <v>-3.1968606673482891E-2</v>
          </cell>
          <cell r="S558">
            <v>-3.9960758341853614E-2</v>
          </cell>
          <cell r="T558">
            <v>-4.9114344455804815E-2</v>
          </cell>
          <cell r="AE558" t="str">
            <v>Bayi &amp; PersalinanMainan BayiMainan Elektronik &amp; Remote Control untuk Bayi</v>
          </cell>
        </row>
        <row r="559">
          <cell r="G559" t="str">
            <v>Baby &amp; MaternityBaby Care &amp; HealthBaby Skincare</v>
          </cell>
          <cell r="P559">
            <v>-7.0000000000000097E-3</v>
          </cell>
          <cell r="Q559">
            <v>-2.1000000000000001E-2</v>
          </cell>
          <cell r="R559">
            <v>-2.8000000000000011E-2</v>
          </cell>
          <cell r="S559">
            <v>-3.500000000000001E-2</v>
          </cell>
          <cell r="T559">
            <v>-4.250000000000001E-2</v>
          </cell>
          <cell r="AE559" t="str">
            <v>Bayi &amp; PersalinanPerawatan &amp; Kesehatan BayiPerawatan Kulit Bayi</v>
          </cell>
        </row>
        <row r="560">
          <cell r="G560" t="str">
            <v>Books, Magazines &amp; AudioMagazines &amp; Newspapers</v>
          </cell>
          <cell r="P560">
            <v>-1.2999999999999998E-2</v>
          </cell>
          <cell r="Q560">
            <v>-2.0999999999999998E-2</v>
          </cell>
          <cell r="R560">
            <v>-3.3999999999999996E-2</v>
          </cell>
          <cell r="S560">
            <v>-4.2499999999999996E-2</v>
          </cell>
          <cell r="T560">
            <v>-0.05</v>
          </cell>
          <cell r="AE560" t="str">
            <v>Buku, Majalah, &amp; AudioMajalah &amp; Surat Kabar</v>
          </cell>
        </row>
        <row r="561">
          <cell r="G561" t="str">
            <v>Baby &amp; MaternityBaby Care &amp; HealthHair Care &amp; Body Wash</v>
          </cell>
          <cell r="P561">
            <v>-7.0000000000000097E-3</v>
          </cell>
          <cell r="Q561">
            <v>-2.1000000000000001E-2</v>
          </cell>
          <cell r="R561">
            <v>-2.8000000000000011E-2</v>
          </cell>
          <cell r="S561">
            <v>-3.500000000000001E-2</v>
          </cell>
          <cell r="T561">
            <v>-4.250000000000001E-2</v>
          </cell>
          <cell r="AE561" t="str">
            <v>Bayi &amp; PersalinanPerawatan &amp; Kesehatan BayiPerawatan Rambut &amp; Sabun</v>
          </cell>
        </row>
        <row r="562">
          <cell r="G562" t="str">
            <v>Household AppliancesKitchen AppliancesElectric Steamers</v>
          </cell>
          <cell r="P562">
            <v>-1.0277576352234042E-2</v>
          </cell>
          <cell r="Q562">
            <v>-1.5416364528351061E-2</v>
          </cell>
          <cell r="R562">
            <v>-2.5693940880585103E-2</v>
          </cell>
          <cell r="S562">
            <v>-3.2117426100731379E-2</v>
          </cell>
          <cell r="T562">
            <v>-3.5319380337765952E-2</v>
          </cell>
          <cell r="AE562" t="str">
            <v>Peralatan Rumah TanggaKitchen AppliancesPengukus Listrik</v>
          </cell>
        </row>
        <row r="563">
          <cell r="G563" t="str">
            <v>Baby &amp; MaternityBaby Care &amp; HealthBaby Vitamins &amp; Supplements</v>
          </cell>
          <cell r="P563">
            <v>-1.1000000000000006E-2</v>
          </cell>
          <cell r="Q563">
            <v>-2.1000000000000001E-2</v>
          </cell>
          <cell r="R563">
            <v>-3.2000000000000008E-2</v>
          </cell>
          <cell r="S563">
            <v>-4.0000000000000008E-2</v>
          </cell>
          <cell r="T563">
            <v>-4.7500000000000007E-2</v>
          </cell>
          <cell r="AE563" t="str">
            <v>Bayi &amp; PersalinanPerawatan &amp; Kesehatan BayiVitamin &amp; Suplemen Bayi</v>
          </cell>
        </row>
        <row r="564">
          <cell r="G564" t="str">
            <v>Baby &amp; MaternityBaby Care &amp; HealthPacifiers, Teethers &amp; Teething Relief</v>
          </cell>
          <cell r="P564">
            <v>-7.0000000000000097E-3</v>
          </cell>
          <cell r="Q564">
            <v>-2.1000000000000001E-2</v>
          </cell>
          <cell r="R564">
            <v>-2.8000000000000011E-2</v>
          </cell>
          <cell r="S564">
            <v>-3.500000000000001E-2</v>
          </cell>
          <cell r="T564">
            <v>-4.250000000000001E-2</v>
          </cell>
          <cell r="AE564" t="str">
            <v>Bayi &amp; PersalinanPerawatan &amp; Kesehatan BayiDot, Teether, &amp; Mainan Kunyah Tumbuh Gigi</v>
          </cell>
        </row>
        <row r="565">
          <cell r="G565" t="str">
            <v>Baby &amp; MaternityBaby Care &amp; HealthBaby Bath Supplies</v>
          </cell>
          <cell r="P565">
            <v>-7.0000000000000097E-3</v>
          </cell>
          <cell r="Q565">
            <v>-2.1000000000000001E-2</v>
          </cell>
          <cell r="R565">
            <v>-2.8000000000000011E-2</v>
          </cell>
          <cell r="S565">
            <v>-3.500000000000001E-2</v>
          </cell>
          <cell r="T565">
            <v>-4.250000000000001E-2</v>
          </cell>
          <cell r="AE565" t="str">
            <v>Bayi &amp; PersalinanPerawatan &amp; Kesehatan BayiPerlengkapan Mandi Bayi</v>
          </cell>
        </row>
        <row r="566">
          <cell r="G566" t="str">
            <v>Baby &amp; MaternityBaby Care &amp; HealthBaby Baths &amp; Bath Seats</v>
          </cell>
          <cell r="P566">
            <v>-7.0000000000000097E-3</v>
          </cell>
          <cell r="Q566">
            <v>-2.1000000000000001E-2</v>
          </cell>
          <cell r="R566">
            <v>-2.8000000000000011E-2</v>
          </cell>
          <cell r="S566">
            <v>-3.500000000000001E-2</v>
          </cell>
          <cell r="T566">
            <v>-4.250000000000001E-2</v>
          </cell>
          <cell r="AE566" t="str">
            <v>Bayi &amp; PersalinanPerawatan &amp; Kesehatan BayiBak Mandi Bayi &amp; Kursi Mandi</v>
          </cell>
        </row>
        <row r="567">
          <cell r="G567" t="str">
            <v>Baby &amp; MaternityBaby Care &amp; HealthTowels &amp; Shower Caps</v>
          </cell>
          <cell r="P567">
            <v>-7.0000000000000097E-3</v>
          </cell>
          <cell r="Q567">
            <v>-2.1000000000000001E-2</v>
          </cell>
          <cell r="R567">
            <v>-2.8000000000000011E-2</v>
          </cell>
          <cell r="S567">
            <v>-3.500000000000001E-2</v>
          </cell>
          <cell r="T567">
            <v>-4.250000000000001E-2</v>
          </cell>
          <cell r="AE567" t="str">
            <v>Bayi &amp; PersalinanPerawatan &amp; Kesehatan BayiHanduk &amp; Topi Mandi</v>
          </cell>
        </row>
        <row r="568">
          <cell r="G568" t="str">
            <v>Baby &amp; MaternityBaby Care &amp; HealthBaby Hair Trimmers</v>
          </cell>
          <cell r="P568">
            <v>-7.0000000000000097E-3</v>
          </cell>
          <cell r="Q568">
            <v>-2.1000000000000001E-2</v>
          </cell>
          <cell r="R568">
            <v>-2.8000000000000011E-2</v>
          </cell>
          <cell r="S568">
            <v>-3.500000000000001E-2</v>
          </cell>
          <cell r="T568">
            <v>-4.250000000000001E-2</v>
          </cell>
          <cell r="AE568" t="str">
            <v>Bayi &amp; PersalinanPerawatan &amp; Kesehatan BayiPemangkas Rambut Bayi</v>
          </cell>
        </row>
        <row r="569">
          <cell r="G569" t="str">
            <v>Baby &amp; MaternityBaby Care &amp; HealthWipes &amp; Holders</v>
          </cell>
          <cell r="P569">
            <v>-7.0000000000000097E-3</v>
          </cell>
          <cell r="Q569">
            <v>-2.1000000000000001E-2</v>
          </cell>
          <cell r="R569">
            <v>-2.8000000000000011E-2</v>
          </cell>
          <cell r="S569">
            <v>-3.500000000000001E-2</v>
          </cell>
          <cell r="T569">
            <v>-4.250000000000001E-2</v>
          </cell>
          <cell r="AE569" t="str">
            <v>Bayi &amp; PersalinanPerawatan &amp; Kesehatan BayiTisu Basah &amp; Dudukan</v>
          </cell>
        </row>
        <row r="570">
          <cell r="G570" t="str">
            <v>Baby &amp; MaternityBaby Care &amp; HealthFragrances</v>
          </cell>
          <cell r="P570">
            <v>-6.9125483766753516E-3</v>
          </cell>
          <cell r="Q570">
            <v>-2.161216136327259E-2</v>
          </cell>
          <cell r="R570">
            <v>-2.8524709739947942E-2</v>
          </cell>
          <cell r="S570">
            <v>-3.5655887174934925E-2</v>
          </cell>
          <cell r="T570">
            <v>-4.3374516233246563E-2</v>
          </cell>
          <cell r="AE570" t="str">
            <v>Bayi &amp; PersalinanPerawatan &amp; Kesehatan BayiWewangian</v>
          </cell>
        </row>
        <row r="571">
          <cell r="G571" t="str">
            <v>Baby &amp; MaternityBaby Care &amp; HealthBaby Grooming Tools</v>
          </cell>
          <cell r="P571">
            <v>-6.8773678030064414E-3</v>
          </cell>
          <cell r="Q571">
            <v>-2.1858425378954948E-2</v>
          </cell>
          <cell r="R571">
            <v>-2.8735793181961389E-2</v>
          </cell>
          <cell r="S571">
            <v>-3.5919741477451736E-2</v>
          </cell>
          <cell r="T571">
            <v>-4.3726321969935644E-2</v>
          </cell>
          <cell r="AE571" t="str">
            <v>Bayi &amp; PersalinanPerawatan &amp; Kesehatan BayiAlat Perawatan Bayi</v>
          </cell>
        </row>
        <row r="572">
          <cell r="G572" t="str">
            <v>Baby &amp; MaternityBaby Care &amp; HealthLaundry Detergent</v>
          </cell>
          <cell r="P572">
            <v>-7.0000000000000097E-3</v>
          </cell>
          <cell r="Q572">
            <v>-2.1000000000000001E-2</v>
          </cell>
          <cell r="R572">
            <v>-2.8000000000000011E-2</v>
          </cell>
          <cell r="S572">
            <v>-3.500000000000001E-2</v>
          </cell>
          <cell r="T572">
            <v>-4.250000000000001E-2</v>
          </cell>
          <cell r="AE572" t="str">
            <v>Bayi &amp; PersalinanPerawatan &amp; Kesehatan BayiDeterjen</v>
          </cell>
        </row>
        <row r="573">
          <cell r="G573" t="str">
            <v>Baby &amp; MaternityBaby Care &amp; HealthBaby Hand Sanitizer</v>
          </cell>
          <cell r="P573">
            <v>-7.0000000000000097E-3</v>
          </cell>
          <cell r="Q573">
            <v>-2.1000000000000001E-2</v>
          </cell>
          <cell r="R573">
            <v>-2.8000000000000011E-2</v>
          </cell>
          <cell r="S573">
            <v>-3.500000000000001E-2</v>
          </cell>
          <cell r="T573">
            <v>-4.250000000000001E-2</v>
          </cell>
          <cell r="AE573" t="str">
            <v>Bayi &amp; PersalinanPerawatan &amp; Kesehatan BayiPensanitasi Tangan Bayi</v>
          </cell>
        </row>
        <row r="574">
          <cell r="G574" t="str">
            <v>Baby &amp; MaternityBaby Care &amp; HealthBaby Hair Dryers</v>
          </cell>
          <cell r="P574">
            <v>-7.5044529912009286E-3</v>
          </cell>
          <cell r="Q574">
            <v>-3.5124683753625908E-2</v>
          </cell>
          <cell r="R574">
            <v>-4.2629136744826837E-2</v>
          </cell>
          <cell r="S574">
            <v>-5.0133589736027766E-2</v>
          </cell>
          <cell r="T574">
            <v>-6.2678119648037017E-2</v>
          </cell>
          <cell r="AE574" t="str">
            <v>Bayi &amp; PersalinanPerawatan &amp; Kesehatan BayiPengering Rambut Bayi</v>
          </cell>
        </row>
        <row r="575">
          <cell r="G575" t="str">
            <v>Baby &amp; MaternityBaby Care &amp; HealthMedicine Dispensers</v>
          </cell>
          <cell r="P575">
            <v>-6.6057217154188372E-3</v>
          </cell>
          <cell r="Q575">
            <v>-2.375994799206816E-2</v>
          </cell>
          <cell r="R575">
            <v>-3.0365669707486997E-2</v>
          </cell>
          <cell r="S575">
            <v>-3.7957087134358747E-2</v>
          </cell>
          <cell r="T575">
            <v>-4.6442782845811666E-2</v>
          </cell>
          <cell r="AE575" t="str">
            <v>Bayi &amp; PersalinanPerawatan &amp; Kesehatan BayiDispenser Obat</v>
          </cell>
        </row>
        <row r="576">
          <cell r="G576" t="str">
            <v>Baby &amp; MaternityBaby Care &amp; HealthScales</v>
          </cell>
          <cell r="P576">
            <v>-7.0000000000000097E-3</v>
          </cell>
          <cell r="Q576">
            <v>-2.1000000000000001E-2</v>
          </cell>
          <cell r="R576">
            <v>-2.8000000000000011E-2</v>
          </cell>
          <cell r="S576">
            <v>-3.500000000000001E-2</v>
          </cell>
          <cell r="T576">
            <v>-4.250000000000001E-2</v>
          </cell>
          <cell r="AE576" t="str">
            <v>Bayi &amp; PersalinanPerawatan &amp; Kesehatan BayiTimbangan</v>
          </cell>
        </row>
        <row r="577">
          <cell r="G577" t="str">
            <v>Baby &amp; MaternityBaby Care &amp; HealthInsect &amp; Pest Repellents</v>
          </cell>
          <cell r="P577">
            <v>-1.2320230503697481E-2</v>
          </cell>
          <cell r="Q577">
            <v>-2.5758386474117684E-2</v>
          </cell>
          <cell r="R577">
            <v>-3.8078616977815165E-2</v>
          </cell>
          <cell r="S577">
            <v>-4.7598271222268951E-2</v>
          </cell>
          <cell r="T577">
            <v>-5.6797694963025266E-2</v>
          </cell>
          <cell r="AE577" t="str">
            <v>Bayi &amp; PersalinanPerawatan &amp; Kesehatan BayiPembasmi Serangga &amp; Hama</v>
          </cell>
        </row>
        <row r="578">
          <cell r="G578" t="str">
            <v>Baby &amp; MaternityBaby Care &amp; HealthHeight &amp; Circumference Measuring Devices</v>
          </cell>
          <cell r="P578">
            <v>-7.9829402887755044E-3</v>
          </cell>
          <cell r="Q578">
            <v>-4.8522328085714307E-2</v>
          </cell>
          <cell r="R578">
            <v>-5.6505268374489812E-2</v>
          </cell>
          <cell r="S578">
            <v>-6.4488208663265323E-2</v>
          </cell>
          <cell r="T578">
            <v>-8.1817611551020436E-2</v>
          </cell>
          <cell r="AE578" t="str">
            <v>Bayi &amp; PersalinanPerawatan &amp; Kesehatan BayiAlat Pengukur Tinggi &amp; Keliling</v>
          </cell>
        </row>
        <row r="579">
          <cell r="G579" t="str">
            <v>Baby &amp; MaternityBaby Care &amp; HealthHand &amp; Footprint Makers</v>
          </cell>
          <cell r="P579">
            <v>-6.5735262840991779E-3</v>
          </cell>
          <cell r="Q579">
            <v>-2.3985316011305793E-2</v>
          </cell>
          <cell r="R579">
            <v>-3.0558842295404971E-2</v>
          </cell>
          <cell r="S579">
            <v>-3.8198552869256212E-2</v>
          </cell>
          <cell r="T579">
            <v>-4.6764737159008279E-2</v>
          </cell>
          <cell r="AE579" t="str">
            <v>Bayi &amp; PersalinanPerawatan &amp; Kesehatan BayiPencetak Bentuk Tangan &amp; Kaki Bayi</v>
          </cell>
        </row>
        <row r="580">
          <cell r="G580" t="str">
            <v>Baby &amp; MaternityBaby Care &amp; HealthBaby Clothes Sterilizers</v>
          </cell>
          <cell r="P580">
            <v>-6.6339855689620773E-3</v>
          </cell>
          <cell r="Q580">
            <v>-2.3562101017265486E-2</v>
          </cell>
          <cell r="R580">
            <v>-3.0196086586227563E-2</v>
          </cell>
          <cell r="S580">
            <v>-3.7745108232784451E-2</v>
          </cell>
          <cell r="T580">
            <v>-4.6160144310379271E-2</v>
          </cell>
          <cell r="AE580" t="str">
            <v>Bayi &amp; PersalinanPerawatan &amp; Kesehatan BayiSterilisasi Pakaian Bayi</v>
          </cell>
        </row>
        <row r="581">
          <cell r="G581" t="str">
            <v>Baby &amp; MaternityFormula Milk &amp; Baby FoodGrowth Milk Formula</v>
          </cell>
          <cell r="P581">
            <v>-2.2500000000000006E-2</v>
          </cell>
          <cell r="Q581">
            <v>-2.2500000000000006E-2</v>
          </cell>
          <cell r="R581">
            <v>-2.2500000000000006E-2</v>
          </cell>
          <cell r="S581">
            <v>-2.2500000000000006E-2</v>
          </cell>
          <cell r="T581">
            <v>-3.0000000000000006E-2</v>
          </cell>
          <cell r="AE581" t="str">
            <v>Bayi &amp; PersalinanSusu Formula &amp; Makanan BayiSusu Formula Pertumbuhan</v>
          </cell>
        </row>
        <row r="582">
          <cell r="G582" t="str">
            <v>Baby &amp; MaternityFormula Milk &amp; Baby FoodOatmeal, Puree &amp; Cereal</v>
          </cell>
          <cell r="P582">
            <v>-2.2500000000000006E-2</v>
          </cell>
          <cell r="Q582">
            <v>-2.2500000000000006E-2</v>
          </cell>
          <cell r="R582">
            <v>-2.2500000000000006E-2</v>
          </cell>
          <cell r="S582">
            <v>-2.2500000000000006E-2</v>
          </cell>
          <cell r="T582">
            <v>-3.0000000000000006E-2</v>
          </cell>
          <cell r="AE582" t="str">
            <v>Bayi &amp; PersalinanSusu Formula &amp; Makanan BayiMakanan Bayi, Pure &amp; Sereal</v>
          </cell>
        </row>
        <row r="583">
          <cell r="G583" t="str">
            <v>Baby &amp; MaternityFormula Milk &amp; Baby FoodInfant Formula</v>
          </cell>
          <cell r="P583">
            <v>-3.0000000000000006E-2</v>
          </cell>
          <cell r="Q583">
            <v>-3.0000000000000006E-2</v>
          </cell>
          <cell r="R583">
            <v>-3.0000000000000006E-2</v>
          </cell>
          <cell r="S583">
            <v>-3.0000000000000006E-2</v>
          </cell>
          <cell r="T583">
            <v>-3.0000000000000006E-2</v>
          </cell>
          <cell r="AE583" t="str">
            <v>Bayi &amp; PersalinanSusu Formula &amp; Makanan BayiSusu Formula Bayi</v>
          </cell>
        </row>
        <row r="584">
          <cell r="G584" t="str">
            <v>HealthFood SupplementsWeight Management</v>
          </cell>
          <cell r="P584">
            <v>-1.8750000000000003E-2</v>
          </cell>
          <cell r="Q584">
            <v>-1.8750000000000003E-2</v>
          </cell>
          <cell r="R584">
            <v>-1.8750000000000003E-2</v>
          </cell>
          <cell r="S584">
            <v>-1.8750000000000003E-2</v>
          </cell>
          <cell r="T584">
            <v>-2.5000000000000001E-2</v>
          </cell>
          <cell r="AE584" t="str">
            <v>KesehatanSuplemen MakananManajemen Berat Badan</v>
          </cell>
        </row>
        <row r="585">
          <cell r="G585" t="str">
            <v>Baby &amp; MaternityFormula Milk &amp; Baby FoodBeverages</v>
          </cell>
          <cell r="P585">
            <v>-2.2500000000000006E-2</v>
          </cell>
          <cell r="Q585">
            <v>-2.2500000000000006E-2</v>
          </cell>
          <cell r="R585">
            <v>-2.2500000000000006E-2</v>
          </cell>
          <cell r="S585">
            <v>-2.2500000000000006E-2</v>
          </cell>
          <cell r="T585">
            <v>-3.0000000000000006E-2</v>
          </cell>
          <cell r="AE585" t="str">
            <v>Bayi &amp; PersalinanSusu Formula &amp; Makanan BayiMinuman</v>
          </cell>
        </row>
        <row r="586">
          <cell r="G586" t="str">
            <v>Baby &amp; MaternityMaternity SuppliesMaternity Vitamins &amp; Supplement</v>
          </cell>
          <cell r="P586">
            <v>-1.3000000000000008E-2</v>
          </cell>
          <cell r="Q586">
            <v>-2.1000000000000001E-2</v>
          </cell>
          <cell r="R586">
            <v>-3.4000000000000009E-2</v>
          </cell>
          <cell r="S586">
            <v>-4.250000000000001E-2</v>
          </cell>
          <cell r="T586">
            <v>-0.05</v>
          </cell>
          <cell r="AE586" t="str">
            <v>Bayi &amp; PersalinanPerlengkapan KehamilanVitamin &amp; Suplemen Bersalin</v>
          </cell>
        </row>
        <row r="587">
          <cell r="G587" t="str">
            <v>Baby &amp; MaternityMaternity SuppliesMaternity Skincare</v>
          </cell>
          <cell r="P587">
            <v>-1.2669602107787895E-2</v>
          </cell>
          <cell r="Q587">
            <v>-2.331278524548475E-2</v>
          </cell>
          <cell r="R587">
            <v>-3.5982387353272645E-2</v>
          </cell>
          <cell r="S587">
            <v>-4.4977984191590804E-2</v>
          </cell>
          <cell r="T587">
            <v>-5.3303978922121076E-2</v>
          </cell>
          <cell r="AE587" t="str">
            <v>Bayi &amp; PersalinanPerlengkapan KehamilanPerawatan Kulit Bersalin</v>
          </cell>
        </row>
        <row r="588">
          <cell r="G588" t="str">
            <v>Baby &amp; MaternityMaternity SuppliesMaternity Clothing &amp; Accessories</v>
          </cell>
          <cell r="P588">
            <v>-1.0885903232627614E-2</v>
          </cell>
          <cell r="Q588">
            <v>-2.1798677371606782E-2</v>
          </cell>
          <cell r="R588">
            <v>-3.2684580604234396E-2</v>
          </cell>
          <cell r="S588">
            <v>-4.085572575529299E-2</v>
          </cell>
          <cell r="T588">
            <v>-4.8640967673723987E-2</v>
          </cell>
          <cell r="AE588" t="str">
            <v>Bayi &amp; PersalinanPerlengkapan KehamilanPakaian &amp; Aksesori Ibu Hamil dan Menyusui</v>
          </cell>
        </row>
        <row r="589">
          <cell r="G589" t="str">
            <v>Baby &amp; MaternityMaternity SuppliesSupporting Belts</v>
          </cell>
          <cell r="P589">
            <v>-1.2650212034605007E-2</v>
          </cell>
          <cell r="Q589">
            <v>-2.3448515757765007E-2</v>
          </cell>
          <cell r="R589">
            <v>-3.6098727792370014E-2</v>
          </cell>
          <cell r="S589">
            <v>-4.5123409740462514E-2</v>
          </cell>
          <cell r="T589">
            <v>-5.3497879653950017E-2</v>
          </cell>
          <cell r="AE589" t="str">
            <v>Bayi &amp; PersalinanPerlengkapan KehamilanSabuk Pendukung Kehamilan</v>
          </cell>
        </row>
        <row r="590">
          <cell r="G590" t="str">
            <v>Baby &amp; MaternityMaternity SuppliesMilk Formula for Pregnant &amp; Lactating Women</v>
          </cell>
          <cell r="P590">
            <v>-1.3000000000000008E-2</v>
          </cell>
          <cell r="Q590">
            <v>-2.1000000000000001E-2</v>
          </cell>
          <cell r="R590">
            <v>-3.4000000000000009E-2</v>
          </cell>
          <cell r="S590">
            <v>-4.250000000000001E-2</v>
          </cell>
          <cell r="T590">
            <v>-0.05</v>
          </cell>
          <cell r="AE590" t="str">
            <v>Bayi &amp; PersalinanPerlengkapan KehamilanSusu Formula untuk Ibu Hamil &amp; Menyusui</v>
          </cell>
        </row>
        <row r="591">
          <cell r="G591" t="str">
            <v>Baby &amp; MaternityMaternity SuppliesMaternity Underwear</v>
          </cell>
          <cell r="P591">
            <v>-1.0699683964461755E-2</v>
          </cell>
          <cell r="Q591">
            <v>-2.3102212248767809E-2</v>
          </cell>
          <cell r="R591">
            <v>-3.3801896213229564E-2</v>
          </cell>
          <cell r="S591">
            <v>-4.225237026653695E-2</v>
          </cell>
          <cell r="T591">
            <v>-5.0503160355382597E-2</v>
          </cell>
          <cell r="AE591" t="str">
            <v>Bayi &amp; PersalinanPerlengkapan KehamilanPakaian Dalam Bersalin</v>
          </cell>
        </row>
        <row r="592">
          <cell r="G592" t="str">
            <v>Baby &amp; MaternityMaternity SuppliesNursing Clothes</v>
          </cell>
          <cell r="P592">
            <v>-1.1000000000000013E-2</v>
          </cell>
          <cell r="Q592">
            <v>-2.1000000000000001E-2</v>
          </cell>
          <cell r="R592">
            <v>-3.2000000000000015E-2</v>
          </cell>
          <cell r="S592">
            <v>-4.0000000000000015E-2</v>
          </cell>
          <cell r="T592">
            <v>-4.7500000000000014E-2</v>
          </cell>
          <cell r="AE592" t="str">
            <v>Bayi &amp; PersalinanPerlengkapan KehamilanPakaian Nursing</v>
          </cell>
        </row>
        <row r="593">
          <cell r="G593" t="str">
            <v>Baby &amp; MaternityMaternity SuppliesMaternity Pillows</v>
          </cell>
          <cell r="P593">
            <v>-1.2642723037269862E-2</v>
          </cell>
          <cell r="Q593">
            <v>-2.3500938739110945E-2</v>
          </cell>
          <cell r="R593">
            <v>-3.6143661776380807E-2</v>
          </cell>
          <cell r="S593">
            <v>-4.5179577220476011E-2</v>
          </cell>
          <cell r="T593">
            <v>-5.3572769627301356E-2</v>
          </cell>
          <cell r="AE593" t="str">
            <v>Bayi &amp; PersalinanPerlengkapan KehamilanBantal Bersalin</v>
          </cell>
        </row>
        <row r="594">
          <cell r="G594" t="str">
            <v>Tools &amp; HardwareSoldering Equipment</v>
          </cell>
          <cell r="P594">
            <v>-1.4500000000000004E-2</v>
          </cell>
          <cell r="Q594">
            <v>-1.0500000000000004E-2</v>
          </cell>
          <cell r="R594">
            <v>-2.5000000000000008E-2</v>
          </cell>
          <cell r="S594">
            <v>-3.1250000000000007E-2</v>
          </cell>
          <cell r="T594">
            <v>-3.5000000000000003E-2</v>
          </cell>
          <cell r="AE594" t="str">
            <v>Alat &amp; Perangkat KerasPeralatan Solder</v>
          </cell>
        </row>
        <row r="595">
          <cell r="G595" t="str">
            <v>Baby &amp; MaternityMaternity SuppliesMaternity Seat Belts &amp; Accessories</v>
          </cell>
          <cell r="P595">
            <v>-1.2962759731820334E-2</v>
          </cell>
          <cell r="Q595">
            <v>-2.1260681877257676E-2</v>
          </cell>
          <cell r="R595">
            <v>-3.4223441609078011E-2</v>
          </cell>
          <cell r="S595">
            <v>-4.2779302011347511E-2</v>
          </cell>
          <cell r="T595">
            <v>-5.0372402681796685E-2</v>
          </cell>
          <cell r="AE595" t="str">
            <v>Bayi &amp; PersalinanPerlengkapan KehamilanSabuk Pengaman untuk Ibu Hamil &amp; Aksesorinya</v>
          </cell>
        </row>
        <row r="596">
          <cell r="G596" t="str">
            <v>Books, Magazines &amp; AudioEconomics &amp; Management</v>
          </cell>
          <cell r="P596">
            <v>-1.2853066958441677E-2</v>
          </cell>
          <cell r="Q596">
            <v>-2.2028531290908315E-2</v>
          </cell>
          <cell r="R596">
            <v>-3.4881598249349992E-2</v>
          </cell>
          <cell r="S596">
            <v>-4.3601997811687485E-2</v>
          </cell>
          <cell r="T596">
            <v>-5.1469330415583311E-2</v>
          </cell>
          <cell r="AE596" t="str">
            <v>Buku, Majalah, &amp; AudioEkonomi &amp; Manajemen</v>
          </cell>
        </row>
        <row r="597">
          <cell r="G597" t="str">
            <v>Toys &amp; HobbiesElectric &amp; Remote Control Toys</v>
          </cell>
          <cell r="P597">
            <v>-1.4000000000000002E-2</v>
          </cell>
          <cell r="Q597">
            <v>-1.4000000000000002E-2</v>
          </cell>
          <cell r="R597">
            <v>-2.8000000000000004E-2</v>
          </cell>
          <cell r="S597">
            <v>-3.5000000000000003E-2</v>
          </cell>
          <cell r="T597">
            <v>-4.0000000000000008E-2</v>
          </cell>
          <cell r="AE597" t="str">
            <v>Mainan &amp; HobiMainan Elektrik &amp; Remote Control</v>
          </cell>
        </row>
        <row r="598">
          <cell r="G598" t="str">
            <v>Baby &amp; MaternityBaby Travel EssentialsDiaper Bags</v>
          </cell>
          <cell r="P598">
            <v>-1.3000000000000008E-2</v>
          </cell>
          <cell r="Q598">
            <v>-2.1000000000000001E-2</v>
          </cell>
          <cell r="R598">
            <v>-3.4000000000000009E-2</v>
          </cell>
          <cell r="S598">
            <v>-4.250000000000001E-2</v>
          </cell>
          <cell r="T598">
            <v>-0.05</v>
          </cell>
          <cell r="AE598" t="str">
            <v>Bayi &amp; PersalinanPerlengkapan Bayi untuk TravelNappy Bag</v>
          </cell>
        </row>
        <row r="599">
          <cell r="G599" t="str">
            <v>Menswear &amp; UnderwearMen's Special Clothing</v>
          </cell>
          <cell r="P599">
            <v>-7.0000000000000062E-3</v>
          </cell>
          <cell r="Q599">
            <v>-2.0999999999999998E-2</v>
          </cell>
          <cell r="R599">
            <v>-2.8000000000000004E-2</v>
          </cell>
          <cell r="S599">
            <v>-3.5000000000000003E-2</v>
          </cell>
          <cell r="T599">
            <v>-4.2500000000000003E-2</v>
          </cell>
          <cell r="AE599" t="str">
            <v>Pakaian &amp; Pakaian Dalam PriaPakaian Khusus Pria</v>
          </cell>
        </row>
        <row r="600">
          <cell r="G600" t="str">
            <v>Luggage &amp; BagsBag Accessories</v>
          </cell>
          <cell r="P600">
            <v>-1.3130620899235539E-2</v>
          </cell>
          <cell r="Q600">
            <v>-2.008565370535122E-2</v>
          </cell>
          <cell r="R600">
            <v>-3.321627460458676E-2</v>
          </cell>
          <cell r="S600">
            <v>-4.152034325573345E-2</v>
          </cell>
          <cell r="T600">
            <v>-4.8693791007644607E-2</v>
          </cell>
          <cell r="AE600" t="str">
            <v>Koper &amp; TasAksesoris Tas</v>
          </cell>
        </row>
        <row r="601">
          <cell r="G601" t="str">
            <v>Beauty &amp; Personal CareEye &amp; Ear CareLens Solutions &amp; Eyedrops</v>
          </cell>
          <cell r="P601">
            <v>-1.2932855839956601E-2</v>
          </cell>
          <cell r="Q601">
            <v>-2.1470009120303852E-2</v>
          </cell>
          <cell r="R601">
            <v>-3.4402864960260453E-2</v>
          </cell>
          <cell r="S601">
            <v>-4.3003581200325561E-2</v>
          </cell>
          <cell r="T601">
            <v>-5.0671441600434075E-2</v>
          </cell>
          <cell r="AE601" t="str">
            <v>Perawatan &amp; KecantikanPerawatan Mata &amp; TelingaCairan Lensa &amp; Tetes Mata</v>
          </cell>
        </row>
        <row r="602">
          <cell r="G602" t="str">
            <v>Muslim FashionWomen's Islamic ClothingCulottes &amp; Palazzo Pants</v>
          </cell>
          <cell r="P602">
            <v>-7.1480629277761477E-3</v>
          </cell>
          <cell r="Q602">
            <v>-1.9963559505566993E-2</v>
          </cell>
          <cell r="R602">
            <v>-2.7111622433343141E-2</v>
          </cell>
          <cell r="S602">
            <v>-3.3889528041678926E-2</v>
          </cell>
          <cell r="T602">
            <v>-4.1019370722238567E-2</v>
          </cell>
          <cell r="AE602" t="str">
            <v>Fashion MuslimBusana Muslim WanitaCelana Kulot dan Palazzo</v>
          </cell>
        </row>
        <row r="603">
          <cell r="G603" t="str">
            <v>Phones &amp; ElectronicsPhone AccessoriesMobile Phone Parts</v>
          </cell>
          <cell r="P603">
            <v>-1.0499999999999997E-3</v>
          </cell>
          <cell r="Q603">
            <v>-1.9499999999999999E-3</v>
          </cell>
          <cell r="R603">
            <v>-2.9999999999999996E-3</v>
          </cell>
          <cell r="S603">
            <v>-3.7499999999999994E-3</v>
          </cell>
          <cell r="T603">
            <v>-4.9999999999999992E-3</v>
          </cell>
          <cell r="AE603" t="str">
            <v>Telepon &amp; ElektronikAksesori PonselSuku Cadang Ponsel</v>
          </cell>
        </row>
        <row r="604">
          <cell r="G604" t="str">
            <v>HealthPrescription MedicationAntiviral Drugs</v>
          </cell>
          <cell r="P604">
            <v>-1.8750000000000003E-2</v>
          </cell>
          <cell r="Q604">
            <v>-1.8750000000000003E-2</v>
          </cell>
          <cell r="R604">
            <v>-1.8750000000000003E-2</v>
          </cell>
          <cell r="S604">
            <v>-1.8750000000000003E-2</v>
          </cell>
          <cell r="T604">
            <v>-2.5000000000000001E-2</v>
          </cell>
          <cell r="AE604" t="str">
            <v>KesehatanObat ResepObat Antivirus</v>
          </cell>
        </row>
        <row r="605">
          <cell r="G605" t="str">
            <v>Sports &amp; OutdoorWater Sports Equipment</v>
          </cell>
          <cell r="P605">
            <v>-1.55E-2</v>
          </cell>
          <cell r="Q605">
            <v>-3.5000000000000027E-3</v>
          </cell>
          <cell r="R605">
            <v>-1.9000000000000003E-2</v>
          </cell>
          <cell r="S605">
            <v>-2.3750000000000004E-2</v>
          </cell>
          <cell r="T605">
            <v>-2.5000000000000005E-2</v>
          </cell>
          <cell r="AE605" t="str">
            <v>Olahraga &amp; OutdoorPeralatan Olahraga Air</v>
          </cell>
        </row>
        <row r="606">
          <cell r="G606" t="str">
            <v>Fashion AccessoriesClothes AccessoriesBelts</v>
          </cell>
          <cell r="P606">
            <v>-1.3783673524253063E-2</v>
          </cell>
          <cell r="Q606">
            <v>-1.5514285330228547E-2</v>
          </cell>
          <cell r="R606">
            <v>-2.9297958854481609E-2</v>
          </cell>
          <cell r="S606">
            <v>-3.6622448568102012E-2</v>
          </cell>
          <cell r="T606">
            <v>-4.2163264757469357E-2</v>
          </cell>
          <cell r="AE606" t="str">
            <v>Aksesoris FashionAksesoris PakaianSabuk</v>
          </cell>
        </row>
        <row r="607">
          <cell r="G607" t="str">
            <v>Fashion AccessoriesClothes AccessoriesHats</v>
          </cell>
          <cell r="P607">
            <v>-1.3537613117689907E-2</v>
          </cell>
          <cell r="Q607">
            <v>-1.7236708176170634E-2</v>
          </cell>
          <cell r="R607">
            <v>-3.077432129386054E-2</v>
          </cell>
          <cell r="S607">
            <v>-3.8467901617325675E-2</v>
          </cell>
          <cell r="T607">
            <v>-4.4623868823100904E-2</v>
          </cell>
          <cell r="AE607" t="str">
            <v>Aksesoris FashionAksesoris PakaianTopi</v>
          </cell>
        </row>
        <row r="608">
          <cell r="G608" t="str">
            <v>CollectiblesTrading Cards &amp; Accessories</v>
          </cell>
          <cell r="P608">
            <v>-1.4000000000000002E-2</v>
          </cell>
          <cell r="Q608">
            <v>-1.4000000000000002E-2</v>
          </cell>
          <cell r="R608">
            <v>-2.8000000000000004E-2</v>
          </cell>
          <cell r="S608">
            <v>-3.5000000000000003E-2</v>
          </cell>
          <cell r="T608">
            <v>-4.0000000000000008E-2</v>
          </cell>
          <cell r="AE608" t="str">
            <v>KoleksiKartu Koleksi &amp; Aksesori</v>
          </cell>
        </row>
        <row r="609">
          <cell r="G609" t="str">
            <v>Fashion AccessoriesClothes AccessoriesCollar Clips &amp; Brooches</v>
          </cell>
          <cell r="P609">
            <v>-1.3736560858613411E-2</v>
          </cell>
          <cell r="Q609">
            <v>-1.5844073989706133E-2</v>
          </cell>
          <cell r="R609">
            <v>-2.9580634848319545E-2</v>
          </cell>
          <cell r="S609">
            <v>-3.6975793560399428E-2</v>
          </cell>
          <cell r="T609">
            <v>-4.2634391413865907E-2</v>
          </cell>
          <cell r="AE609" t="str">
            <v>Aksesoris FashionAksesoris PakaianPenjepit Kerah &amp; Bros</v>
          </cell>
        </row>
        <row r="610">
          <cell r="G610" t="str">
            <v>Fashion AccessoriesClothes AccessoriesFace Covering Masks &amp; Accessories</v>
          </cell>
          <cell r="P610">
            <v>-7.7543259373473623E-3</v>
          </cell>
          <cell r="Q610">
            <v>-1.5719718438568481E-2</v>
          </cell>
          <cell r="R610">
            <v>-2.3474044375915843E-2</v>
          </cell>
          <cell r="S610">
            <v>-2.9342555469894803E-2</v>
          </cell>
          <cell r="T610">
            <v>-3.4956740626526407E-2</v>
          </cell>
          <cell r="AE610" t="str">
            <v>Aksesoris FashionAksesoris PakaianMasker Wajah &amp; Aksesori</v>
          </cell>
        </row>
        <row r="611">
          <cell r="G611" t="str">
            <v>Fashion AccessoriesClothes AccessoriesScarves &amp; Shawls</v>
          </cell>
          <cell r="P611">
            <v>-1.3879119769354568E-2</v>
          </cell>
          <cell r="Q611">
            <v>-1.4846161614518013E-2</v>
          </cell>
          <cell r="R611">
            <v>-2.8725281383872581E-2</v>
          </cell>
          <cell r="S611">
            <v>-3.5906601729840726E-2</v>
          </cell>
          <cell r="T611">
            <v>-4.1208802306454309E-2</v>
          </cell>
          <cell r="AE611" t="str">
            <v>Aksesoris FashionAksesoris PakaianSelendang &amp; Syal</v>
          </cell>
        </row>
        <row r="612">
          <cell r="G612" t="str">
            <v>Fashion AccessoriesClothes AccessoriesTies &amp; Bow ties</v>
          </cell>
          <cell r="P612">
            <v>-1.4500000000000002E-2</v>
          </cell>
          <cell r="Q612">
            <v>-1.0499999999999999E-2</v>
          </cell>
          <cell r="R612">
            <v>-2.5000000000000001E-2</v>
          </cell>
          <cell r="S612">
            <v>-3.125E-2</v>
          </cell>
          <cell r="T612">
            <v>-3.5000000000000003E-2</v>
          </cell>
          <cell r="AE612" t="str">
            <v>Aksesoris FashionAksesoris PakaianDasi &amp; Dasi Kupu-Kupu</v>
          </cell>
        </row>
        <row r="613">
          <cell r="G613" t="str">
            <v>Fashion AccessoriesClothes AccessoriesFashion Accessory Sets</v>
          </cell>
          <cell r="P613">
            <v>-1.3388790597690728E-2</v>
          </cell>
          <cell r="Q613">
            <v>-1.8278465816164886E-2</v>
          </cell>
          <cell r="R613">
            <v>-3.1667256413855614E-2</v>
          </cell>
          <cell r="S613">
            <v>-3.958407051731952E-2</v>
          </cell>
          <cell r="T613">
            <v>-4.6112094023092701E-2</v>
          </cell>
          <cell r="AE613" t="str">
            <v>Aksesoris FashionAksesoris PakaianSet Aksesori Fesyen</v>
          </cell>
        </row>
        <row r="614">
          <cell r="G614" t="str">
            <v>Books, Magazines &amp; AudioScience &amp; Technology</v>
          </cell>
          <cell r="P614">
            <v>-1.2999999999999998E-2</v>
          </cell>
          <cell r="Q614">
            <v>-2.0999999999999998E-2</v>
          </cell>
          <cell r="R614">
            <v>-3.3999999999999996E-2</v>
          </cell>
          <cell r="S614">
            <v>-4.2499999999999996E-2</v>
          </cell>
          <cell r="T614">
            <v>-0.05</v>
          </cell>
          <cell r="AE614" t="str">
            <v>Buku, Majalah, &amp; AudioIlmu &amp; Teknologi</v>
          </cell>
        </row>
        <row r="615">
          <cell r="G615" t="str">
            <v>Fashion AccessoriesClothes AccessoriesHandkerchiefs</v>
          </cell>
          <cell r="P615">
            <v>-1.3710026579075319E-2</v>
          </cell>
          <cell r="Q615">
            <v>-1.6029813946472817E-2</v>
          </cell>
          <cell r="R615">
            <v>-2.9739840525548136E-2</v>
          </cell>
          <cell r="S615">
            <v>-3.7174800656935167E-2</v>
          </cell>
          <cell r="T615">
            <v>-4.2899734209246879E-2</v>
          </cell>
          <cell r="AE615" t="str">
            <v>Aksesoris FashionAksesoris PakaianSaputangan</v>
          </cell>
        </row>
        <row r="616">
          <cell r="G616" t="str">
            <v>Fashion AccessoriesClothes AccessoriesEarmuffs</v>
          </cell>
          <cell r="P616">
            <v>-1.4500000000000002E-2</v>
          </cell>
          <cell r="Q616">
            <v>-1.0499999999999999E-2</v>
          </cell>
          <cell r="R616">
            <v>-2.5000000000000001E-2</v>
          </cell>
          <cell r="S616">
            <v>-3.125E-2</v>
          </cell>
          <cell r="T616">
            <v>-3.5000000000000003E-2</v>
          </cell>
          <cell r="AE616" t="str">
            <v>Aksesoris FashionAksesoris PakaianAlat Penutup Telinga</v>
          </cell>
        </row>
        <row r="617">
          <cell r="G617" t="str">
            <v>Food &amp; BeveragesInstant FoodInstant Hotpot</v>
          </cell>
          <cell r="P617">
            <v>-1.3853270804965444E-2</v>
          </cell>
          <cell r="Q617">
            <v>-1.5027104365241914E-2</v>
          </cell>
          <cell r="R617">
            <v>-2.8880375170207358E-2</v>
          </cell>
          <cell r="S617">
            <v>-3.6100468962759195E-2</v>
          </cell>
          <cell r="T617">
            <v>-4.1467291950345597E-2</v>
          </cell>
          <cell r="AE617" t="str">
            <v>Makanan &amp; MinumanMakanan InstanHotpot Instan</v>
          </cell>
        </row>
        <row r="618">
          <cell r="G618" t="str">
            <v>Household AppliancesHome AppliancesHousehold Appliance Parts</v>
          </cell>
          <cell r="P618">
            <v>-1.064E-2</v>
          </cell>
          <cell r="Q618">
            <v>-1.5959999999999998E-2</v>
          </cell>
          <cell r="R618">
            <v>-2.6599999999999999E-2</v>
          </cell>
          <cell r="S618">
            <v>-3.3249999999999995E-2</v>
          </cell>
          <cell r="T618">
            <v>-3.5999999999999997E-2</v>
          </cell>
          <cell r="AE618" t="str">
            <v>Peralatan Rumah TanggaPeralatan Rumah TanggaSuku Cadang Peralatan Rumah Tangga</v>
          </cell>
        </row>
        <row r="619">
          <cell r="G619" t="str">
            <v>Fashion AccessoriesCostume Jewelry &amp; AccessoriesBracelets &amp; Bangles</v>
          </cell>
          <cell r="P619">
            <v>-5.0590925931484759E-3</v>
          </cell>
          <cell r="Q619">
            <v>-2.0586351847960687E-2</v>
          </cell>
          <cell r="R619">
            <v>-2.5645444441109163E-2</v>
          </cell>
          <cell r="S619">
            <v>-3.2056805551386451E-2</v>
          </cell>
          <cell r="T619">
            <v>-3.9409074068515272E-2</v>
          </cell>
          <cell r="AE619" t="str">
            <v>Aksesoris FashionPerhiasan &amp; Aksesori KustomGelang &amp; Bangle</v>
          </cell>
        </row>
        <row r="620">
          <cell r="G620" t="str">
            <v>Fashion AccessoriesCostume Jewelry &amp; AccessoriesNecklaces</v>
          </cell>
          <cell r="P620">
            <v>-5.137693040979871E-3</v>
          </cell>
          <cell r="Q620">
            <v>-2.0036148713140921E-2</v>
          </cell>
          <cell r="R620">
            <v>-2.5173841754120792E-2</v>
          </cell>
          <cell r="S620">
            <v>-3.1467302192650988E-2</v>
          </cell>
          <cell r="T620">
            <v>-3.8623069590201321E-2</v>
          </cell>
          <cell r="AE620" t="str">
            <v>Aksesoris FashionPerhiasan &amp; Aksesori KustomKalung</v>
          </cell>
        </row>
        <row r="621">
          <cell r="G621" t="str">
            <v>Fashion AccessoriesCostume Jewelry &amp; AccessoriesRings</v>
          </cell>
          <cell r="P621">
            <v>-5.7575602041880607E-3</v>
          </cell>
          <cell r="Q621">
            <v>-2.1211685717265661E-2</v>
          </cell>
          <cell r="R621">
            <v>-2.6969245921453722E-2</v>
          </cell>
          <cell r="S621">
            <v>-3.2726806125641779E-2</v>
          </cell>
          <cell r="T621">
            <v>-4.0302408167522376E-2</v>
          </cell>
          <cell r="AE621" t="str">
            <v>Aksesoris FashionPerhiasan &amp; Aksesori KustomCincin</v>
          </cell>
        </row>
        <row r="622">
          <cell r="G622" t="str">
            <v>Fashion AccessoriesCostume Jewelry &amp; AccessoriesEarrings</v>
          </cell>
          <cell r="P622">
            <v>-6.1666691987720124E-3</v>
          </cell>
          <cell r="Q622">
            <v>-3.2666737565616388E-2</v>
          </cell>
          <cell r="R622">
            <v>-3.8833406764388401E-2</v>
          </cell>
          <cell r="S622">
            <v>-4.500007596316042E-2</v>
          </cell>
          <cell r="T622">
            <v>-5.6666767950880562E-2</v>
          </cell>
          <cell r="AE622" t="str">
            <v>Aksesoris FashionPerhiasan &amp; Aksesori KustomAnting-Anting</v>
          </cell>
        </row>
        <row r="623">
          <cell r="G623" t="str">
            <v>Fashion AccessoriesCostume Jewelry &amp; AccessoriesKeychains</v>
          </cell>
          <cell r="P623">
            <v>-2.7653010625716897E-2</v>
          </cell>
          <cell r="Q623">
            <v>-1.6428925619981754E-2</v>
          </cell>
          <cell r="R623">
            <v>-4.4081936245698651E-2</v>
          </cell>
          <cell r="S623">
            <v>-5.5102420307123312E-2</v>
          </cell>
          <cell r="T623">
            <v>-6.0969893742831079E-2</v>
          </cell>
          <cell r="AE623" t="str">
            <v>Aksesoris FashionPerhiasan &amp; Aksesori KustomGantungan Kunci</v>
          </cell>
        </row>
        <row r="624">
          <cell r="G624" t="str">
            <v>Fashion AccessoriesCostume Jewelry &amp; AccessoriesAnklets</v>
          </cell>
          <cell r="P624">
            <v>-5.9431703290044498E-3</v>
          </cell>
          <cell r="Q624">
            <v>-2.6408769212124542E-2</v>
          </cell>
          <cell r="R624">
            <v>-3.2351939541128992E-2</v>
          </cell>
          <cell r="S624">
            <v>-3.8295109870133438E-2</v>
          </cell>
          <cell r="T624">
            <v>-4.7726813160177919E-2</v>
          </cell>
          <cell r="AE624" t="str">
            <v>Aksesoris FashionPerhiasan &amp; Aksesori KustomGelang Kaki</v>
          </cell>
        </row>
        <row r="625">
          <cell r="G625" t="str">
            <v>Fashion AccessoriesCostume Jewelry &amp; AccessoriesJewelry Sets</v>
          </cell>
          <cell r="P625">
            <v>-3.1369756423189551E-3</v>
          </cell>
          <cell r="Q625">
            <v>-1.7835317984930755E-2</v>
          </cell>
          <cell r="R625">
            <v>-2.097229362724971E-2</v>
          </cell>
          <cell r="S625">
            <v>-2.4109269269568665E-2</v>
          </cell>
          <cell r="T625">
            <v>-3.0479025692758222E-2</v>
          </cell>
          <cell r="AE625" t="str">
            <v>Aksesoris FashionPerhiasan &amp; Aksesori KustomSet Perhiasan</v>
          </cell>
        </row>
        <row r="626">
          <cell r="G626" t="str">
            <v>Fashion AccessoriesCostume Jewelry &amp; AccessoriesCharms &amp; Pendants</v>
          </cell>
          <cell r="P626">
            <v>-6.4421035038713798E-3</v>
          </cell>
          <cell r="Q626">
            <v>-4.0378898108398717E-2</v>
          </cell>
          <cell r="R626">
            <v>-4.6821001612270097E-2</v>
          </cell>
          <cell r="S626">
            <v>-5.3263105116141483E-2</v>
          </cell>
          <cell r="T626">
            <v>-6.7684140154855313E-2</v>
          </cell>
          <cell r="AE626" t="str">
            <v>Aksesoris FashionPerhiasan &amp; Aksesori KustomGantungan &amp; Liontin</v>
          </cell>
        </row>
        <row r="627">
          <cell r="G627" t="str">
            <v>Fashion AccessoriesCostume Jewelry &amp; AccessoriesBody Jewelry</v>
          </cell>
          <cell r="P627">
            <v>-3.4769917920506009E-3</v>
          </cell>
          <cell r="Q627">
            <v>-2.7355770177416805E-2</v>
          </cell>
          <cell r="R627">
            <v>-3.0832761969467406E-2</v>
          </cell>
          <cell r="S627">
            <v>-3.4309753761518007E-2</v>
          </cell>
          <cell r="T627">
            <v>-4.4079671682024008E-2</v>
          </cell>
          <cell r="AE627" t="str">
            <v>Aksesoris FashionPerhiasan &amp; Aksesori KustomPerhiasan Tubuh</v>
          </cell>
        </row>
        <row r="628">
          <cell r="G628" t="str">
            <v>Fashion AccessoriesCostume Jewelry &amp; AccessoriesJewelry Adjusters &amp; Protectors</v>
          </cell>
          <cell r="P628">
            <v>-2.9529925710184528E-3</v>
          </cell>
          <cell r="Q628">
            <v>-1.2683791988516702E-2</v>
          </cell>
          <cell r="R628">
            <v>-1.5636784559535155E-2</v>
          </cell>
          <cell r="S628">
            <v>-1.8589777130553611E-2</v>
          </cell>
          <cell r="T628">
            <v>-2.3119702840738148E-2</v>
          </cell>
          <cell r="AE628" t="str">
            <v>Aksesoris FashionPerhiasan &amp; Aksesori KustomPengatur Ukuran &amp; Pelindung Perhiasan</v>
          </cell>
        </row>
        <row r="629">
          <cell r="G629" t="str">
            <v>CollectiblesEntertainment</v>
          </cell>
          <cell r="P629">
            <v>-1.4000000000000002E-2</v>
          </cell>
          <cell r="Q629">
            <v>-1.4000000000000002E-2</v>
          </cell>
          <cell r="R629">
            <v>-2.8000000000000004E-2</v>
          </cell>
          <cell r="S629">
            <v>-3.5000000000000003E-2</v>
          </cell>
          <cell r="T629">
            <v>-4.0000000000000008E-2</v>
          </cell>
          <cell r="AE629" t="str">
            <v>KoleksiHiburan</v>
          </cell>
        </row>
        <row r="630">
          <cell r="G630" t="str">
            <v>Muslim FashionIslamic Accessories</v>
          </cell>
          <cell r="P630">
            <v>-6.6761821956491142E-3</v>
          </cell>
          <cell r="Q630">
            <v>-2.3266724630456228E-2</v>
          </cell>
          <cell r="R630">
            <v>-2.9942906826105342E-2</v>
          </cell>
          <cell r="S630">
            <v>-3.7428633532631678E-2</v>
          </cell>
          <cell r="T630">
            <v>-4.5738178043508902E-2</v>
          </cell>
          <cell r="AE630" t="str">
            <v>Fashion MuslimAksesoris Islami</v>
          </cell>
        </row>
        <row r="631">
          <cell r="G631" t="str">
            <v>Tools &amp; HardwareTool Organizers</v>
          </cell>
          <cell r="P631">
            <v>-1.4156326439532314E-2</v>
          </cell>
          <cell r="Q631">
            <v>-1.2905714923273821E-2</v>
          </cell>
          <cell r="R631">
            <v>-2.7062041362806134E-2</v>
          </cell>
          <cell r="S631">
            <v>-3.3827551703507666E-2</v>
          </cell>
          <cell r="T631">
            <v>-3.8436735604676892E-2</v>
          </cell>
          <cell r="AE631" t="str">
            <v>Alat &amp; Perangkat KerasOrganizer Perkakas</v>
          </cell>
        </row>
        <row r="632">
          <cell r="G632" t="str">
            <v>HealthOTC Medications &amp; TreatmentsDigestion &amp; Nausea</v>
          </cell>
          <cell r="P632">
            <v>-1.3500000000000009E-2</v>
          </cell>
          <cell r="Q632">
            <v>-1.7499999999999998E-2</v>
          </cell>
          <cell r="R632">
            <v>-3.1000000000000007E-2</v>
          </cell>
          <cell r="S632">
            <v>-3.8750000000000007E-2</v>
          </cell>
          <cell r="T632">
            <v>-4.4999999999999998E-2</v>
          </cell>
          <cell r="AE632" t="str">
            <v>KesehatanObat &amp; Pengobatan OTCPencernaan &amp; Mual</v>
          </cell>
        </row>
        <row r="633">
          <cell r="G633" t="str">
            <v>Household AppliancesKitchen AppliancesCoffee Machines &amp; Accessories</v>
          </cell>
          <cell r="P633">
            <v>-9.8799999999999999E-3</v>
          </cell>
          <cell r="Q633">
            <v>-1.482E-2</v>
          </cell>
          <cell r="R633">
            <v>-2.47E-2</v>
          </cell>
          <cell r="S633">
            <v>-3.0875E-2</v>
          </cell>
          <cell r="T633">
            <v>-3.3750000000000002E-2</v>
          </cell>
          <cell r="AE633" t="str">
            <v>Peralatan Rumah TanggaKitchen AppliancesMesin Pemroses Kopi &amp; Aksesoris</v>
          </cell>
        </row>
        <row r="634">
          <cell r="G634" t="str">
            <v>Pet SuppliesSmall Animal Supplies</v>
          </cell>
          <cell r="P634">
            <v>-1.4000000000000002E-2</v>
          </cell>
          <cell r="Q634">
            <v>-1.4000000000000002E-2</v>
          </cell>
          <cell r="R634">
            <v>-2.8000000000000004E-2</v>
          </cell>
          <cell r="S634">
            <v>-3.5000000000000003E-2</v>
          </cell>
          <cell r="T634">
            <v>-4.0000000000000008E-2</v>
          </cell>
          <cell r="AE634" t="str">
            <v>Perlengkapan Hewan PeliharaanPerlengkapan Hewan Kecil</v>
          </cell>
        </row>
        <row r="635">
          <cell r="G635" t="str">
            <v>HealthPrescription MedicationAnti-inflammatory Drugs</v>
          </cell>
          <cell r="P635">
            <v>-1.8750000000000003E-2</v>
          </cell>
          <cell r="Q635">
            <v>-1.8750000000000003E-2</v>
          </cell>
          <cell r="R635">
            <v>-1.8750000000000003E-2</v>
          </cell>
          <cell r="S635">
            <v>-1.8750000000000003E-2</v>
          </cell>
          <cell r="T635">
            <v>-2.5000000000000001E-2</v>
          </cell>
          <cell r="AE635" t="str">
            <v>KesehatanObat ResepObat Antiinflamasi</v>
          </cell>
        </row>
        <row r="636">
          <cell r="G636" t="str">
            <v>Phones &amp; ElectronicsPhone AccessoriesPhone Straps &amp; Charms</v>
          </cell>
          <cell r="P636">
            <v>-1.2084564950138555E-3</v>
          </cell>
          <cell r="Q636">
            <v>-2.2442763478828748E-3</v>
          </cell>
          <cell r="R636">
            <v>-3.4527328428967303E-3</v>
          </cell>
          <cell r="S636">
            <v>-4.3159160536209128E-3</v>
          </cell>
          <cell r="T636">
            <v>-6.2575912302686946E-3</v>
          </cell>
          <cell r="AE636" t="str">
            <v>Telepon &amp; ElektronikAksesori PonselTali &amp; Gantungan Telepon</v>
          </cell>
        </row>
        <row r="637">
          <cell r="G637" t="str">
            <v>Sports &amp; OutdoorLeisure &amp; Outdoor Recreation EquipmentAirsoft</v>
          </cell>
          <cell r="P637">
            <v>-1.55E-2</v>
          </cell>
          <cell r="Q637">
            <v>-3.5000000000000027E-3</v>
          </cell>
          <cell r="R637">
            <v>-1.9000000000000003E-2</v>
          </cell>
          <cell r="S637">
            <v>-2.3750000000000004E-2</v>
          </cell>
          <cell r="T637">
            <v>-2.5000000000000005E-2</v>
          </cell>
          <cell r="AE637" t="str">
            <v>Olahraga &amp; OutdoorPeralatan Bersantai &amp; Rekreasi Luar RuanganAirsoft</v>
          </cell>
        </row>
        <row r="638">
          <cell r="G638" t="str">
            <v>HealthPrescription MedicationEye Drugs</v>
          </cell>
          <cell r="P638">
            <v>-1.8750000000000003E-2</v>
          </cell>
          <cell r="Q638">
            <v>-1.8750000000000003E-2</v>
          </cell>
          <cell r="R638">
            <v>-1.8750000000000003E-2</v>
          </cell>
          <cell r="S638">
            <v>-1.8750000000000003E-2</v>
          </cell>
          <cell r="T638">
            <v>-2.5000000000000001E-2</v>
          </cell>
          <cell r="AE638" t="str">
            <v>KesehatanObat ResepObat Mata</v>
          </cell>
        </row>
        <row r="639">
          <cell r="G639" t="str">
            <v>Computers &amp; Office EquipmentOffice Stationery &amp; SuppliesCalendars &amp; Accessories</v>
          </cell>
          <cell r="P639">
            <v>-2.2000000000000006E-2</v>
          </cell>
          <cell r="Q639">
            <v>0</v>
          </cell>
          <cell r="R639">
            <v>-2.2000000000000006E-2</v>
          </cell>
          <cell r="S639">
            <v>-2.7500000000000004E-2</v>
          </cell>
          <cell r="T639">
            <v>-2.7500000000000004E-2</v>
          </cell>
          <cell r="AE639" t="str">
            <v>Komputer &amp; Peralatan KantorAlat Tulis &amp; Perlengkapan KantorKalender &amp; Aksesori</v>
          </cell>
        </row>
        <row r="640">
          <cell r="G640" t="str">
            <v>Books, Magazines &amp; AudioEducation &amp; SchoolingCounseling Books</v>
          </cell>
          <cell r="P640">
            <v>-1.2999999999999998E-2</v>
          </cell>
          <cell r="Q640">
            <v>-2.0999999999999998E-2</v>
          </cell>
          <cell r="R640">
            <v>-3.3999999999999996E-2</v>
          </cell>
          <cell r="S640">
            <v>-4.2499999999999996E-2</v>
          </cell>
          <cell r="T640">
            <v>-0.05</v>
          </cell>
          <cell r="AE640" t="str">
            <v>Buku, Majalah, &amp; AudioEdukasi &amp; SekolahBuku Konseling</v>
          </cell>
        </row>
        <row r="641">
          <cell r="G641" t="str">
            <v>Phones &amp; ElectronicsCameras &amp; PhotographySecurity Cameras &amp; Systems</v>
          </cell>
          <cell r="P641">
            <v>-1.1999999999999999E-3</v>
          </cell>
          <cell r="Q641">
            <v>-1.7999999999999997E-3</v>
          </cell>
          <cell r="R641">
            <v>-2.9999999999999996E-3</v>
          </cell>
          <cell r="S641">
            <v>-3.7499999999999994E-3</v>
          </cell>
          <cell r="T641">
            <v>-4.9999999999999992E-3</v>
          </cell>
          <cell r="AE641" t="str">
            <v>Telepon &amp; ElektronikKamera &amp; FotografiKamera &amp; Sistem Keamanan</v>
          </cell>
        </row>
        <row r="642">
          <cell r="G642" t="str">
            <v>Phones &amp; ElectronicsCameras &amp; PhotographyDrones &amp; Accessories</v>
          </cell>
          <cell r="P642">
            <v>-9.6000000000000013E-4</v>
          </cell>
          <cell r="Q642">
            <v>-1.4400000000000001E-3</v>
          </cell>
          <cell r="R642">
            <v>-2.4000000000000002E-3</v>
          </cell>
          <cell r="S642">
            <v>-3.0000000000000001E-3</v>
          </cell>
          <cell r="T642">
            <v>-3.7499999999999999E-3</v>
          </cell>
          <cell r="AE642" t="str">
            <v>Telepon &amp; ElektronikKamera &amp; FotografiDrone &amp; Aksesoris</v>
          </cell>
        </row>
        <row r="643">
          <cell r="G643" t="str">
            <v>Phones &amp; ElectronicsCameras &amp; PhotographyCamera Accessories</v>
          </cell>
          <cell r="P643">
            <v>-1.1999999999999999E-3</v>
          </cell>
          <cell r="Q643">
            <v>-1.7999999999999997E-3</v>
          </cell>
          <cell r="R643">
            <v>-2.9999999999999996E-3</v>
          </cell>
          <cell r="S643">
            <v>-3.7499999999999994E-3</v>
          </cell>
          <cell r="T643">
            <v>-4.9999999999999992E-3</v>
          </cell>
          <cell r="AE643" t="str">
            <v>Telepon &amp; ElektronikKamera &amp; FotografiAksesoris Kamera</v>
          </cell>
        </row>
        <row r="644">
          <cell r="G644" t="str">
            <v>Fashion AccessoriesClothes AccessoriesGloves</v>
          </cell>
          <cell r="P644">
            <v>-1.4092798993696431E-2</v>
          </cell>
          <cell r="Q644">
            <v>-1.3350407044124987E-2</v>
          </cell>
          <cell r="R644">
            <v>-2.7443206037821417E-2</v>
          </cell>
          <cell r="S644">
            <v>-3.430400754727677E-2</v>
          </cell>
          <cell r="T644">
            <v>-3.9072010063035692E-2</v>
          </cell>
          <cell r="AE644" t="str">
            <v>Aksesoris FashionAksesoris PakaianSarung Tangan</v>
          </cell>
        </row>
        <row r="645">
          <cell r="G645" t="str">
            <v>Phones &amp; ElectronicsCameras &amp; PhotographyCamera Lenses</v>
          </cell>
          <cell r="P645">
            <v>-9.6000000000000013E-4</v>
          </cell>
          <cell r="Q645">
            <v>-1.4400000000000001E-3</v>
          </cell>
          <cell r="R645">
            <v>-2.4000000000000002E-3</v>
          </cell>
          <cell r="S645">
            <v>-3.0000000000000001E-3</v>
          </cell>
          <cell r="T645">
            <v>-3.7499999999999999E-3</v>
          </cell>
          <cell r="AE645" t="str">
            <v>Telepon &amp; ElektronikKamera &amp; FotografiLensa Kamera</v>
          </cell>
        </row>
        <row r="646">
          <cell r="G646" t="str">
            <v>Phones &amp; ElectronicsCameras &amp; PhotographyMirrorless Cameras</v>
          </cell>
          <cell r="P646">
            <v>-9.6000000000000013E-4</v>
          </cell>
          <cell r="Q646">
            <v>-1.4400000000000001E-3</v>
          </cell>
          <cell r="R646">
            <v>-2.4000000000000002E-3</v>
          </cell>
          <cell r="S646">
            <v>-3.0000000000000001E-3</v>
          </cell>
          <cell r="T646">
            <v>-3.7499999999999999E-3</v>
          </cell>
          <cell r="AE646" t="str">
            <v>Telepon &amp; ElektronikKamera &amp; FotografiKamera Mirrorless</v>
          </cell>
        </row>
        <row r="647">
          <cell r="G647" t="str">
            <v>Phones &amp; ElectronicsCameras &amp; PhotographyCamera Care</v>
          </cell>
          <cell r="P647">
            <v>-1.1999999999999999E-3</v>
          </cell>
          <cell r="Q647">
            <v>-1.7999999999999997E-3</v>
          </cell>
          <cell r="R647">
            <v>-2.9999999999999996E-3</v>
          </cell>
          <cell r="S647">
            <v>-3.7499999999999994E-3</v>
          </cell>
          <cell r="T647">
            <v>-4.9999999999999992E-3</v>
          </cell>
          <cell r="AE647" t="str">
            <v>Telepon &amp; ElektronikKamera &amp; FotografiPerawatan Kamera</v>
          </cell>
        </row>
        <row r="648">
          <cell r="G648" t="str">
            <v>Phones &amp; ElectronicsCameras &amp; PhotographyInstant Cameras</v>
          </cell>
          <cell r="P648">
            <v>-9.6000000000000013E-4</v>
          </cell>
          <cell r="Q648">
            <v>-1.4400000000000001E-3</v>
          </cell>
          <cell r="R648">
            <v>-2.4000000000000002E-3</v>
          </cell>
          <cell r="S648">
            <v>-3.0000000000000001E-3</v>
          </cell>
          <cell r="T648">
            <v>-3.7499999999999999E-3</v>
          </cell>
          <cell r="AE648" t="str">
            <v>Telepon &amp; ElektronikKamera &amp; FotografiKamera Instan</v>
          </cell>
        </row>
        <row r="649">
          <cell r="G649" t="str">
            <v>Phones &amp; ElectronicsCameras &amp; PhotographyDSLRs</v>
          </cell>
          <cell r="P649">
            <v>-3.8285529221336297E-3</v>
          </cell>
          <cell r="Q649">
            <v>-5.7428293832004441E-3</v>
          </cell>
          <cell r="R649">
            <v>-9.5713823053340738E-3</v>
          </cell>
          <cell r="S649">
            <v>-8.6293211215138742E-3</v>
          </cell>
          <cell r="T649">
            <v>-1.6259602492253056E-2</v>
          </cell>
          <cell r="AE649" t="str">
            <v>Telepon &amp; ElektronikKamera &amp; FotografiDSLR</v>
          </cell>
        </row>
        <row r="650">
          <cell r="G650" t="str">
            <v>Phones &amp; ElectronicsCameras &amp; PhotographyVideo Camcorders</v>
          </cell>
          <cell r="P650">
            <v>-9.6000000000000013E-4</v>
          </cell>
          <cell r="Q650">
            <v>-1.4400000000000001E-3</v>
          </cell>
          <cell r="R650">
            <v>-2.4000000000000002E-3</v>
          </cell>
          <cell r="S650">
            <v>-3.0000000000000001E-3</v>
          </cell>
          <cell r="T650">
            <v>-3.7499999999999999E-3</v>
          </cell>
          <cell r="AE650" t="str">
            <v>Telepon &amp; ElektronikKamera &amp; FotografiPerekam Video</v>
          </cell>
        </row>
        <row r="651">
          <cell r="G651" t="str">
            <v>Phones &amp; ElectronicsCameras &amp; PhotographyPoint &amp; Shoot Cameras</v>
          </cell>
          <cell r="P651">
            <v>-9.6000000000000013E-4</v>
          </cell>
          <cell r="Q651">
            <v>-1.4400000000000001E-3</v>
          </cell>
          <cell r="R651">
            <v>-2.4000000000000002E-3</v>
          </cell>
          <cell r="S651">
            <v>-3.0000000000000001E-3</v>
          </cell>
          <cell r="T651">
            <v>-3.7499999999999999E-3</v>
          </cell>
          <cell r="AE651" t="str">
            <v>Telepon &amp; ElektronikKamera &amp; FotografiKamera Point &amp; Shoo</v>
          </cell>
        </row>
        <row r="652">
          <cell r="G652" t="str">
            <v>Phones &amp; ElectronicsCameras &amp; PhotographyFilm Cameras</v>
          </cell>
          <cell r="P652">
            <v>-1.1999999999999999E-3</v>
          </cell>
          <cell r="Q652">
            <v>-1.7999999999999997E-3</v>
          </cell>
          <cell r="R652">
            <v>-2.9999999999999996E-3</v>
          </cell>
          <cell r="S652">
            <v>-3.7499999999999994E-3</v>
          </cell>
          <cell r="T652">
            <v>-4.9999999999999992E-3</v>
          </cell>
          <cell r="AE652" t="str">
            <v>Telepon &amp; ElektronikKamera &amp; FotografiKamera Film</v>
          </cell>
        </row>
        <row r="653">
          <cell r="G653" t="str">
            <v>Home ImprovementSolar &amp; Wind Power</v>
          </cell>
          <cell r="P653">
            <v>-8.0000000000000054E-3</v>
          </cell>
          <cell r="Q653">
            <v>-1.3999999999999997E-2</v>
          </cell>
          <cell r="R653">
            <v>-2.2000000000000002E-2</v>
          </cell>
          <cell r="S653">
            <v>-2.75E-2</v>
          </cell>
          <cell r="T653">
            <v>-3.2500000000000001E-2</v>
          </cell>
          <cell r="AE653" t="str">
            <v>Perbaikan RumahInstalasi Tenaga Surya &amp; Angin</v>
          </cell>
        </row>
        <row r="654">
          <cell r="G654" t="str">
            <v>Phones &amp; ElectronicsAudio &amp; VideoSpeakers</v>
          </cell>
          <cell r="P654">
            <v>-1.1999999999999999E-3</v>
          </cell>
          <cell r="Q654">
            <v>-1.7999999999999997E-3</v>
          </cell>
          <cell r="R654">
            <v>-2.9999999999999996E-3</v>
          </cell>
          <cell r="S654">
            <v>-3.7499999999999994E-3</v>
          </cell>
          <cell r="T654">
            <v>-4.9999999999999992E-3</v>
          </cell>
          <cell r="AE654" t="str">
            <v>Telepon &amp; ElektronikAudio &amp; VideoSpeaker</v>
          </cell>
        </row>
        <row r="655">
          <cell r="G655" t="str">
            <v>Phones &amp; ElectronicsAudio &amp; VideoMicrophones</v>
          </cell>
          <cell r="P655">
            <v>-1.1999999999999999E-3</v>
          </cell>
          <cell r="Q655">
            <v>-1.7999999999999997E-3</v>
          </cell>
          <cell r="R655">
            <v>-2.9999999999999996E-3</v>
          </cell>
          <cell r="S655">
            <v>-3.7499999999999994E-3</v>
          </cell>
          <cell r="T655">
            <v>-4.9999999999999992E-3</v>
          </cell>
          <cell r="AE655" t="str">
            <v>Telepon &amp; ElektronikAudio &amp; VideoMikrofon</v>
          </cell>
        </row>
        <row r="656">
          <cell r="G656" t="str">
            <v>Phones &amp; ElectronicsAudio &amp; VideoProjectors</v>
          </cell>
          <cell r="P656">
            <v>-2.4000000000000001E-4</v>
          </cell>
          <cell r="Q656">
            <v>-3.6000000000000002E-4</v>
          </cell>
          <cell r="R656">
            <v>-5.9999999999999995E-4</v>
          </cell>
          <cell r="S656">
            <v>-7.5000000000000002E-4</v>
          </cell>
          <cell r="T656">
            <v>-2.5000000000000001E-3</v>
          </cell>
          <cell r="AE656" t="str">
            <v>Telepon &amp; ElektronikAudio &amp; VideoProyektor</v>
          </cell>
        </row>
        <row r="657">
          <cell r="G657" t="str">
            <v>Phones &amp; ElectronicsAudio &amp; VideoAudio &amp; Video Accessories</v>
          </cell>
          <cell r="P657">
            <v>-1.1999999999999999E-3</v>
          </cell>
          <cell r="Q657">
            <v>-1.7999999999999997E-3</v>
          </cell>
          <cell r="R657">
            <v>-2.9999999999999996E-3</v>
          </cell>
          <cell r="S657">
            <v>-3.7499999999999994E-3</v>
          </cell>
          <cell r="T657">
            <v>-4.9999999999999992E-3</v>
          </cell>
          <cell r="AE657" t="str">
            <v>Telepon &amp; ElektronikAudio &amp; VideoAksesoris Audio &amp; Video</v>
          </cell>
        </row>
        <row r="658">
          <cell r="G658" t="str">
            <v>Phones &amp; ElectronicsAudio &amp; VideoAV Receivers</v>
          </cell>
          <cell r="P658">
            <v>-1.1999999999999999E-3</v>
          </cell>
          <cell r="Q658">
            <v>-1.7999999999999997E-3</v>
          </cell>
          <cell r="R658">
            <v>-2.9999999999999996E-3</v>
          </cell>
          <cell r="S658">
            <v>-3.7499999999999994E-3</v>
          </cell>
          <cell r="T658">
            <v>-4.9999999999999992E-3</v>
          </cell>
          <cell r="AE658" t="str">
            <v>Telepon &amp; ElektronikAudio &amp; VideoAV Receiver</v>
          </cell>
        </row>
        <row r="659">
          <cell r="G659" t="str">
            <v>Phones &amp; ElectronicsAudio &amp; VideoAmplifiers &amp; Mixers</v>
          </cell>
          <cell r="P659">
            <v>-1.2718648867258316E-3</v>
          </cell>
          <cell r="Q659">
            <v>-1.9077973300887471E-3</v>
          </cell>
          <cell r="R659">
            <v>-3.1796622168145786E-3</v>
          </cell>
          <cell r="S659">
            <v>-3.9745777710182232E-3</v>
          </cell>
          <cell r="T659">
            <v>-5.49906171337383E-3</v>
          </cell>
          <cell r="AE659" t="str">
            <v>Telepon &amp; ElektronikAudio &amp; VideoAmplifier &amp; Mixer</v>
          </cell>
        </row>
        <row r="660">
          <cell r="G660" t="str">
            <v>Phones &amp; ElectronicsAudio &amp; VideoWalkie Talkies</v>
          </cell>
          <cell r="P660">
            <v>-1.1999999999999999E-3</v>
          </cell>
          <cell r="Q660">
            <v>-1.7999999999999997E-3</v>
          </cell>
          <cell r="R660">
            <v>-2.9999999999999996E-3</v>
          </cell>
          <cell r="S660">
            <v>-3.7499999999999994E-3</v>
          </cell>
          <cell r="T660">
            <v>-4.9999999999999992E-3</v>
          </cell>
          <cell r="AE660" t="str">
            <v>Telepon &amp; ElektronikAudio &amp; VideoWalkie Talkie</v>
          </cell>
        </row>
        <row r="661">
          <cell r="G661" t="str">
            <v>Phones &amp; ElectronicsAudio &amp; VideoMP3 &amp; MP4 Players</v>
          </cell>
          <cell r="P661">
            <v>-1.1999999999999999E-3</v>
          </cell>
          <cell r="Q661">
            <v>-1.7999999999999997E-3</v>
          </cell>
          <cell r="R661">
            <v>-2.9999999999999996E-3</v>
          </cell>
          <cell r="S661">
            <v>-3.7499999999999994E-3</v>
          </cell>
          <cell r="T661">
            <v>-4.9999999999999992E-3</v>
          </cell>
          <cell r="AE661" t="str">
            <v>Telepon &amp; ElektronikAudio &amp; VideoPemutar MP3 &amp; MP4</v>
          </cell>
        </row>
        <row r="662">
          <cell r="G662" t="str">
            <v>Phones &amp; ElectronicsAudio &amp; VideoRadio &amp; Cassette Players</v>
          </cell>
          <cell r="P662">
            <v>-1.1999999999999999E-3</v>
          </cell>
          <cell r="Q662">
            <v>-1.7999999999999997E-3</v>
          </cell>
          <cell r="R662">
            <v>-2.9999999999999996E-3</v>
          </cell>
          <cell r="S662">
            <v>-3.7499999999999994E-3</v>
          </cell>
          <cell r="T662">
            <v>-4.9999999999999992E-3</v>
          </cell>
          <cell r="AE662" t="str">
            <v>Telepon &amp; ElektronikAudio &amp; VideoRadio &amp; Pemutar Kaset</v>
          </cell>
        </row>
        <row r="663">
          <cell r="G663" t="str">
            <v>Phones &amp; ElectronicsAudio &amp; VideoVoice Recorders</v>
          </cell>
          <cell r="P663">
            <v>-1.1999999999999999E-3</v>
          </cell>
          <cell r="Q663">
            <v>-1.7999999999999997E-3</v>
          </cell>
          <cell r="R663">
            <v>-2.9999999999999996E-3</v>
          </cell>
          <cell r="S663">
            <v>-3.7499999999999994E-3</v>
          </cell>
          <cell r="T663">
            <v>-4.9999999999999992E-3</v>
          </cell>
          <cell r="AE663" t="str">
            <v>Telepon &amp; ElektronikAudio &amp; VideoPerekam Suara</v>
          </cell>
        </row>
        <row r="664">
          <cell r="G664" t="str">
            <v>Phones &amp; ElectronicsAudio &amp; VideoHome Cinema Systems</v>
          </cell>
          <cell r="P664">
            <v>-1.1999999999999999E-3</v>
          </cell>
          <cell r="Q664">
            <v>-1.7999999999999997E-3</v>
          </cell>
          <cell r="R664">
            <v>-2.9999999999999996E-3</v>
          </cell>
          <cell r="S664">
            <v>-3.7499999999999994E-3</v>
          </cell>
          <cell r="T664">
            <v>-4.9999999999999992E-3</v>
          </cell>
          <cell r="AE664" t="str">
            <v>Telepon &amp; ElektronikAudio &amp; VideoSistem Bioskop Rumah</v>
          </cell>
        </row>
        <row r="665">
          <cell r="G665" t="str">
            <v>Phones &amp; ElectronicsAudio &amp; VideoCD &amp; DVD Players</v>
          </cell>
          <cell r="P665">
            <v>-1.1999999999999999E-3</v>
          </cell>
          <cell r="Q665">
            <v>-1.7999999999999997E-3</v>
          </cell>
          <cell r="R665">
            <v>-2.9999999999999996E-3</v>
          </cell>
          <cell r="S665">
            <v>-3.7499999999999994E-3</v>
          </cell>
          <cell r="T665">
            <v>-4.9999999999999992E-3</v>
          </cell>
          <cell r="AE665" t="str">
            <v>Telepon &amp; ElektronikAudio &amp; VideoPemutar CD &amp; DVD</v>
          </cell>
        </row>
        <row r="666">
          <cell r="G666" t="str">
            <v>Womenswear &amp; UnderwearWomen's Suits &amp; OverallsOveralls</v>
          </cell>
          <cell r="P666">
            <v>-6.9993723271005656E-3</v>
          </cell>
          <cell r="Q666">
            <v>-2.1004393710296096E-2</v>
          </cell>
          <cell r="R666">
            <v>-2.8003766037396662E-2</v>
          </cell>
          <cell r="S666">
            <v>-3.5004707546745825E-2</v>
          </cell>
          <cell r="T666">
            <v>-4.250627672899443E-2</v>
          </cell>
          <cell r="AE666" t="str">
            <v>Pakaian &amp; Pakaian Dalam WanitaSetelan &amp; Overall WanitaOverall</v>
          </cell>
        </row>
        <row r="667">
          <cell r="G667" t="str">
            <v>Phones &amp; ElectronicsSmart &amp; Wearable DevicesSmart Watches</v>
          </cell>
          <cell r="P667">
            <v>-1.0499999999999997E-3</v>
          </cell>
          <cell r="Q667">
            <v>-1.9499999999999999E-3</v>
          </cell>
          <cell r="R667">
            <v>-2.9999999999999996E-3</v>
          </cell>
          <cell r="S667">
            <v>-3.7499999999999994E-3</v>
          </cell>
          <cell r="T667">
            <v>-4.9999999999999992E-3</v>
          </cell>
          <cell r="AE667" t="str">
            <v>Telepon &amp; ElektronikPerangkat Pintar &amp; Dapat DipakaiJam Tangan Pintar</v>
          </cell>
        </row>
        <row r="668">
          <cell r="G668" t="str">
            <v>Phones &amp; ElectronicsSmart &amp; Wearable DevicesWearable Accessories</v>
          </cell>
          <cell r="P668">
            <v>-1.0499999999999997E-3</v>
          </cell>
          <cell r="Q668">
            <v>-1.9499999999999999E-3</v>
          </cell>
          <cell r="R668">
            <v>-2.9999999999999996E-3</v>
          </cell>
          <cell r="S668">
            <v>-3.7499999999999994E-3</v>
          </cell>
          <cell r="T668">
            <v>-4.9999999999999992E-3</v>
          </cell>
          <cell r="AE668" t="str">
            <v>Telepon &amp; ElektronikPerangkat Pintar &amp; Dapat DipakaiAksesoris yang Dapat Dipakai</v>
          </cell>
        </row>
        <row r="669">
          <cell r="G669" t="str">
            <v>Phones &amp; ElectronicsPhone AccessoriesMobile Lenses &amp; Flashes</v>
          </cell>
          <cell r="P669">
            <v>-1.0499999999999997E-3</v>
          </cell>
          <cell r="Q669">
            <v>-1.9499999999999999E-3</v>
          </cell>
          <cell r="R669">
            <v>-2.9999999999999996E-3</v>
          </cell>
          <cell r="S669">
            <v>-3.7499999999999994E-3</v>
          </cell>
          <cell r="T669">
            <v>-4.9999999999999992E-3</v>
          </cell>
          <cell r="AE669" t="str">
            <v>Telepon &amp; ElektronikAksesori PonselLensa &amp; Flash Ponsel</v>
          </cell>
        </row>
        <row r="670">
          <cell r="G670" t="str">
            <v>Phones &amp; ElectronicsSmart &amp; Wearable DevicesVR Devices</v>
          </cell>
          <cell r="P670">
            <v>-1.0499999999999997E-3</v>
          </cell>
          <cell r="Q670">
            <v>-1.9499999999999999E-3</v>
          </cell>
          <cell r="R670">
            <v>-2.9999999999999996E-3</v>
          </cell>
          <cell r="S670">
            <v>-3.7499999999999994E-3</v>
          </cell>
          <cell r="T670">
            <v>-4.9999999999999992E-3</v>
          </cell>
          <cell r="AE670" t="str">
            <v>Telepon &amp; ElektronikPerangkat Pintar &amp; Dapat DipakaiPerangkat VR</v>
          </cell>
        </row>
        <row r="671">
          <cell r="G671" t="str">
            <v>Phones &amp; ElectronicsSmart &amp; Wearable DevicesSmart Glasses</v>
          </cell>
          <cell r="P671">
            <v>-1.0499999999999997E-3</v>
          </cell>
          <cell r="Q671">
            <v>-1.9499999999999999E-3</v>
          </cell>
          <cell r="R671">
            <v>-2.9999999999999996E-3</v>
          </cell>
          <cell r="S671">
            <v>-3.7499999999999994E-3</v>
          </cell>
          <cell r="T671">
            <v>-4.9999999999999992E-3</v>
          </cell>
          <cell r="AE671" t="str">
            <v>Telepon &amp; ElektronikPerangkat Pintar &amp; Dapat DipakaiKacamata Pintar</v>
          </cell>
        </row>
        <row r="672">
          <cell r="G672" t="str">
            <v>Phones &amp; ElectronicsSmart &amp; Wearable DevicesFitness Trackers</v>
          </cell>
          <cell r="P672">
            <v>-1.0499999999999997E-3</v>
          </cell>
          <cell r="Q672">
            <v>-1.9499999999999999E-3</v>
          </cell>
          <cell r="R672">
            <v>-2.9999999999999996E-3</v>
          </cell>
          <cell r="S672">
            <v>-3.7499999999999994E-3</v>
          </cell>
          <cell r="T672">
            <v>-4.9999999999999992E-3</v>
          </cell>
          <cell r="AE672" t="str">
            <v>Telepon &amp; ElektronikPerangkat Pintar &amp; Dapat DipakaiPelacak Kebugaran</v>
          </cell>
        </row>
        <row r="673">
          <cell r="G673" t="str">
            <v>Phones &amp; ElectronicsEducation DevicesWriting Tablets</v>
          </cell>
          <cell r="P673">
            <v>-1.0499999999999997E-3</v>
          </cell>
          <cell r="Q673">
            <v>-1.9499999999999999E-3</v>
          </cell>
          <cell r="R673">
            <v>-2.9999999999999996E-3</v>
          </cell>
          <cell r="S673">
            <v>-3.7499999999999994E-3</v>
          </cell>
          <cell r="T673">
            <v>-4.9999999999999992E-3</v>
          </cell>
          <cell r="AE673" t="str">
            <v>Telepon &amp; ElektronikPerangkat EdukasiTablet untuk Menulis</v>
          </cell>
        </row>
        <row r="674">
          <cell r="G674" t="str">
            <v>Phones &amp; ElectronicsEducation DevicesReading Pens &amp; Devices</v>
          </cell>
          <cell r="P674">
            <v>-1.2442651106625456E-3</v>
          </cell>
          <cell r="Q674">
            <v>-2.3107780626590133E-3</v>
          </cell>
          <cell r="R674">
            <v>-3.5550431733215588E-3</v>
          </cell>
          <cell r="S674">
            <v>-4.4438039666519482E-3</v>
          </cell>
          <cell r="T674">
            <v>-6.5417865925598857E-3</v>
          </cell>
          <cell r="AE674" t="str">
            <v>Telepon &amp; ElektronikPerangkat EdukasiPena &amp; Perangkat untuk Membaca</v>
          </cell>
        </row>
        <row r="675">
          <cell r="G675" t="str">
            <v>Phones &amp; ElectronicsEducation DeviceseReader Device</v>
          </cell>
          <cell r="P675">
            <v>-1.0499999999999997E-3</v>
          </cell>
          <cell r="Q675">
            <v>-1.9499999999999999E-3</v>
          </cell>
          <cell r="R675">
            <v>-2.9999999999999996E-3</v>
          </cell>
          <cell r="S675">
            <v>-3.7499999999999994E-3</v>
          </cell>
          <cell r="T675">
            <v>-4.9999999999999992E-3</v>
          </cell>
          <cell r="AE675" t="str">
            <v>Telepon &amp; ElektronikPerangkat EdukasiPembaca E-book</v>
          </cell>
        </row>
        <row r="676">
          <cell r="G676" t="str">
            <v>Phones &amp; ElectronicsEducation DevicesElectronic Notebooks</v>
          </cell>
          <cell r="P676">
            <v>-1.0499999999999997E-3</v>
          </cell>
          <cell r="Q676">
            <v>-1.9499999999999999E-3</v>
          </cell>
          <cell r="R676">
            <v>-2.9999999999999996E-3</v>
          </cell>
          <cell r="S676">
            <v>-3.7499999999999994E-3</v>
          </cell>
          <cell r="T676">
            <v>-4.9999999999999992E-3</v>
          </cell>
          <cell r="AE676" t="str">
            <v>Telepon &amp; ElektronikPerangkat EdukasiNotebook Elektronik</v>
          </cell>
        </row>
        <row r="677">
          <cell r="G677" t="str">
            <v>Phones &amp; ElectronicsEducation DevicesElectronic Learning Devices</v>
          </cell>
          <cell r="P677">
            <v>-1.0499999999999997E-3</v>
          </cell>
          <cell r="Q677">
            <v>-1.9499999999999999E-3</v>
          </cell>
          <cell r="R677">
            <v>-2.9999999999999996E-3</v>
          </cell>
          <cell r="S677">
            <v>-3.7499999999999994E-3</v>
          </cell>
          <cell r="T677">
            <v>-4.9999999999999992E-3</v>
          </cell>
          <cell r="AE677" t="str">
            <v>Telepon &amp; ElektronikPerangkat EdukasiPerangkat Pembelajaran Elektronik</v>
          </cell>
        </row>
        <row r="678">
          <cell r="G678" t="str">
            <v>Phones &amp; ElectronicsEducation DevicesEducation Device Parts &amp; Accessories</v>
          </cell>
          <cell r="P678">
            <v>-1.0499999999999997E-3</v>
          </cell>
          <cell r="Q678">
            <v>-1.9499999999999999E-3</v>
          </cell>
          <cell r="R678">
            <v>-2.9999999999999996E-3</v>
          </cell>
          <cell r="S678">
            <v>-3.7499999999999994E-3</v>
          </cell>
          <cell r="T678">
            <v>-4.9999999999999992E-3</v>
          </cell>
          <cell r="AE678" t="str">
            <v>Telepon &amp; ElektronikPerangkat EdukasiKomponen &amp; Aksesori Perangkat Edukasi</v>
          </cell>
        </row>
        <row r="679">
          <cell r="G679" t="str">
            <v>Phones &amp; ElectronicsEducation DevicesE-dictionaries</v>
          </cell>
          <cell r="P679">
            <v>-1.0499999999999997E-3</v>
          </cell>
          <cell r="Q679">
            <v>-1.9499999999999999E-3</v>
          </cell>
          <cell r="R679">
            <v>-2.9999999999999996E-3</v>
          </cell>
          <cell r="S679">
            <v>-3.7499999999999994E-3</v>
          </cell>
          <cell r="T679">
            <v>-4.9999999999999992E-3</v>
          </cell>
          <cell r="AE679" t="str">
            <v>Telepon &amp; ElektronikPerangkat EdukasiKamus Elektronik</v>
          </cell>
        </row>
        <row r="680">
          <cell r="G680" t="str">
            <v>Phones &amp; ElectronicsEducation DevicesDigital &amp; Smart Pens</v>
          </cell>
          <cell r="P680">
            <v>-1.4932263791365345E-3</v>
          </cell>
          <cell r="Q680">
            <v>-2.7731347041107068E-3</v>
          </cell>
          <cell r="R680">
            <v>-4.2663610832472413E-3</v>
          </cell>
          <cell r="S680">
            <v>-5.332951354059051E-3</v>
          </cell>
          <cell r="T680">
            <v>-8.5176696756867811E-3</v>
          </cell>
          <cell r="AE680" t="str">
            <v>Telepon &amp; ElektronikPerangkat EdukasiPena Digital &amp; Pena Pintar</v>
          </cell>
        </row>
        <row r="681">
          <cell r="G681" t="str">
            <v>HealthVaporizerVape Coils</v>
          </cell>
          <cell r="P681">
            <v>0</v>
          </cell>
          <cell r="Q681">
            <v>0</v>
          </cell>
          <cell r="R681">
            <v>0</v>
          </cell>
          <cell r="S681">
            <v>0</v>
          </cell>
          <cell r="T681">
            <v>0</v>
          </cell>
          <cell r="AE681" t="str">
            <v>KesehatanVaporizerKumparan Vape</v>
          </cell>
        </row>
        <row r="682">
          <cell r="G682" t="str">
            <v>Tools &amp; HardwareIndustrial AutomationGas Sensor</v>
          </cell>
          <cell r="P682">
            <v>-1.4500000000000004E-2</v>
          </cell>
          <cell r="Q682">
            <v>-1.0500000000000004E-2</v>
          </cell>
          <cell r="R682">
            <v>-2.5000000000000008E-2</v>
          </cell>
          <cell r="S682">
            <v>-3.1250000000000007E-2</v>
          </cell>
          <cell r="T682">
            <v>-3.5000000000000003E-2</v>
          </cell>
          <cell r="AE682" t="str">
            <v>Alat &amp; Perangkat KerasOtomatisasi IndustriSensor Gas</v>
          </cell>
        </row>
        <row r="683">
          <cell r="G683" t="str">
            <v>HealthPrescription MedicationCancer Drugs</v>
          </cell>
          <cell r="P683">
            <v>-1.8750000000000003E-2</v>
          </cell>
          <cell r="Q683">
            <v>-1.8750000000000003E-2</v>
          </cell>
          <cell r="R683">
            <v>-1.8750000000000003E-2</v>
          </cell>
          <cell r="S683">
            <v>-1.8750000000000003E-2</v>
          </cell>
          <cell r="T683">
            <v>-2.5000000000000001E-2</v>
          </cell>
          <cell r="AE683" t="str">
            <v>KesehatanObat ResepObat Kanker</v>
          </cell>
        </row>
        <row r="684">
          <cell r="G684" t="str">
            <v>Jewelry Accessories &amp; DerivativesSemiprecious Stones</v>
          </cell>
          <cell r="P684">
            <v>-2.6249999999999997E-3</v>
          </cell>
          <cell r="Q684">
            <v>-3.4999999999999979E-3</v>
          </cell>
          <cell r="R684">
            <v>-6.1249999999999976E-3</v>
          </cell>
          <cell r="S684">
            <v>-8.7499999999999974E-3</v>
          </cell>
          <cell r="T684">
            <v>-9.9999999999999985E-3</v>
          </cell>
          <cell r="AE684" t="str">
            <v>Aksesori Perhiasan &amp; TurunannyaBatu Semimulia</v>
          </cell>
        </row>
        <row r="685">
          <cell r="G685" t="str">
            <v>Jewelry Accessories &amp; DerivativesDiamond</v>
          </cell>
          <cell r="P685">
            <v>-2.7360880650456523E-3</v>
          </cell>
          <cell r="Q685">
            <v>-6.6104658212782202E-3</v>
          </cell>
          <cell r="R685">
            <v>-9.3465538863238724E-3</v>
          </cell>
          <cell r="S685">
            <v>-1.2082641951369523E-2</v>
          </cell>
          <cell r="T685">
            <v>-1.444352260182603E-2</v>
          </cell>
          <cell r="AE685" t="str">
            <v>Aksesori Perhiasan &amp; TurunannyaBerlian</v>
          </cell>
        </row>
        <row r="686">
          <cell r="G686" t="str">
            <v>Computers &amp; Office EquipmentOffice Stationery &amp; SuppliesCards</v>
          </cell>
          <cell r="P686">
            <v>-1.6E-2</v>
          </cell>
          <cell r="Q686">
            <v>0</v>
          </cell>
          <cell r="R686">
            <v>-1.6E-2</v>
          </cell>
          <cell r="S686">
            <v>-0.02</v>
          </cell>
          <cell r="T686">
            <v>-0.02</v>
          </cell>
          <cell r="AE686" t="str">
            <v>Komputer &amp; Peralatan KantorAlat Tulis &amp; Perlengkapan KantorKartu</v>
          </cell>
        </row>
        <row r="687">
          <cell r="G687" t="str">
            <v>Computers &amp; Office EquipmentDesktop &amp; Laptop ComponentsTV Tuner &amp; Video Capture Cards</v>
          </cell>
          <cell r="P687">
            <v>-1.116344823191415E-3</v>
          </cell>
          <cell r="Q687">
            <v>-1.6745172347871222E-3</v>
          </cell>
          <cell r="R687">
            <v>-2.7908620579785372E-3</v>
          </cell>
          <cell r="S687">
            <v>-4.7300265150571116E-3</v>
          </cell>
          <cell r="T687">
            <v>-6.2167108584285187E-3</v>
          </cell>
          <cell r="AE687" t="str">
            <v>Komputer &amp; Peralatan KantorKomponen Desktop &amp; LaptopTuner TV &amp; Kartu Tangkap Video</v>
          </cell>
        </row>
        <row r="688">
          <cell r="G688" t="str">
            <v>HealthOTC Medications &amp; TreatmentsAllergies, Sinus &amp; Asthma</v>
          </cell>
          <cell r="P688">
            <v>-1.3500000000000009E-2</v>
          </cell>
          <cell r="Q688">
            <v>-1.7499999999999998E-2</v>
          </cell>
          <cell r="R688">
            <v>-3.1000000000000007E-2</v>
          </cell>
          <cell r="S688">
            <v>-3.8750000000000007E-2</v>
          </cell>
          <cell r="T688">
            <v>-4.4999999999999998E-2</v>
          </cell>
          <cell r="AE688" t="str">
            <v>KesehatanObat &amp; Pengobatan OTCAlergi, Sinus &amp; Asma</v>
          </cell>
        </row>
        <row r="689">
          <cell r="G689" t="str">
            <v>Womenswear &amp; UnderwearWomen's Suits &amp; OverallsCouples' Clothing Sets</v>
          </cell>
          <cell r="P689">
            <v>-6.819347227215309E-3</v>
          </cell>
          <cell r="Q689">
            <v>-2.2264569409492906E-2</v>
          </cell>
          <cell r="R689">
            <v>-2.9083916636708215E-2</v>
          </cell>
          <cell r="S689">
            <v>-3.6354895795885266E-2</v>
          </cell>
          <cell r="T689">
            <v>-4.4306527727847017E-2</v>
          </cell>
          <cell r="AE689" t="str">
            <v>Pakaian &amp; Pakaian Dalam WanitaSetelan &amp; Overall WanitaSet Pakaian Couple</v>
          </cell>
        </row>
        <row r="690">
          <cell r="G690" t="str">
            <v>Food &amp; BeveragesStaples &amp; Cooking EssentialsCooking Sauces</v>
          </cell>
          <cell r="P690">
            <v>-1.4500000000000002E-2</v>
          </cell>
          <cell r="Q690">
            <v>-1.0499999999999999E-2</v>
          </cell>
          <cell r="R690">
            <v>-2.5000000000000001E-2</v>
          </cell>
          <cell r="S690">
            <v>-3.125E-2</v>
          </cell>
          <cell r="T690">
            <v>-3.5000000000000003E-2</v>
          </cell>
          <cell r="AE690" t="str">
            <v>Makanan &amp; MinumanBahan Makanan &amp; Peralatan Memasak PokokSaus Masak</v>
          </cell>
        </row>
        <row r="691">
          <cell r="G691" t="str">
            <v>Food &amp; BeveragesStaples &amp; Cooking EssentialsHerbs, Spices &amp; Seasonings</v>
          </cell>
          <cell r="P691">
            <v>-1.4500000000000002E-2</v>
          </cell>
          <cell r="Q691">
            <v>-1.0499999999999999E-2</v>
          </cell>
          <cell r="R691">
            <v>-2.5000000000000001E-2</v>
          </cell>
          <cell r="S691">
            <v>-3.125E-2</v>
          </cell>
          <cell r="T691">
            <v>-3.5000000000000003E-2</v>
          </cell>
          <cell r="AE691" t="str">
            <v>Makanan &amp; MinumanBahan Makanan &amp; Peralatan Memasak PokokBumbu, Rempah &amp; Bumbu</v>
          </cell>
        </row>
        <row r="692">
          <cell r="G692" t="str">
            <v>Food &amp; BeveragesStaples &amp; Cooking EssentialsSugar &amp; Sweeteners</v>
          </cell>
          <cell r="P692">
            <v>-1.4500000000000002E-2</v>
          </cell>
          <cell r="Q692">
            <v>-1.0499999999999999E-2</v>
          </cell>
          <cell r="R692">
            <v>-2.5000000000000001E-2</v>
          </cell>
          <cell r="S692">
            <v>-3.125E-2</v>
          </cell>
          <cell r="T692">
            <v>-3.5000000000000003E-2</v>
          </cell>
          <cell r="AE692" t="str">
            <v>Makanan &amp; MinumanBahan Makanan &amp; Peralatan Memasak PokokGula &amp; Pemanis</v>
          </cell>
        </row>
        <row r="693">
          <cell r="G693" t="str">
            <v>Food &amp; BeveragesStaples &amp; Cooking EssentialsRice</v>
          </cell>
          <cell r="P693">
            <v>-1.4500000000000002E-2</v>
          </cell>
          <cell r="Q693">
            <v>-1.0499999999999999E-2</v>
          </cell>
          <cell r="R693">
            <v>-2.5000000000000001E-2</v>
          </cell>
          <cell r="S693">
            <v>-3.125E-2</v>
          </cell>
          <cell r="T693">
            <v>-3.5000000000000003E-2</v>
          </cell>
          <cell r="AE693" t="str">
            <v>Makanan &amp; MinumanBahan Makanan &amp; Peralatan Memasak PokokBeras</v>
          </cell>
        </row>
        <row r="694">
          <cell r="G694" t="str">
            <v>Baby &amp; MaternityBaby FurnitureCribs &amp; Beds</v>
          </cell>
          <cell r="P694">
            <v>-6.7345681080938462E-3</v>
          </cell>
          <cell r="Q694">
            <v>-2.285802324334309E-2</v>
          </cell>
          <cell r="R694">
            <v>-2.9592591351436937E-2</v>
          </cell>
          <cell r="S694">
            <v>-3.6990739189296171E-2</v>
          </cell>
          <cell r="T694">
            <v>-4.5154318919061562E-2</v>
          </cell>
          <cell r="AE694" t="str">
            <v>Bayi &amp; PersalinanFurnitur BayiDipan &amp; Tempat Tidur</v>
          </cell>
        </row>
        <row r="695">
          <cell r="G695" t="str">
            <v>Food &amp; BeveragesStaples &amp; Cooking EssentialsHoney &amp; Maple Syrup</v>
          </cell>
          <cell r="P695">
            <v>-1.4267196247426133E-2</v>
          </cell>
          <cell r="Q695">
            <v>-1.2129626268017094E-2</v>
          </cell>
          <cell r="R695">
            <v>-2.6396822515443227E-2</v>
          </cell>
          <cell r="S695">
            <v>-3.2996028144304031E-2</v>
          </cell>
          <cell r="T695">
            <v>-3.7328037525738711E-2</v>
          </cell>
          <cell r="AE695" t="str">
            <v>Makanan &amp; MinumanBahan Makanan &amp; Peralatan Memasak PokokMadu &amp; Sirup Maple</v>
          </cell>
        </row>
        <row r="696">
          <cell r="G696" t="str">
            <v>Food &amp; BeveragesStaples &amp; Cooking EssentialsBroth, Gravy &amp; Instant Soup</v>
          </cell>
          <cell r="P696">
            <v>-1.4500000000000002E-2</v>
          </cell>
          <cell r="Q696">
            <v>-1.0499999999999999E-2</v>
          </cell>
          <cell r="R696">
            <v>-2.5000000000000001E-2</v>
          </cell>
          <cell r="S696">
            <v>-3.125E-2</v>
          </cell>
          <cell r="T696">
            <v>-3.5000000000000003E-2</v>
          </cell>
          <cell r="AE696" t="str">
            <v>Makanan &amp; MinumanBahan Makanan &amp; Peralatan Memasak PokokStok, Saus &amp; Sup Instan</v>
          </cell>
        </row>
        <row r="697">
          <cell r="G697" t="str">
            <v>Food &amp; BeveragesStaples &amp; Cooking EssentialsPasta, Noodles &amp; Vermicelli</v>
          </cell>
          <cell r="P697">
            <v>-1.4500000000000002E-2</v>
          </cell>
          <cell r="Q697">
            <v>-1.0499999999999999E-2</v>
          </cell>
          <cell r="R697">
            <v>-2.5000000000000001E-2</v>
          </cell>
          <cell r="S697">
            <v>-3.125E-2</v>
          </cell>
          <cell r="T697">
            <v>-3.5000000000000003E-2</v>
          </cell>
          <cell r="AE697" t="str">
            <v>Makanan &amp; MinumanBahan Makanan &amp; Peralatan Memasak PokokPasta, Mie, &amp; Vermiseli</v>
          </cell>
        </row>
        <row r="698">
          <cell r="G698" t="str">
            <v>Food &amp; BeveragesStaples &amp; Cooking EssentialsCooking Pastes &amp; Seasoning Kits</v>
          </cell>
          <cell r="P698">
            <v>-1.4500000000000002E-2</v>
          </cell>
          <cell r="Q698">
            <v>-1.0499999999999999E-2</v>
          </cell>
          <cell r="R698">
            <v>-2.5000000000000001E-2</v>
          </cell>
          <cell r="S698">
            <v>-3.125E-2</v>
          </cell>
          <cell r="T698">
            <v>-3.5000000000000003E-2</v>
          </cell>
          <cell r="AE698" t="str">
            <v>Makanan &amp; MinumanBahan Makanan &amp; Peralatan Memasak PokokKit Pasta &amp; Bumbu Masak</v>
          </cell>
        </row>
        <row r="699">
          <cell r="G699" t="str">
            <v>Food &amp; BeveragesStaples &amp; Cooking EssentialsFlavor Enhancers</v>
          </cell>
          <cell r="P699">
            <v>-1.4500000000000002E-2</v>
          </cell>
          <cell r="Q699">
            <v>-1.0499999999999999E-2</v>
          </cell>
          <cell r="R699">
            <v>-2.5000000000000001E-2</v>
          </cell>
          <cell r="S699">
            <v>-3.125E-2</v>
          </cell>
          <cell r="T699">
            <v>-3.5000000000000003E-2</v>
          </cell>
          <cell r="AE699" t="str">
            <v>Makanan &amp; MinumanBahan Makanan &amp; Peralatan Memasak PokokPenambah Rasa</v>
          </cell>
        </row>
        <row r="700">
          <cell r="G700" t="str">
            <v>Food &amp; BeveragesStaples &amp; Cooking EssentialsVinegar</v>
          </cell>
          <cell r="P700">
            <v>-1.4500000000000002E-2</v>
          </cell>
          <cell r="Q700">
            <v>-1.0499999999999999E-2</v>
          </cell>
          <cell r="R700">
            <v>-2.5000000000000001E-2</v>
          </cell>
          <cell r="S700">
            <v>-3.125E-2</v>
          </cell>
          <cell r="T700">
            <v>-3.5000000000000003E-2</v>
          </cell>
          <cell r="AE700" t="str">
            <v>Makanan &amp; MinumanBahan Makanan &amp; Peralatan Memasak PokokCuka</v>
          </cell>
        </row>
        <row r="701">
          <cell r="G701" t="str">
            <v>Food &amp; BeveragesStaples &amp; Cooking EssentialsSalt</v>
          </cell>
          <cell r="P701">
            <v>-1.4500000000000002E-2</v>
          </cell>
          <cell r="Q701">
            <v>-1.0499999999999999E-2</v>
          </cell>
          <cell r="R701">
            <v>-2.5000000000000001E-2</v>
          </cell>
          <cell r="S701">
            <v>-3.125E-2</v>
          </cell>
          <cell r="T701">
            <v>-3.5000000000000003E-2</v>
          </cell>
          <cell r="AE701" t="str">
            <v>Makanan &amp; MinumanBahan Makanan &amp; Peralatan Memasak PokokGaram</v>
          </cell>
        </row>
        <row r="702">
          <cell r="G702" t="str">
            <v>Food &amp; BeveragesStaples &amp; Cooking EssentialsOils</v>
          </cell>
          <cell r="P702">
            <v>-1.4500000000000002E-2</v>
          </cell>
          <cell r="Q702">
            <v>-1.0499999999999999E-2</v>
          </cell>
          <cell r="R702">
            <v>-2.5000000000000001E-2</v>
          </cell>
          <cell r="S702">
            <v>-3.125E-2</v>
          </cell>
          <cell r="T702">
            <v>-3.5000000000000003E-2</v>
          </cell>
          <cell r="AE702" t="str">
            <v>Makanan &amp; MinumanBahan Makanan &amp; Peralatan Memasak PokokMinyak</v>
          </cell>
        </row>
        <row r="703">
          <cell r="G703" t="str">
            <v>Food &amp; BeveragesStaples &amp; Cooking EssentialsFlour</v>
          </cell>
          <cell r="P703">
            <v>-1.4457775295306417E-2</v>
          </cell>
          <cell r="Q703">
            <v>-1.0795572932855081E-2</v>
          </cell>
          <cell r="R703">
            <v>-2.5253348228161498E-2</v>
          </cell>
          <cell r="S703">
            <v>-3.1566685285201873E-2</v>
          </cell>
          <cell r="T703">
            <v>-3.5422247046935834E-2</v>
          </cell>
          <cell r="AE703" t="str">
            <v>Makanan &amp; MinumanBahan Makanan &amp; Peralatan Memasak PokokTepung</v>
          </cell>
        </row>
        <row r="704">
          <cell r="G704" t="str">
            <v>Food &amp; BeveragesStaples &amp; Cooking EssentialsBeans &amp; Grains</v>
          </cell>
          <cell r="P704">
            <v>-1.4500000000000002E-2</v>
          </cell>
          <cell r="Q704">
            <v>-1.0499999999999999E-2</v>
          </cell>
          <cell r="R704">
            <v>-2.5000000000000001E-2</v>
          </cell>
          <cell r="S704">
            <v>-3.125E-2</v>
          </cell>
          <cell r="T704">
            <v>-3.5000000000000003E-2</v>
          </cell>
          <cell r="AE704" t="str">
            <v>Makanan &amp; MinumanBahan Makanan &amp; Peralatan Memasak PokokKacang-kacangan &amp; Biji-bijian</v>
          </cell>
        </row>
        <row r="705">
          <cell r="G705" t="str">
            <v>Food &amp; BeveragesStaples &amp; Cooking EssentialsDried Foods</v>
          </cell>
          <cell r="P705">
            <v>-1.4040081843585234E-2</v>
          </cell>
          <cell r="Q705">
            <v>-1.3719427094903399E-2</v>
          </cell>
          <cell r="R705">
            <v>-2.7759508938488633E-2</v>
          </cell>
          <cell r="S705">
            <v>-3.4699386173110788E-2</v>
          </cell>
          <cell r="T705">
            <v>-3.9599181564147712E-2</v>
          </cell>
          <cell r="AE705" t="str">
            <v>Makanan &amp; MinumanBahan Makanan &amp; Peralatan Memasak PokokMakanan yang Dikeringkan</v>
          </cell>
        </row>
        <row r="706">
          <cell r="G706" t="str">
            <v>Books, Magazines &amp; AudioVideo &amp; Music</v>
          </cell>
          <cell r="P706">
            <v>-1.2999999999999998E-2</v>
          </cell>
          <cell r="Q706">
            <v>-2.0999999999999998E-2</v>
          </cell>
          <cell r="R706">
            <v>-3.3999999999999996E-2</v>
          </cell>
          <cell r="S706">
            <v>-4.2499999999999996E-2</v>
          </cell>
          <cell r="T706">
            <v>-0.05</v>
          </cell>
          <cell r="AE706" t="str">
            <v>Buku, Majalah, &amp; AudioVideo &amp; Musik</v>
          </cell>
        </row>
        <row r="707">
          <cell r="G707" t="str">
            <v>Food &amp; BeveragesBakingCondensed Milk</v>
          </cell>
          <cell r="P707">
            <v>-1.4500000000000002E-2</v>
          </cell>
          <cell r="Q707">
            <v>-1.0499999999999999E-2</v>
          </cell>
          <cell r="R707">
            <v>-2.5000000000000001E-2</v>
          </cell>
          <cell r="S707">
            <v>-3.125E-2</v>
          </cell>
          <cell r="T707">
            <v>-3.5000000000000003E-2</v>
          </cell>
          <cell r="AE707" t="str">
            <v>Makanan &amp; MinumanPembuatan KueSusu Kental Manis</v>
          </cell>
        </row>
        <row r="708">
          <cell r="G708" t="str">
            <v>Food &amp; BeveragesBakingCheese &amp; Cheese Powder</v>
          </cell>
          <cell r="P708">
            <v>-1.2500000000000008E-2</v>
          </cell>
          <cell r="Q708">
            <v>-1.0499999999999999E-2</v>
          </cell>
          <cell r="R708">
            <v>-2.3000000000000007E-2</v>
          </cell>
          <cell r="S708">
            <v>-2.8750000000000008E-2</v>
          </cell>
          <cell r="T708">
            <v>-3.2500000000000008E-2</v>
          </cell>
          <cell r="AE708" t="str">
            <v>Makanan &amp; MinumanPembuatan KueKeju &amp; Keju Bubuk</v>
          </cell>
        </row>
        <row r="709">
          <cell r="G709" t="str">
            <v>Food &amp; BeveragesBakingCreamers</v>
          </cell>
          <cell r="P709">
            <v>-1.2500000000000008E-2</v>
          </cell>
          <cell r="Q709">
            <v>-1.0499999999999999E-2</v>
          </cell>
          <cell r="R709">
            <v>-2.3000000000000007E-2</v>
          </cell>
          <cell r="S709">
            <v>-2.8750000000000008E-2</v>
          </cell>
          <cell r="T709">
            <v>-3.2500000000000008E-2</v>
          </cell>
          <cell r="AE709" t="str">
            <v>Makanan &amp; MinumanPembuatan KueCreamer</v>
          </cell>
        </row>
        <row r="710">
          <cell r="G710" t="str">
            <v>Food &amp; BeveragesBakingMarshmallows</v>
          </cell>
          <cell r="P710">
            <v>-1.4122416022334222E-2</v>
          </cell>
          <cell r="Q710">
            <v>-1.3143087843660481E-2</v>
          </cell>
          <cell r="R710">
            <v>-2.7265503865994703E-2</v>
          </cell>
          <cell r="S710">
            <v>-3.4081879832493375E-2</v>
          </cell>
          <cell r="T710">
            <v>-3.8775839776657828E-2</v>
          </cell>
          <cell r="AE710" t="str">
            <v>Makanan &amp; MinumanPembuatan KueMarshmallow</v>
          </cell>
        </row>
        <row r="711">
          <cell r="G711" t="str">
            <v>Food &amp; BeveragesBakingFrosting, Icing &amp; Decorations</v>
          </cell>
          <cell r="P711">
            <v>-1.4500000000000002E-2</v>
          </cell>
          <cell r="Q711">
            <v>-1.0499999999999999E-2</v>
          </cell>
          <cell r="R711">
            <v>-2.5000000000000001E-2</v>
          </cell>
          <cell r="S711">
            <v>-3.125E-2</v>
          </cell>
          <cell r="T711">
            <v>-3.5000000000000003E-2</v>
          </cell>
          <cell r="AE711" t="str">
            <v>Makanan &amp; MinumanPembuatan KueFrosting, Icing, &amp; Dekorasi</v>
          </cell>
        </row>
        <row r="712">
          <cell r="G712" t="str">
            <v>Food &amp; BeveragesBakingFood Flavoring &amp; Extracts</v>
          </cell>
          <cell r="P712">
            <v>-1.4500000000000002E-2</v>
          </cell>
          <cell r="Q712">
            <v>-1.0499999999999999E-2</v>
          </cell>
          <cell r="R712">
            <v>-2.5000000000000001E-2</v>
          </cell>
          <cell r="S712">
            <v>-3.125E-2</v>
          </cell>
          <cell r="T712">
            <v>-3.5000000000000003E-2</v>
          </cell>
          <cell r="AE712" t="str">
            <v>Makanan &amp; MinumanPembuatan KuePenyedap &amp; Ekstrak Makanan</v>
          </cell>
        </row>
        <row r="713">
          <cell r="G713" t="str">
            <v>Food &amp; BeveragesBakingFood Coloring</v>
          </cell>
          <cell r="P713">
            <v>-1.4500000000000002E-2</v>
          </cell>
          <cell r="Q713">
            <v>-1.0499999999999999E-2</v>
          </cell>
          <cell r="R713">
            <v>-2.5000000000000001E-2</v>
          </cell>
          <cell r="S713">
            <v>-3.125E-2</v>
          </cell>
          <cell r="T713">
            <v>-3.5000000000000003E-2</v>
          </cell>
          <cell r="AE713" t="str">
            <v>Makanan &amp; MinumanPembuatan KuePewarna Makanan</v>
          </cell>
        </row>
        <row r="714">
          <cell r="G714" t="str">
            <v>Food &amp; BeveragesBakingCream</v>
          </cell>
          <cell r="P714">
            <v>-1.2500000000000008E-2</v>
          </cell>
          <cell r="Q714">
            <v>-1.0499999999999999E-2</v>
          </cell>
          <cell r="R714">
            <v>-2.3000000000000007E-2</v>
          </cell>
          <cell r="S714">
            <v>-2.8750000000000008E-2</v>
          </cell>
          <cell r="T714">
            <v>-3.2500000000000008E-2</v>
          </cell>
          <cell r="AE714" t="str">
            <v>Makanan &amp; MinumanPembuatan KueKrim</v>
          </cell>
        </row>
        <row r="715">
          <cell r="G715" t="str">
            <v>Food &amp; BeveragesBakingButter &amp; Margarine</v>
          </cell>
          <cell r="P715">
            <v>-1.2500000000000008E-2</v>
          </cell>
          <cell r="Q715">
            <v>-1.0499999999999999E-2</v>
          </cell>
          <cell r="R715">
            <v>-2.3000000000000007E-2</v>
          </cell>
          <cell r="S715">
            <v>-2.8750000000000008E-2</v>
          </cell>
          <cell r="T715">
            <v>-3.2500000000000008E-2</v>
          </cell>
          <cell r="AE715" t="str">
            <v>Makanan &amp; MinumanPembuatan KueMentega &amp; Margarin</v>
          </cell>
        </row>
        <row r="716">
          <cell r="G716" t="str">
            <v>Food &amp; BeveragesBakingBreadcrumbs &amp; Stuffing</v>
          </cell>
          <cell r="P716">
            <v>-1.4500000000000002E-2</v>
          </cell>
          <cell r="Q716">
            <v>-1.0499999999999999E-2</v>
          </cell>
          <cell r="R716">
            <v>-2.5000000000000001E-2</v>
          </cell>
          <cell r="S716">
            <v>-3.125E-2</v>
          </cell>
          <cell r="T716">
            <v>-3.5000000000000003E-2</v>
          </cell>
          <cell r="AE716" t="str">
            <v>Makanan &amp; MinumanPembuatan KueTepung Roti &amp; Isian Roti</v>
          </cell>
        </row>
        <row r="717">
          <cell r="G717" t="str">
            <v>Food &amp; BeveragesBakingBaking Powder &amp; Soda</v>
          </cell>
          <cell r="P717">
            <v>-1.4500000000000002E-2</v>
          </cell>
          <cell r="Q717">
            <v>-1.0499999999999999E-2</v>
          </cell>
          <cell r="R717">
            <v>-2.5000000000000001E-2</v>
          </cell>
          <cell r="S717">
            <v>-3.125E-2</v>
          </cell>
          <cell r="T717">
            <v>-3.5000000000000003E-2</v>
          </cell>
          <cell r="AE717" t="str">
            <v>Makanan &amp; MinumanPembuatan KueBaking Powder &amp; Soda</v>
          </cell>
        </row>
        <row r="718">
          <cell r="G718" t="str">
            <v>Food &amp; BeveragesBakingBaking Mixes</v>
          </cell>
          <cell r="P718">
            <v>-1.4500000000000002E-2</v>
          </cell>
          <cell r="Q718">
            <v>-1.0499999999999999E-2</v>
          </cell>
          <cell r="R718">
            <v>-2.5000000000000001E-2</v>
          </cell>
          <cell r="S718">
            <v>-3.125E-2</v>
          </cell>
          <cell r="T718">
            <v>-3.5000000000000003E-2</v>
          </cell>
          <cell r="AE718" t="str">
            <v>Makanan &amp; MinumanPembuatan KueCampuran Kue</v>
          </cell>
        </row>
        <row r="719">
          <cell r="G719" t="str">
            <v>Food &amp; BeveragesBakingBaking Flours</v>
          </cell>
          <cell r="P719">
            <v>-1.4443708360029133E-2</v>
          </cell>
          <cell r="Q719">
            <v>-1.0894041479796069E-2</v>
          </cell>
          <cell r="R719">
            <v>-2.5337749839825202E-2</v>
          </cell>
          <cell r="S719">
            <v>-3.1672187299781503E-2</v>
          </cell>
          <cell r="T719">
            <v>-3.5562916399708669E-2</v>
          </cell>
          <cell r="AE719" t="str">
            <v>Makanan &amp; MinumanPembuatan KueTepung Kue</v>
          </cell>
        </row>
        <row r="720">
          <cell r="G720" t="str">
            <v>Food &amp; BeveragesSnacksDried Snacks</v>
          </cell>
          <cell r="P720">
            <v>-1.4164410267567804E-2</v>
          </cell>
          <cell r="Q720">
            <v>-1.2849128127025392E-2</v>
          </cell>
          <cell r="R720">
            <v>-2.7013538394593195E-2</v>
          </cell>
          <cell r="S720">
            <v>-3.3766922993241494E-2</v>
          </cell>
          <cell r="T720">
            <v>-3.8355897324321986E-2</v>
          </cell>
          <cell r="AE720" t="str">
            <v>Makanan &amp; MinumanMakanan RinganMakanan Ringan Kering</v>
          </cell>
        </row>
        <row r="721">
          <cell r="G721" t="str">
            <v>Food &amp; BeveragesSnacksChocolate &amp; Chocolate Snacks</v>
          </cell>
          <cell r="P721">
            <v>-1.4500000000000002E-2</v>
          </cell>
          <cell r="Q721">
            <v>-1.0499999999999999E-2</v>
          </cell>
          <cell r="R721">
            <v>-2.5000000000000001E-2</v>
          </cell>
          <cell r="S721">
            <v>-3.125E-2</v>
          </cell>
          <cell r="T721">
            <v>-3.5000000000000003E-2</v>
          </cell>
          <cell r="AE721" t="str">
            <v>Makanan &amp; MinumanMakanan RinganCokelat &amp; Camilan Cokelat</v>
          </cell>
        </row>
        <row r="722">
          <cell r="G722" t="str">
            <v>Food &amp; BeveragesSnacksBiscuits, Cookies &amp; Wafers</v>
          </cell>
          <cell r="P722">
            <v>-1.4500000000000002E-2</v>
          </cell>
          <cell r="Q722">
            <v>-1.0499999999999999E-2</v>
          </cell>
          <cell r="R722">
            <v>-2.5000000000000001E-2</v>
          </cell>
          <cell r="S722">
            <v>-3.125E-2</v>
          </cell>
          <cell r="T722">
            <v>-3.5000000000000003E-2</v>
          </cell>
          <cell r="AE722" t="str">
            <v>Makanan &amp; MinumanMakanan RinganBiskuit, Kue &amp; Wafer</v>
          </cell>
        </row>
        <row r="723">
          <cell r="G723" t="str">
            <v>Food &amp; BeveragesSnacksCrisps &amp; Puffed Snacks</v>
          </cell>
          <cell r="P723">
            <v>-1.4480847671772266E-2</v>
          </cell>
          <cell r="Q723">
            <v>-1.063406629759416E-2</v>
          </cell>
          <cell r="R723">
            <v>-2.5114913969366427E-2</v>
          </cell>
          <cell r="S723">
            <v>-3.1393642461708032E-2</v>
          </cell>
          <cell r="T723">
            <v>-3.519152328227737E-2</v>
          </cell>
          <cell r="AE723" t="str">
            <v>Makanan &amp; MinumanMakanan RinganKeripik &amp; Camilan Isi</v>
          </cell>
        </row>
        <row r="724">
          <cell r="G724" t="str">
            <v>Food &amp; BeveragesSnacksSnack Cakes &amp; Pastries</v>
          </cell>
          <cell r="P724">
            <v>-1.4500000000000002E-2</v>
          </cell>
          <cell r="Q724">
            <v>-1.0499999999999999E-2</v>
          </cell>
          <cell r="R724">
            <v>-2.5000000000000001E-2</v>
          </cell>
          <cell r="S724">
            <v>-3.125E-2</v>
          </cell>
          <cell r="T724">
            <v>-3.5000000000000003E-2</v>
          </cell>
          <cell r="AE724" t="str">
            <v>Makanan &amp; MinumanMakanan RinganKue Camilan &amp; Roti Pastri</v>
          </cell>
        </row>
        <row r="725">
          <cell r="G725" t="str">
            <v>Food &amp; BeveragesSnacksGift Sets</v>
          </cell>
          <cell r="P725">
            <v>-1.4500000000000002E-2</v>
          </cell>
          <cell r="Q725">
            <v>-1.0499999999999999E-2</v>
          </cell>
          <cell r="R725">
            <v>-2.5000000000000001E-2</v>
          </cell>
          <cell r="S725">
            <v>-3.125E-2</v>
          </cell>
          <cell r="T725">
            <v>-3.5000000000000003E-2</v>
          </cell>
          <cell r="AE725" t="str">
            <v>Makanan &amp; MinumanMakanan RinganSet Kado</v>
          </cell>
        </row>
        <row r="726">
          <cell r="G726" t="str">
            <v>Food &amp; BeveragesSnacksPopcorn</v>
          </cell>
          <cell r="P726">
            <v>-1.4500000000000002E-2</v>
          </cell>
          <cell r="Q726">
            <v>-1.0499999999999999E-2</v>
          </cell>
          <cell r="R726">
            <v>-2.5000000000000001E-2</v>
          </cell>
          <cell r="S726">
            <v>-3.125E-2</v>
          </cell>
          <cell r="T726">
            <v>-3.5000000000000003E-2</v>
          </cell>
          <cell r="AE726" t="str">
            <v>Makanan &amp; MinumanMakanan RinganPopcorn</v>
          </cell>
        </row>
        <row r="727">
          <cell r="G727" t="str">
            <v>Food &amp; BeveragesSnacksSeaweed</v>
          </cell>
          <cell r="P727">
            <v>-1.4500000000000002E-2</v>
          </cell>
          <cell r="Q727">
            <v>-1.0499999999999999E-2</v>
          </cell>
          <cell r="R727">
            <v>-2.5000000000000001E-2</v>
          </cell>
          <cell r="S727">
            <v>-3.125E-2</v>
          </cell>
          <cell r="T727">
            <v>-3.5000000000000003E-2</v>
          </cell>
          <cell r="AE727" t="str">
            <v>Makanan &amp; MinumanMakanan RinganRumput Laut</v>
          </cell>
        </row>
        <row r="728">
          <cell r="G728" t="str">
            <v>Food &amp; BeveragesSnacksCandy</v>
          </cell>
          <cell r="P728">
            <v>-1.4247030416934134E-2</v>
          </cell>
          <cell r="Q728">
            <v>-1.2270787081461093E-2</v>
          </cell>
          <cell r="R728">
            <v>-2.6517817498395227E-2</v>
          </cell>
          <cell r="S728">
            <v>-3.314727187299403E-2</v>
          </cell>
          <cell r="T728">
            <v>-3.752969583065871E-2</v>
          </cell>
          <cell r="AE728" t="str">
            <v>Makanan &amp; MinumanMakanan RinganPermen</v>
          </cell>
        </row>
        <row r="729">
          <cell r="G729" t="str">
            <v>Food &amp; BeveragesSnacksBars</v>
          </cell>
          <cell r="P729">
            <v>-1.4500000000000002E-2</v>
          </cell>
          <cell r="Q729">
            <v>-1.0499999999999999E-2</v>
          </cell>
          <cell r="R729">
            <v>-2.5000000000000001E-2</v>
          </cell>
          <cell r="S729">
            <v>-3.125E-2</v>
          </cell>
          <cell r="T729">
            <v>-3.5000000000000003E-2</v>
          </cell>
          <cell r="AE729" t="str">
            <v>Makanan &amp; MinumanMakanan RinganBar</v>
          </cell>
        </row>
        <row r="730">
          <cell r="G730" t="str">
            <v>Food &amp; BeveragesSnacksNuts &amp; Peas</v>
          </cell>
          <cell r="P730">
            <v>-1.4500000000000002E-2</v>
          </cell>
          <cell r="Q730">
            <v>-1.0499999999999999E-2</v>
          </cell>
          <cell r="R730">
            <v>-2.5000000000000001E-2</v>
          </cell>
          <cell r="S730">
            <v>-3.125E-2</v>
          </cell>
          <cell r="T730">
            <v>-3.5000000000000003E-2</v>
          </cell>
          <cell r="AE730" t="str">
            <v>Makanan &amp; MinumanMakanan RinganKacang-kacangan</v>
          </cell>
        </row>
        <row r="731">
          <cell r="G731" t="str">
            <v>Food &amp; BeveragesSnacksSeeds</v>
          </cell>
          <cell r="P731">
            <v>-1.4500000000000002E-2</v>
          </cell>
          <cell r="Q731">
            <v>-1.0499999999999999E-2</v>
          </cell>
          <cell r="R731">
            <v>-2.5000000000000001E-2</v>
          </cell>
          <cell r="S731">
            <v>-3.125E-2</v>
          </cell>
          <cell r="T731">
            <v>-3.5000000000000003E-2</v>
          </cell>
          <cell r="AE731" t="str">
            <v>Makanan &amp; MinumanMakanan RinganBiji-bijian</v>
          </cell>
        </row>
        <row r="732">
          <cell r="G732" t="str">
            <v>Food &amp; BeveragesSnacksPlant-based &amp; Gluten Snacks</v>
          </cell>
          <cell r="P732">
            <v>-1.3959862439344198E-2</v>
          </cell>
          <cell r="Q732">
            <v>-1.4280962924590626E-2</v>
          </cell>
          <cell r="R732">
            <v>-2.8240825363934824E-2</v>
          </cell>
          <cell r="S732">
            <v>-3.530103170491853E-2</v>
          </cell>
          <cell r="T732">
            <v>-4.0401375606558043E-2</v>
          </cell>
          <cell r="AE732" t="str">
            <v>Makanan &amp; MinumanMakanan RinganMakanan Ringan Nabati &amp; Gluten</v>
          </cell>
        </row>
        <row r="733">
          <cell r="G733" t="str">
            <v>Food &amp; BeveragesSnacksCustard Puddings &amp; Jelly</v>
          </cell>
          <cell r="P733">
            <v>-1.4500000000000002E-2</v>
          </cell>
          <cell r="Q733">
            <v>-1.0499999999999999E-2</v>
          </cell>
          <cell r="R733">
            <v>-2.5000000000000001E-2</v>
          </cell>
          <cell r="S733">
            <v>-3.125E-2</v>
          </cell>
          <cell r="T733">
            <v>-3.5000000000000003E-2</v>
          </cell>
          <cell r="AE733" t="str">
            <v>Makanan &amp; MinumanMakanan RinganPuding Kustar &amp; Jeli</v>
          </cell>
        </row>
        <row r="734">
          <cell r="G734" t="str">
            <v>Food &amp; BeveragesSnacksChewing &amp; Bubble Gum</v>
          </cell>
          <cell r="P734">
            <v>-1.3825850504149226E-2</v>
          </cell>
          <cell r="Q734">
            <v>-1.5219046470955431E-2</v>
          </cell>
          <cell r="R734">
            <v>-2.9044896975104657E-2</v>
          </cell>
          <cell r="S734">
            <v>-3.630612121888082E-2</v>
          </cell>
          <cell r="T734">
            <v>-4.1741494958507763E-2</v>
          </cell>
          <cell r="AE734" t="str">
            <v>Makanan &amp; MinumanMakanan RinganMengunyah &amp; Permen Karet</v>
          </cell>
        </row>
        <row r="735">
          <cell r="G735" t="str">
            <v>Food &amp; BeveragesFresh &amp; Frozen FoodCakes &amp; Pies</v>
          </cell>
          <cell r="P735">
            <v>-1.4500000000000002E-2</v>
          </cell>
          <cell r="Q735">
            <v>-1.0499999999999999E-2</v>
          </cell>
          <cell r="R735">
            <v>-2.5000000000000001E-2</v>
          </cell>
          <cell r="S735">
            <v>-3.125E-2</v>
          </cell>
          <cell r="T735">
            <v>-3.5000000000000003E-2</v>
          </cell>
          <cell r="AE735" t="str">
            <v>Makanan &amp; MinumanMakanan Segar &amp; BekuKue &amp; Pai</v>
          </cell>
        </row>
        <row r="736">
          <cell r="G736" t="str">
            <v>Food &amp; BeveragesFresh &amp; Frozen FoodPrepared Meals</v>
          </cell>
          <cell r="P736">
            <v>-1.4500000000000002E-2</v>
          </cell>
          <cell r="Q736">
            <v>-1.0499999999999999E-2</v>
          </cell>
          <cell r="R736">
            <v>-2.5000000000000001E-2</v>
          </cell>
          <cell r="S736">
            <v>-3.125E-2</v>
          </cell>
          <cell r="T736">
            <v>-3.5000000000000003E-2</v>
          </cell>
          <cell r="AE736" t="str">
            <v>Makanan &amp; MinumanMakanan Segar &amp; BekuMakanan Siap Saji</v>
          </cell>
        </row>
        <row r="737">
          <cell r="G737" t="str">
            <v>Food &amp; BeveragesFresh &amp; Frozen FoodMeat</v>
          </cell>
          <cell r="P737">
            <v>-1.4500000000000002E-2</v>
          </cell>
          <cell r="Q737">
            <v>-1.0499999999999999E-2</v>
          </cell>
          <cell r="R737">
            <v>-2.5000000000000001E-2</v>
          </cell>
          <cell r="S737">
            <v>-3.125E-2</v>
          </cell>
          <cell r="T737">
            <v>-3.5000000000000003E-2</v>
          </cell>
          <cell r="AE737" t="str">
            <v>Makanan &amp; MinumanMakanan Segar &amp; BekuDaging</v>
          </cell>
        </row>
        <row r="738">
          <cell r="G738" t="str">
            <v>Food &amp; BeveragesFresh &amp; Frozen FoodProcessed Meat &amp; Seafood</v>
          </cell>
          <cell r="P738">
            <v>-1.4500000000000002E-2</v>
          </cell>
          <cell r="Q738">
            <v>-1.0499999999999999E-2</v>
          </cell>
          <cell r="R738">
            <v>-2.5000000000000001E-2</v>
          </cell>
          <cell r="S738">
            <v>-3.125E-2</v>
          </cell>
          <cell r="T738">
            <v>-3.5000000000000003E-2</v>
          </cell>
          <cell r="AE738" t="str">
            <v>Makanan &amp; MinumanMakanan Segar &amp; BekuDaging Olahan &amp; Seafood</v>
          </cell>
        </row>
        <row r="739">
          <cell r="G739" t="str">
            <v>Food &amp; BeveragesFresh &amp; Frozen FoodSoups &amp; Stews</v>
          </cell>
          <cell r="P739">
            <v>-1.4500000000000002E-2</v>
          </cell>
          <cell r="Q739">
            <v>-1.0499999999999999E-2</v>
          </cell>
          <cell r="R739">
            <v>-2.5000000000000001E-2</v>
          </cell>
          <cell r="S739">
            <v>-3.125E-2</v>
          </cell>
          <cell r="T739">
            <v>-3.5000000000000003E-2</v>
          </cell>
          <cell r="AE739" t="str">
            <v>Makanan &amp; MinumanMakanan Segar &amp; BekuSup &amp; Semur</v>
          </cell>
        </row>
        <row r="740">
          <cell r="G740" t="str">
            <v>Food &amp; BeveragesFresh &amp; Frozen FoodFrozen Food</v>
          </cell>
          <cell r="P740">
            <v>-1.4192462687689226E-2</v>
          </cell>
          <cell r="Q740">
            <v>-1.2652761186175464E-2</v>
          </cell>
          <cell r="R740">
            <v>-2.684522387386469E-2</v>
          </cell>
          <cell r="S740">
            <v>-3.3556529842330859E-2</v>
          </cell>
          <cell r="T740">
            <v>-3.8075373123107811E-2</v>
          </cell>
          <cell r="AE740" t="str">
            <v>Makanan &amp; MinumanMakanan Segar &amp; BekuMakanan Beku</v>
          </cell>
        </row>
        <row r="741">
          <cell r="G741" t="str">
            <v>Food &amp; BeveragesFresh &amp; Frozen FoodVegetarian Meat Alternatives</v>
          </cell>
          <cell r="P741">
            <v>-1.4264319350890581E-2</v>
          </cell>
          <cell r="Q741">
            <v>-1.2149764543765946E-2</v>
          </cell>
          <cell r="R741">
            <v>-2.6414083894656527E-2</v>
          </cell>
          <cell r="S741">
            <v>-3.3017604868320657E-2</v>
          </cell>
          <cell r="T741">
            <v>-3.7356806491094213E-2</v>
          </cell>
          <cell r="AE741" t="str">
            <v>Makanan &amp; MinumanMakanan Segar &amp; BekuAlternatif Daging Vegetarian</v>
          </cell>
        </row>
        <row r="742">
          <cell r="G742" t="str">
            <v>Food &amp; BeveragesFresh &amp; Frozen FoodVegetables</v>
          </cell>
          <cell r="P742">
            <v>-1.4500000000000002E-2</v>
          </cell>
          <cell r="Q742">
            <v>-1.0499999999999999E-2</v>
          </cell>
          <cell r="R742">
            <v>-2.5000000000000001E-2</v>
          </cell>
          <cell r="S742">
            <v>-3.125E-2</v>
          </cell>
          <cell r="T742">
            <v>-3.5000000000000003E-2</v>
          </cell>
          <cell r="AE742" t="str">
            <v>Makanan &amp; MinumanMakanan Segar &amp; BekuSayuran</v>
          </cell>
        </row>
        <row r="743">
          <cell r="G743" t="str">
            <v>Food &amp; BeveragesFresh &amp; Frozen FoodTofu</v>
          </cell>
          <cell r="P743">
            <v>-1.4500000000000002E-2</v>
          </cell>
          <cell r="Q743">
            <v>-1.0499999999999999E-2</v>
          </cell>
          <cell r="R743">
            <v>-2.5000000000000001E-2</v>
          </cell>
          <cell r="S743">
            <v>-3.125E-2</v>
          </cell>
          <cell r="T743">
            <v>-3.5000000000000003E-2</v>
          </cell>
          <cell r="AE743" t="str">
            <v>Makanan &amp; MinumanMakanan Segar &amp; BekuTahu</v>
          </cell>
        </row>
        <row r="744">
          <cell r="G744" t="str">
            <v>Food &amp; BeveragesFresh &amp; Frozen FoodSeafood</v>
          </cell>
          <cell r="P744">
            <v>-1.4500000000000002E-2</v>
          </cell>
          <cell r="Q744">
            <v>-1.0499999999999999E-2</v>
          </cell>
          <cell r="R744">
            <v>-2.5000000000000001E-2</v>
          </cell>
          <cell r="S744">
            <v>-3.125E-2</v>
          </cell>
          <cell r="T744">
            <v>-3.5000000000000003E-2</v>
          </cell>
          <cell r="AE744" t="str">
            <v>Makanan &amp; MinumanMakanan Segar &amp; BekuSeafood</v>
          </cell>
        </row>
        <row r="745">
          <cell r="G745" t="str">
            <v>Food &amp; BeveragesFresh &amp; Frozen FoodSandwiches &amp; Wraps</v>
          </cell>
          <cell r="P745">
            <v>-1.4500000000000002E-2</v>
          </cell>
          <cell r="Q745">
            <v>-1.0499999999999999E-2</v>
          </cell>
          <cell r="R745">
            <v>-2.5000000000000001E-2</v>
          </cell>
          <cell r="S745">
            <v>-3.125E-2</v>
          </cell>
          <cell r="T745">
            <v>-3.5000000000000003E-2</v>
          </cell>
          <cell r="AE745" t="str">
            <v>Makanan &amp; MinumanMakanan Segar &amp; BekuRoti isi &amp; Wrap</v>
          </cell>
        </row>
        <row r="746">
          <cell r="G746" t="str">
            <v>Food &amp; BeveragesFresh &amp; Frozen FoodPizza &amp; Focaccia</v>
          </cell>
          <cell r="P746">
            <v>-1.4500000000000002E-2</v>
          </cell>
          <cell r="Q746">
            <v>-1.0499999999999999E-2</v>
          </cell>
          <cell r="R746">
            <v>-2.5000000000000001E-2</v>
          </cell>
          <cell r="S746">
            <v>-3.125E-2</v>
          </cell>
          <cell r="T746">
            <v>-3.5000000000000003E-2</v>
          </cell>
          <cell r="AE746" t="str">
            <v>Makanan &amp; MinumanMakanan Segar &amp; BekuPizza &amp; Focaccia</v>
          </cell>
        </row>
        <row r="747">
          <cell r="G747" t="str">
            <v>Food &amp; BeveragesFresh &amp; Frozen FoodPastries</v>
          </cell>
          <cell r="P747">
            <v>-1.4500000000000002E-2</v>
          </cell>
          <cell r="Q747">
            <v>-1.0499999999999999E-2</v>
          </cell>
          <cell r="R747">
            <v>-2.5000000000000001E-2</v>
          </cell>
          <cell r="S747">
            <v>-3.125E-2</v>
          </cell>
          <cell r="T747">
            <v>-3.5000000000000003E-2</v>
          </cell>
          <cell r="AE747" t="str">
            <v>Makanan &amp; MinumanMakanan Segar &amp; BekuKue Kering</v>
          </cell>
        </row>
        <row r="748">
          <cell r="G748" t="str">
            <v>Food &amp; BeveragesFresh &amp; Frozen FoodPasta &amp; Sauces</v>
          </cell>
          <cell r="P748">
            <v>-1.4500000000000002E-2</v>
          </cell>
          <cell r="Q748">
            <v>-1.0499999999999999E-2</v>
          </cell>
          <cell r="R748">
            <v>-2.5000000000000001E-2</v>
          </cell>
          <cell r="S748">
            <v>-3.125E-2</v>
          </cell>
          <cell r="T748">
            <v>-3.5000000000000003E-2</v>
          </cell>
          <cell r="AE748" t="str">
            <v>Makanan &amp; MinumanMakanan Segar &amp; BekuPasta &amp; Saus</v>
          </cell>
        </row>
        <row r="749">
          <cell r="G749" t="str">
            <v>Food &amp; BeveragesFresh &amp; Frozen FoodMushroom</v>
          </cell>
          <cell r="P749">
            <v>-1.4500000000000002E-2</v>
          </cell>
          <cell r="Q749">
            <v>-1.0499999999999999E-2</v>
          </cell>
          <cell r="R749">
            <v>-2.5000000000000001E-2</v>
          </cell>
          <cell r="S749">
            <v>-3.125E-2</v>
          </cell>
          <cell r="T749">
            <v>-3.5000000000000003E-2</v>
          </cell>
          <cell r="AE749" t="str">
            <v>Makanan &amp; MinumanMakanan Segar &amp; BekuJamur</v>
          </cell>
        </row>
        <row r="750">
          <cell r="G750" t="str">
            <v>Food &amp; BeveragesFresh &amp; Frozen FoodMeal Kits</v>
          </cell>
          <cell r="P750">
            <v>-1.4376182081243333E-2</v>
          </cell>
          <cell r="Q750">
            <v>-1.1366725431296673E-2</v>
          </cell>
          <cell r="R750">
            <v>-2.5742907512540006E-2</v>
          </cell>
          <cell r="S750">
            <v>-3.2178634390675004E-2</v>
          </cell>
          <cell r="T750">
            <v>-3.623817918756668E-2</v>
          </cell>
          <cell r="AE750" t="str">
            <v>Makanan &amp; MinumanMakanan Segar &amp; BekuPaket Makan</v>
          </cell>
        </row>
        <row r="751">
          <cell r="G751" t="str">
            <v>Food &amp; BeveragesFresh &amp; Frozen FoodIce Cream</v>
          </cell>
          <cell r="P751">
            <v>-1.4500000000000002E-2</v>
          </cell>
          <cell r="Q751">
            <v>-1.0499999999999999E-2</v>
          </cell>
          <cell r="R751">
            <v>-2.5000000000000001E-2</v>
          </cell>
          <cell r="S751">
            <v>-3.125E-2</v>
          </cell>
          <cell r="T751">
            <v>-3.5000000000000003E-2</v>
          </cell>
          <cell r="AE751" t="str">
            <v>Makanan &amp; MinumanMakanan Segar &amp; BekuEs Krim</v>
          </cell>
        </row>
        <row r="752">
          <cell r="G752" t="str">
            <v>Food &amp; BeveragesFresh &amp; Frozen FoodFruit</v>
          </cell>
          <cell r="P752">
            <v>-1.4500000000000002E-2</v>
          </cell>
          <cell r="Q752">
            <v>-1.0499999999999999E-2</v>
          </cell>
          <cell r="R752">
            <v>-2.5000000000000001E-2</v>
          </cell>
          <cell r="S752">
            <v>-3.125E-2</v>
          </cell>
          <cell r="T752">
            <v>-3.5000000000000003E-2</v>
          </cell>
          <cell r="AE752" t="str">
            <v>Makanan &amp; MinumanMakanan Segar &amp; BekuBuah</v>
          </cell>
        </row>
        <row r="753">
          <cell r="G753" t="str">
            <v>Food &amp; BeveragesFresh &amp; Frozen FoodEggs</v>
          </cell>
          <cell r="P753">
            <v>-1.2500000000000004E-2</v>
          </cell>
          <cell r="Q753">
            <v>-1.0499999999999999E-2</v>
          </cell>
          <cell r="R753">
            <v>-2.3000000000000003E-2</v>
          </cell>
          <cell r="S753">
            <v>-2.8750000000000001E-2</v>
          </cell>
          <cell r="T753">
            <v>-3.2500000000000001E-2</v>
          </cell>
          <cell r="AE753" t="str">
            <v>Makanan &amp; MinumanMakanan Segar &amp; BekuTelur</v>
          </cell>
        </row>
        <row r="754">
          <cell r="G754" t="str">
            <v>Food &amp; BeveragesFresh &amp; Frozen FoodDeli</v>
          </cell>
          <cell r="P754">
            <v>-1.4500000000000002E-2</v>
          </cell>
          <cell r="Q754">
            <v>-1.0499999999999999E-2</v>
          </cell>
          <cell r="R754">
            <v>-2.5000000000000001E-2</v>
          </cell>
          <cell r="S754">
            <v>-3.125E-2</v>
          </cell>
          <cell r="T754">
            <v>-3.5000000000000003E-2</v>
          </cell>
          <cell r="AE754" t="str">
            <v>Makanan &amp; MinumanMakanan Segar &amp; BekuDeli</v>
          </cell>
        </row>
        <row r="755">
          <cell r="G755" t="str">
            <v>Food &amp; BeveragesFresh &amp; Frozen FoodBread</v>
          </cell>
          <cell r="P755">
            <v>-1.4500000000000002E-2</v>
          </cell>
          <cell r="Q755">
            <v>-1.0499999999999999E-2</v>
          </cell>
          <cell r="R755">
            <v>-2.5000000000000001E-2</v>
          </cell>
          <cell r="S755">
            <v>-3.125E-2</v>
          </cell>
          <cell r="T755">
            <v>-3.5000000000000003E-2</v>
          </cell>
          <cell r="AE755" t="str">
            <v>Makanan &amp; MinumanMakanan Segar &amp; BekuRoti</v>
          </cell>
        </row>
        <row r="756">
          <cell r="G756" t="str">
            <v>HealthMedical SuppliesBathroom Scales</v>
          </cell>
          <cell r="P756">
            <v>-1.3500000000000009E-2</v>
          </cell>
          <cell r="Q756">
            <v>-1.7499999999999998E-2</v>
          </cell>
          <cell r="R756">
            <v>-3.1000000000000007E-2</v>
          </cell>
          <cell r="S756">
            <v>-3.8750000000000007E-2</v>
          </cell>
          <cell r="T756">
            <v>-4.4999999999999998E-2</v>
          </cell>
          <cell r="AE756" t="str">
            <v>KesehatanSuplai MedisBathroom Scale</v>
          </cell>
        </row>
        <row r="757">
          <cell r="G757" t="str">
            <v>HealthMedical SuppliesHealth Monitors &amp; Tests</v>
          </cell>
          <cell r="P757">
            <v>-1.3500000000000009E-2</v>
          </cell>
          <cell r="Q757">
            <v>-1.7499999999999998E-2</v>
          </cell>
          <cell r="R757">
            <v>-3.1000000000000007E-2</v>
          </cell>
          <cell r="S757">
            <v>-3.8750000000000007E-2</v>
          </cell>
          <cell r="T757">
            <v>-4.4999999999999998E-2</v>
          </cell>
          <cell r="AE757" t="str">
            <v>KesehatanSuplai MedisMonitor &amp; Tes Kesehatan</v>
          </cell>
        </row>
        <row r="758">
          <cell r="G758" t="str">
            <v>HealthMedical SuppliesFirst Aid Supplies</v>
          </cell>
          <cell r="P758">
            <v>-1.3500000000000009E-2</v>
          </cell>
          <cell r="Q758">
            <v>-1.7499999999999998E-2</v>
          </cell>
          <cell r="R758">
            <v>-3.1000000000000007E-2</v>
          </cell>
          <cell r="S758">
            <v>-3.8750000000000007E-2</v>
          </cell>
          <cell r="T758">
            <v>-4.4999999999999998E-2</v>
          </cell>
          <cell r="AE758" t="str">
            <v>KesehatanSuplai MedisPerlengkapan Pertolongan Pertama</v>
          </cell>
        </row>
        <row r="759">
          <cell r="G759" t="str">
            <v>HealthMedical SuppliesThermometers</v>
          </cell>
          <cell r="P759">
            <v>-1.3500000000000009E-2</v>
          </cell>
          <cell r="Q759">
            <v>-1.7499999999999998E-2</v>
          </cell>
          <cell r="R759">
            <v>-3.1000000000000007E-2</v>
          </cell>
          <cell r="S759">
            <v>-3.8750000000000007E-2</v>
          </cell>
          <cell r="T759">
            <v>-4.4999999999999998E-2</v>
          </cell>
          <cell r="AE759" t="str">
            <v>KesehatanSuplai MedisTermometer</v>
          </cell>
        </row>
        <row r="760">
          <cell r="G760" t="str">
            <v>HealthMedical SuppliesPPE Masks</v>
          </cell>
          <cell r="P760">
            <v>-1.3500000000000009E-2</v>
          </cell>
          <cell r="Q760">
            <v>-1.7499999999999998E-2</v>
          </cell>
          <cell r="R760">
            <v>-3.1000000000000007E-2</v>
          </cell>
          <cell r="S760">
            <v>-3.8750000000000007E-2</v>
          </cell>
          <cell r="T760">
            <v>-4.4999999999999998E-2</v>
          </cell>
          <cell r="AE760" t="str">
            <v>KesehatanSuplai MedisMasker PPE</v>
          </cell>
        </row>
        <row r="761">
          <cell r="G761" t="str">
            <v>HealthMedical SuppliesMedical Masks</v>
          </cell>
          <cell r="P761">
            <v>-1.3500000000000009E-2</v>
          </cell>
          <cell r="Q761">
            <v>-1.7499999999999998E-2</v>
          </cell>
          <cell r="R761">
            <v>-3.1000000000000007E-2</v>
          </cell>
          <cell r="S761">
            <v>-3.8750000000000007E-2</v>
          </cell>
          <cell r="T761">
            <v>-4.4999999999999998E-2</v>
          </cell>
          <cell r="AE761" t="str">
            <v>KesehatanSuplai MedisMasker Medis</v>
          </cell>
        </row>
        <row r="762">
          <cell r="G762" t="str">
            <v>HealthMedical SuppliesWheelchairs</v>
          </cell>
          <cell r="P762">
            <v>-1.3500000000000009E-2</v>
          </cell>
          <cell r="Q762">
            <v>-1.7499999999999998E-2</v>
          </cell>
          <cell r="R762">
            <v>-3.1000000000000007E-2</v>
          </cell>
          <cell r="S762">
            <v>-3.8750000000000007E-2</v>
          </cell>
          <cell r="T762">
            <v>-4.4999999999999998E-2</v>
          </cell>
          <cell r="AE762" t="str">
            <v>KesehatanSuplai MedisKursi Roda</v>
          </cell>
        </row>
        <row r="763">
          <cell r="G763" t="str">
            <v>HealthMedical SuppliesDisinfectant Wipes</v>
          </cell>
          <cell r="P763">
            <v>-1.3500000000000009E-2</v>
          </cell>
          <cell r="Q763">
            <v>-1.7499999999999998E-2</v>
          </cell>
          <cell r="R763">
            <v>-3.1000000000000007E-2</v>
          </cell>
          <cell r="S763">
            <v>-3.8750000000000007E-2</v>
          </cell>
          <cell r="T763">
            <v>-4.4999999999999998E-2</v>
          </cell>
          <cell r="AE763" t="str">
            <v>KesehatanSuplai MedisTisu Basah Disinfektan</v>
          </cell>
        </row>
        <row r="764">
          <cell r="G764" t="str">
            <v>Beauty &amp; Personal CareEye &amp; Ear CareContact Lens Conditioning Kits</v>
          </cell>
          <cell r="P764">
            <v>-1.3000000000000008E-2</v>
          </cell>
          <cell r="Q764">
            <v>-2.1000000000000001E-2</v>
          </cell>
          <cell r="R764">
            <v>-3.4000000000000009E-2</v>
          </cell>
          <cell r="S764">
            <v>-4.250000000000001E-2</v>
          </cell>
          <cell r="T764">
            <v>-0.05</v>
          </cell>
          <cell r="AE764" t="str">
            <v>Perawatan &amp; KecantikanPerawatan Mata &amp; TelingaPeralatan Perawatan Lensa Kontak</v>
          </cell>
        </row>
        <row r="765">
          <cell r="G765" t="str">
            <v>HealthMedical SuppliesWalking Sticks</v>
          </cell>
          <cell r="P765">
            <v>-1.3500000000000009E-2</v>
          </cell>
          <cell r="Q765">
            <v>-1.7499999999999998E-2</v>
          </cell>
          <cell r="R765">
            <v>-3.1000000000000007E-2</v>
          </cell>
          <cell r="S765">
            <v>-3.8750000000000007E-2</v>
          </cell>
          <cell r="T765">
            <v>-4.4999999999999998E-2</v>
          </cell>
          <cell r="AE765" t="str">
            <v>KesehatanSuplai MedisTongkat Jalan</v>
          </cell>
        </row>
        <row r="766">
          <cell r="G766" t="str">
            <v>HealthMedical SuppliesSmoking Cessation</v>
          </cell>
          <cell r="P766">
            <v>-1.3500000000000009E-2</v>
          </cell>
          <cell r="Q766">
            <v>-1.7499999999999998E-2</v>
          </cell>
          <cell r="R766">
            <v>-3.1000000000000007E-2</v>
          </cell>
          <cell r="S766">
            <v>-3.8750000000000007E-2</v>
          </cell>
          <cell r="T766">
            <v>-4.4999999999999998E-2</v>
          </cell>
          <cell r="AE766" t="str">
            <v>KesehatanSuplai MedisBerhenti Merokok</v>
          </cell>
        </row>
        <row r="767">
          <cell r="G767" t="str">
            <v>HealthMedical SuppliesSleep &amp; Snoring</v>
          </cell>
          <cell r="P767">
            <v>-1.3500000000000009E-2</v>
          </cell>
          <cell r="Q767">
            <v>-1.7499999999999998E-2</v>
          </cell>
          <cell r="R767">
            <v>-3.1000000000000007E-2</v>
          </cell>
          <cell r="S767">
            <v>-3.8750000000000007E-2</v>
          </cell>
          <cell r="T767">
            <v>-4.4999999999999998E-2</v>
          </cell>
          <cell r="AE767" t="str">
            <v>KesehatanSuplai MedisTidur &amp; Mendengkur</v>
          </cell>
        </row>
        <row r="768">
          <cell r="G768" t="str">
            <v>HealthMedical SuppliesRespiratory Aids &amp; Accessories</v>
          </cell>
          <cell r="P768">
            <v>-1.3500000000000009E-2</v>
          </cell>
          <cell r="Q768">
            <v>-1.7499999999999998E-2</v>
          </cell>
          <cell r="R768">
            <v>-3.1000000000000007E-2</v>
          </cell>
          <cell r="S768">
            <v>-3.8750000000000007E-2</v>
          </cell>
          <cell r="T768">
            <v>-4.4999999999999998E-2</v>
          </cell>
          <cell r="AE768" t="str">
            <v>KesehatanSuplai MedisAlat Bantu Pernapasan &amp; Aksesorinya</v>
          </cell>
        </row>
        <row r="769">
          <cell r="G769" t="str">
            <v>HealthMedical SuppliesLaboratory Tools</v>
          </cell>
          <cell r="P769">
            <v>-1.3500000000000009E-2</v>
          </cell>
          <cell r="Q769">
            <v>-1.7499999999999998E-2</v>
          </cell>
          <cell r="R769">
            <v>-3.1000000000000007E-2</v>
          </cell>
          <cell r="S769">
            <v>-3.8750000000000007E-2</v>
          </cell>
          <cell r="T769">
            <v>-4.4999999999999998E-2</v>
          </cell>
          <cell r="AE769" t="str">
            <v>KesehatanSuplai MedisPeralatan Laboratorium</v>
          </cell>
        </row>
        <row r="770">
          <cell r="G770" t="str">
            <v>HealthMedical SuppliesHearing Aids</v>
          </cell>
          <cell r="P770">
            <v>-1.3500000000000009E-2</v>
          </cell>
          <cell r="Q770">
            <v>-1.7499999999999998E-2</v>
          </cell>
          <cell r="R770">
            <v>-3.1000000000000007E-2</v>
          </cell>
          <cell r="S770">
            <v>-3.8750000000000007E-2</v>
          </cell>
          <cell r="T770">
            <v>-4.4999999999999998E-2</v>
          </cell>
          <cell r="AE770" t="str">
            <v>KesehatanSuplai MedisAlat Bantu Dengar</v>
          </cell>
        </row>
        <row r="771">
          <cell r="G771" t="str">
            <v>HealthMedical SuppliesFamily Planning Tests</v>
          </cell>
          <cell r="P771">
            <v>-1.3500000000000009E-2</v>
          </cell>
          <cell r="Q771">
            <v>-1.7499999999999998E-2</v>
          </cell>
          <cell r="R771">
            <v>-3.1000000000000007E-2</v>
          </cell>
          <cell r="S771">
            <v>-3.8750000000000007E-2</v>
          </cell>
          <cell r="T771">
            <v>-4.4999999999999998E-2</v>
          </cell>
          <cell r="AE771" t="str">
            <v>KesehatanSuplai MedisAlat Tes Kehamilan</v>
          </cell>
        </row>
        <row r="772">
          <cell r="G772" t="str">
            <v>HealthMedical SuppliesElectric Stimulators</v>
          </cell>
          <cell r="P772">
            <v>-1.3500000000000009E-2</v>
          </cell>
          <cell r="Q772">
            <v>-1.7499999999999998E-2</v>
          </cell>
          <cell r="R772">
            <v>-3.1000000000000007E-2</v>
          </cell>
          <cell r="S772">
            <v>-3.8750000000000007E-2</v>
          </cell>
          <cell r="T772">
            <v>-4.4999999999999998E-2</v>
          </cell>
          <cell r="AE772" t="str">
            <v>KesehatanSuplai MedisElectric Stimulators</v>
          </cell>
        </row>
        <row r="773">
          <cell r="G773" t="str">
            <v>HealthMedical SuppliesBraces &amp; Supports</v>
          </cell>
          <cell r="P773">
            <v>-1.3500000000000009E-2</v>
          </cell>
          <cell r="Q773">
            <v>-1.7499999999999998E-2</v>
          </cell>
          <cell r="R773">
            <v>-3.1000000000000007E-2</v>
          </cell>
          <cell r="S773">
            <v>-3.8750000000000007E-2</v>
          </cell>
          <cell r="T773">
            <v>-4.4999999999999998E-2</v>
          </cell>
          <cell r="AE773" t="str">
            <v>KesehatanSuplai MedisKawat Gigi &amp; Dukungan</v>
          </cell>
        </row>
        <row r="774">
          <cell r="G774" t="str">
            <v>Sports &amp; OutdoorSports &amp; Outdoor AccessoriesShoe Bags</v>
          </cell>
          <cell r="P774">
            <v>-1.55E-2</v>
          </cell>
          <cell r="Q774">
            <v>-3.5000000000000027E-3</v>
          </cell>
          <cell r="R774">
            <v>-1.9000000000000003E-2</v>
          </cell>
          <cell r="S774">
            <v>-2.3750000000000004E-2</v>
          </cell>
          <cell r="T774">
            <v>-2.5000000000000005E-2</v>
          </cell>
          <cell r="AE774" t="str">
            <v>Olahraga &amp; OutdoorAksesoris Olahraga &amp; OutdoorKantong Sepatu</v>
          </cell>
        </row>
        <row r="775">
          <cell r="G775" t="str">
            <v>HealthVaporizerVaporizer Package</v>
          </cell>
          <cell r="P775">
            <v>0</v>
          </cell>
          <cell r="Q775">
            <v>0</v>
          </cell>
          <cell r="R775">
            <v>0</v>
          </cell>
          <cell r="S775">
            <v>0</v>
          </cell>
          <cell r="T775">
            <v>0</v>
          </cell>
          <cell r="AE775" t="str">
            <v>KesehatanVaporizerPaket Vaporizer</v>
          </cell>
        </row>
        <row r="776">
          <cell r="G776" t="str">
            <v>Pre-OwnedRefurbished Phones &amp; Electronics</v>
          </cell>
          <cell r="P776">
            <v>-3.3439692007799018E-3</v>
          </cell>
          <cell r="Q776">
            <v>-2.3631137621837182E-2</v>
          </cell>
          <cell r="R776">
            <v>-2.6975106822617084E-2</v>
          </cell>
          <cell r="S776">
            <v>-3.0319076023396983E-2</v>
          </cell>
          <cell r="T776">
            <v>-3.8758768031195975E-2</v>
          </cell>
          <cell r="AE776" t="str">
            <v>Bekas PakaiPonsel &amp; Elektronik Bekas</v>
          </cell>
        </row>
        <row r="777">
          <cell r="G777" t="str">
            <v>Food &amp; BeveragesInstant FoodInstant Rice &amp; Porridge</v>
          </cell>
          <cell r="P777">
            <v>-1.3973646684731708E-2</v>
          </cell>
          <cell r="Q777">
            <v>-1.4184473206878049E-2</v>
          </cell>
          <cell r="R777">
            <v>-2.8158119891609757E-2</v>
          </cell>
          <cell r="S777">
            <v>-3.5197649864512195E-2</v>
          </cell>
          <cell r="T777">
            <v>-4.0263533152682926E-2</v>
          </cell>
          <cell r="AE777" t="str">
            <v>Makanan &amp; MinumanMakanan InstanNasi &amp; Bubur Instan</v>
          </cell>
        </row>
        <row r="778">
          <cell r="G778" t="str">
            <v>Womenswear &amp; UnderwearWomen's Suits &amp; OverallsFamily Clothing Sets</v>
          </cell>
          <cell r="P778">
            <v>-6.7760531002589407E-3</v>
          </cell>
          <cell r="Q778">
            <v>-2.2567628298187471E-2</v>
          </cell>
          <cell r="R778">
            <v>-2.9343681398446411E-2</v>
          </cell>
          <cell r="S778">
            <v>-3.6679601748058011E-2</v>
          </cell>
          <cell r="T778">
            <v>-4.4739468997410679E-2</v>
          </cell>
          <cell r="AE778" t="str">
            <v>Pakaian &amp; Pakaian Dalam WanitaSetelan &amp; Overall WanitaSet Pakaian Keluarga</v>
          </cell>
        </row>
        <row r="779">
          <cell r="G779" t="str">
            <v>HealthOTC Medications &amp; TreatmentsScars &amp; Stretchmarks</v>
          </cell>
          <cell r="P779">
            <v>-1.3500000000000009E-2</v>
          </cell>
          <cell r="Q779">
            <v>-1.7499999999999998E-2</v>
          </cell>
          <cell r="R779">
            <v>-3.1000000000000007E-2</v>
          </cell>
          <cell r="S779">
            <v>-3.8750000000000007E-2</v>
          </cell>
          <cell r="T779">
            <v>-4.4999999999999998E-2</v>
          </cell>
          <cell r="AE779" t="str">
            <v>KesehatanObat &amp; Pengobatan OTCParut &amp; Stretchmark</v>
          </cell>
        </row>
        <row r="780">
          <cell r="G780" t="str">
            <v>Automotive &amp; MotorcycleCarSUV &amp; MPV Car</v>
          </cell>
          <cell r="P780">
            <v>-2.0000000000000052E-4</v>
          </cell>
          <cell r="Q780">
            <v>-8.3999999999999977E-3</v>
          </cell>
          <cell r="R780">
            <v>-8.5999999999999983E-3</v>
          </cell>
          <cell r="S780">
            <v>-7.4999999999999989E-3</v>
          </cell>
          <cell r="T780">
            <v>-9.9999999999999985E-3</v>
          </cell>
          <cell r="AE780" t="str">
            <v>Mobil &amp; Sepeda MotorMobilMobil SUV &amp; MPV</v>
          </cell>
        </row>
        <row r="781">
          <cell r="G781" t="str">
            <v>Automotive &amp; MotorcycleCar Repair ToolsAssembly &amp; Disassembly Tools</v>
          </cell>
          <cell r="P781">
            <v>-2.7962906673600924E-3</v>
          </cell>
          <cell r="Q781">
            <v>-1.2444208029123726E-2</v>
          </cell>
          <cell r="R781">
            <v>-1.5240498696483818E-2</v>
          </cell>
          <cell r="S781">
            <v>-1.736090002600333E-2</v>
          </cell>
          <cell r="T781">
            <v>-2.1064533368004439E-2</v>
          </cell>
          <cell r="AE781" t="str">
            <v>Mobil &amp; Sepeda MotorAlat Perbaikan MobilAlat Perakitan &amp; Pembongkaran</v>
          </cell>
        </row>
        <row r="782">
          <cell r="G782" t="str">
            <v>Automotive &amp; MotorcycleCar Repair ToolsTire Repair &amp; Fitting Tools</v>
          </cell>
          <cell r="P782">
            <v>-2.700000000000001E-3</v>
          </cell>
          <cell r="Q782">
            <v>-8.3999999999999977E-3</v>
          </cell>
          <cell r="R782">
            <v>-1.1099999999999999E-2</v>
          </cell>
          <cell r="S782">
            <v>-1.375E-2</v>
          </cell>
          <cell r="T782">
            <v>-1.6250000000000001E-2</v>
          </cell>
          <cell r="AE782" t="str">
            <v>Mobil &amp; Sepeda MotorAlat Perbaikan MobilAlat Perbaikan &amp; Pemasangan Ban</v>
          </cell>
        </row>
        <row r="783">
          <cell r="G783" t="str">
            <v>Automotive &amp; MotorcycleCar Repair ToolsEngine &amp; Transmission Repair Tools</v>
          </cell>
          <cell r="P783">
            <v>-2.700000000000001E-3</v>
          </cell>
          <cell r="Q783">
            <v>-8.3999999999999977E-3</v>
          </cell>
          <cell r="R783">
            <v>-1.1099999999999999E-2</v>
          </cell>
          <cell r="S783">
            <v>-1.375E-2</v>
          </cell>
          <cell r="T783">
            <v>-1.6250000000000001E-2</v>
          </cell>
          <cell r="AE783" t="str">
            <v>Mobil &amp; Sepeda MotorAlat Perbaikan MobilAlat Perbaikan Mesin &amp; Transmisi</v>
          </cell>
        </row>
        <row r="784">
          <cell r="G784" t="str">
            <v>Automotive &amp; MotorcycleCar Repair ToolsDiagnostic Tools</v>
          </cell>
          <cell r="P784">
            <v>-2.7211229918968835E-3</v>
          </cell>
          <cell r="Q784">
            <v>-9.2871656596690763E-3</v>
          </cell>
          <cell r="R784">
            <v>-1.200828865156596E-2</v>
          </cell>
          <cell r="S784">
            <v>-1.4542112196133106E-2</v>
          </cell>
          <cell r="T784">
            <v>-1.7306149594844143E-2</v>
          </cell>
          <cell r="AE784" t="str">
            <v>Mobil &amp; Sepeda MotorAlat Perbaikan MobilAlat Diagnostik</v>
          </cell>
        </row>
        <row r="785">
          <cell r="G785" t="str">
            <v>Automotive &amp; MotorcycleCar Repair ToolsCar Body Repair Tools</v>
          </cell>
          <cell r="P785">
            <v>-2.8233063421127854E-3</v>
          </cell>
          <cell r="Q785">
            <v>-1.3578866368736875E-2</v>
          </cell>
          <cell r="R785">
            <v>-1.640217271084966E-2</v>
          </cell>
          <cell r="S785">
            <v>-1.8373987829229357E-2</v>
          </cell>
          <cell r="T785">
            <v>-2.241531710563914E-2</v>
          </cell>
          <cell r="AE785" t="str">
            <v>Mobil &amp; Sepeda MotorAlat Perbaikan MobilAlat Perbaikan Bodi Mobil</v>
          </cell>
        </row>
        <row r="786">
          <cell r="G786" t="str">
            <v>Automotive &amp; MotorcycleCar Repair ToolsCode Readers &amp; Scanners</v>
          </cell>
          <cell r="P786">
            <v>-3.0606179045957888E-3</v>
          </cell>
          <cell r="Q786">
            <v>-2.3545951993023159E-2</v>
          </cell>
          <cell r="R786">
            <v>-2.6606569897618948E-2</v>
          </cell>
          <cell r="S786">
            <v>-2.7273171422342108E-2</v>
          </cell>
          <cell r="T786">
            <v>-3.4280895229789478E-2</v>
          </cell>
          <cell r="AE786" t="str">
            <v>Mobil &amp; Sepeda MotorAlat Perbaikan MobilPembaca &amp; Pemindai Kode</v>
          </cell>
        </row>
        <row r="787">
          <cell r="G787" t="str">
            <v>Automotive &amp; MotorcycleCar Repair ToolsSheet Metal Tools</v>
          </cell>
          <cell r="P787">
            <v>-2.7027288181499329E-3</v>
          </cell>
          <cell r="Q787">
            <v>-8.5146103622970627E-3</v>
          </cell>
          <cell r="R787">
            <v>-1.1217339180446996E-2</v>
          </cell>
          <cell r="S787">
            <v>-1.3852330680622381E-2</v>
          </cell>
          <cell r="T787">
            <v>-1.6386440907496507E-2</v>
          </cell>
          <cell r="AE787" t="str">
            <v>Mobil &amp; Sepeda MotorAlat Perbaikan MobilAlat Sheet Metal</v>
          </cell>
        </row>
        <row r="788">
          <cell r="G788" t="str">
            <v>Automotive &amp; MotorcycleCar Repair ToolsCar Inspection Tools</v>
          </cell>
          <cell r="P788">
            <v>-2.700000000000001E-3</v>
          </cell>
          <cell r="Q788">
            <v>-8.3999999999999977E-3</v>
          </cell>
          <cell r="R788">
            <v>-1.1099999999999999E-2</v>
          </cell>
          <cell r="S788">
            <v>-1.375E-2</v>
          </cell>
          <cell r="T788">
            <v>-1.6250000000000001E-2</v>
          </cell>
          <cell r="AE788" t="str">
            <v>Mobil &amp; Sepeda MotorAlat Perbaikan MobilAlat Inspeksi Mobil</v>
          </cell>
        </row>
        <row r="789">
          <cell r="G789" t="str">
            <v>Automotive &amp; MotorcycleCar Repair ToolsCar Battery Repair Tools</v>
          </cell>
          <cell r="P789">
            <v>-3.7000000000000019E-3</v>
          </cell>
          <cell r="Q789">
            <v>-8.3999999999999977E-3</v>
          </cell>
          <cell r="R789">
            <v>-1.21E-2</v>
          </cell>
          <cell r="S789">
            <v>-1.6250000000000004E-2</v>
          </cell>
          <cell r="T789">
            <v>-1.8750000000000003E-2</v>
          </cell>
          <cell r="AE789" t="str">
            <v>Mobil &amp; Sepeda MotorAlat Perbaikan MobilAlat Perbaikan Aki Mobil</v>
          </cell>
        </row>
        <row r="790">
          <cell r="G790" t="str">
            <v>Automotive &amp; MotorcycleCar LightsHeadlight Bulbs (LED)</v>
          </cell>
          <cell r="P790">
            <v>-4.2255905830613071E-3</v>
          </cell>
          <cell r="Q790">
            <v>-9.4748044885748454E-3</v>
          </cell>
          <cell r="R790">
            <v>-1.3700395071636152E-2</v>
          </cell>
          <cell r="S790">
            <v>-1.8459646864798972E-2</v>
          </cell>
          <cell r="T790">
            <v>-2.1279529153065295E-2</v>
          </cell>
          <cell r="AE790" t="str">
            <v>Mobil &amp; Sepeda MotorLampu MobilBohlam Lampu Depan (LED)</v>
          </cell>
        </row>
        <row r="791">
          <cell r="G791" t="str">
            <v>Automotive &amp; MotorcycleCar LightsFog Lights</v>
          </cell>
          <cell r="P791">
            <v>-4.3194700865622198E-3</v>
          </cell>
          <cell r="Q791">
            <v>-1.3417743635613209E-2</v>
          </cell>
          <cell r="R791">
            <v>-1.7737213722175429E-2</v>
          </cell>
          <cell r="S791">
            <v>-2.1980128246083225E-2</v>
          </cell>
          <cell r="T791">
            <v>-2.5973504328110963E-2</v>
          </cell>
          <cell r="AE791" t="str">
            <v>Mobil &amp; Sepeda MotorLampu MobilLampu Kabut</v>
          </cell>
        </row>
        <row r="792">
          <cell r="G792" t="str">
            <v>Automotive &amp; MotorcycleCar LightsIndicator Lights</v>
          </cell>
          <cell r="P792">
            <v>-4.2507237787157148E-3</v>
          </cell>
          <cell r="Q792">
            <v>-1.0530398706059978E-2</v>
          </cell>
          <cell r="R792">
            <v>-1.4781122484775693E-2</v>
          </cell>
          <cell r="S792">
            <v>-1.9402141701839265E-2</v>
          </cell>
          <cell r="T792">
            <v>-2.2536188935785691E-2</v>
          </cell>
          <cell r="AE792" t="str">
            <v>Mobil &amp; Sepeda MotorLampu MobilLampu Indikator</v>
          </cell>
        </row>
        <row r="793">
          <cell r="G793" t="str">
            <v>Automotive &amp; MotorcycleCar LightsWires</v>
          </cell>
          <cell r="P793">
            <v>-4.2295149253188183E-3</v>
          </cell>
          <cell r="Q793">
            <v>-9.6396268633903871E-3</v>
          </cell>
          <cell r="R793">
            <v>-1.3869141788709205E-2</v>
          </cell>
          <cell r="S793">
            <v>-1.8606809699455704E-2</v>
          </cell>
          <cell r="T793">
            <v>-2.147574626594094E-2</v>
          </cell>
          <cell r="AE793" t="str">
            <v>Mobil &amp; Sepeda MotorLampu MobilKabel</v>
          </cell>
        </row>
        <row r="794">
          <cell r="G794" t="str">
            <v>Automotive &amp; MotorcycleCar LightsLight Bars &amp; Work Lights</v>
          </cell>
          <cell r="P794">
            <v>-4.2708569318376608E-3</v>
          </cell>
          <cell r="Q794">
            <v>-1.1375991137181759E-2</v>
          </cell>
          <cell r="R794">
            <v>-1.564684806901942E-2</v>
          </cell>
          <cell r="S794">
            <v>-2.0157134943912285E-2</v>
          </cell>
          <cell r="T794">
            <v>-2.3542846591883049E-2</v>
          </cell>
          <cell r="AE794" t="str">
            <v>Mobil &amp; Sepeda MotorLampu MobilLight Bar &amp; Lampu Kerja</v>
          </cell>
        </row>
        <row r="795">
          <cell r="G795" t="str">
            <v>Automotive &amp; MotorcycleCar LightsHeadlight Bulbs (Xenon)</v>
          </cell>
          <cell r="P795">
            <v>-4.2604028684367704E-3</v>
          </cell>
          <cell r="Q795">
            <v>-1.0936920474344207E-2</v>
          </cell>
          <cell r="R795">
            <v>-1.5197323342780978E-2</v>
          </cell>
          <cell r="S795">
            <v>-1.976510756637876E-2</v>
          </cell>
          <cell r="T795">
            <v>-2.3020143421838342E-2</v>
          </cell>
          <cell r="AE795" t="str">
            <v>Mobil &amp; Sepeda MotorLampu MobilBohlam Lampu Depan (Xenon)</v>
          </cell>
        </row>
        <row r="796">
          <cell r="G796" t="str">
            <v>Automotive &amp; MotorcycleCar LightsHeadlight Bulbs (Halogen)</v>
          </cell>
          <cell r="P796">
            <v>-4.2000000000000006E-3</v>
          </cell>
          <cell r="Q796">
            <v>-8.3999999999999977E-3</v>
          </cell>
          <cell r="R796">
            <v>-1.2599999999999998E-2</v>
          </cell>
          <cell r="S796">
            <v>-1.7499999999999998E-2</v>
          </cell>
          <cell r="T796">
            <v>-1.9999999999999997E-2</v>
          </cell>
          <cell r="AE796" t="str">
            <v>Mobil &amp; Sepeda MotorLampu MobilBohlam Lampu Depan (Halogen)</v>
          </cell>
        </row>
        <row r="797">
          <cell r="G797" t="str">
            <v>Automotive &amp; MotorcycleCar LightsDecorative Lights</v>
          </cell>
          <cell r="P797">
            <v>-4.3035206540117717E-3</v>
          </cell>
          <cell r="Q797">
            <v>-1.274786746849438E-2</v>
          </cell>
          <cell r="R797">
            <v>-1.7051388122506152E-2</v>
          </cell>
          <cell r="S797">
            <v>-2.1382024525441412E-2</v>
          </cell>
          <cell r="T797">
            <v>-2.5176032700588546E-2</v>
          </cell>
          <cell r="AE797" t="str">
            <v>Mobil &amp; Sepeda MotorLampu MobilLampu Hias</v>
          </cell>
        </row>
        <row r="798">
          <cell r="G798" t="str">
            <v>Automotive &amp; MotorcycleCar LightsCovers</v>
          </cell>
          <cell r="P798">
            <v>-3.7000000000000019E-3</v>
          </cell>
          <cell r="Q798">
            <v>-8.3999999999999977E-3</v>
          </cell>
          <cell r="R798">
            <v>-1.21E-2</v>
          </cell>
          <cell r="S798">
            <v>-1.6250000000000004E-2</v>
          </cell>
          <cell r="T798">
            <v>-1.8750000000000003E-2</v>
          </cell>
          <cell r="AE798" t="str">
            <v>Mobil &amp; Sepeda MotorLampu MobilCover</v>
          </cell>
        </row>
        <row r="799">
          <cell r="G799" t="str">
            <v>Automotive &amp; MotorcycleCar LightsBases</v>
          </cell>
          <cell r="P799">
            <v>-4.2013682408374425E-3</v>
          </cell>
          <cell r="Q799">
            <v>-8.457466115172476E-3</v>
          </cell>
          <cell r="R799">
            <v>-1.2658834356009918E-2</v>
          </cell>
          <cell r="S799">
            <v>-1.7551309031403999E-2</v>
          </cell>
          <cell r="T799">
            <v>-2.0068412041872E-2</v>
          </cell>
          <cell r="AE799" t="str">
            <v>Mobil &amp; Sepeda MotorLampu MobilPangkalan</v>
          </cell>
        </row>
        <row r="800">
          <cell r="G800" t="str">
            <v>Fashion AccessoriesDressmaking Fabrics</v>
          </cell>
          <cell r="P800">
            <v>-7.6502791599039402E-3</v>
          </cell>
          <cell r="Q800">
            <v>-1.6448045880672457E-2</v>
          </cell>
          <cell r="R800">
            <v>-2.4098325040576397E-2</v>
          </cell>
          <cell r="S800">
            <v>-3.0122906300720495E-2</v>
          </cell>
          <cell r="T800">
            <v>-3.5997208400960656E-2</v>
          </cell>
          <cell r="AE800" t="str">
            <v>Aksesoris FashionKain</v>
          </cell>
        </row>
        <row r="801">
          <cell r="G801" t="str">
            <v>Baby &amp; MaternityBaby Travel EssentialsBaby Car Seats</v>
          </cell>
          <cell r="P801">
            <v>-1.3000000000000008E-2</v>
          </cell>
          <cell r="Q801">
            <v>-2.1000000000000001E-2</v>
          </cell>
          <cell r="R801">
            <v>-3.4000000000000009E-2</v>
          </cell>
          <cell r="S801">
            <v>-4.250000000000001E-2</v>
          </cell>
          <cell r="T801">
            <v>-0.05</v>
          </cell>
          <cell r="AE801" t="str">
            <v>Bayi &amp; PersalinanPerlengkapan Bayi untuk TravelBaby Seat untuk Kendaraan</v>
          </cell>
        </row>
        <row r="802">
          <cell r="G802" t="str">
            <v>Pet SuppliesDog &amp; Cat Clothing</v>
          </cell>
          <cell r="P802">
            <v>-1.4000000000000002E-2</v>
          </cell>
          <cell r="Q802">
            <v>-1.4000000000000002E-2</v>
          </cell>
          <cell r="R802">
            <v>-2.8000000000000004E-2</v>
          </cell>
          <cell r="S802">
            <v>-3.5000000000000003E-2</v>
          </cell>
          <cell r="T802">
            <v>-4.0000000000000008E-2</v>
          </cell>
          <cell r="AE802" t="str">
            <v>Perlengkapan Hewan PeliharaanPakaian Anjing &amp; Kucing</v>
          </cell>
        </row>
        <row r="803">
          <cell r="G803" t="str">
            <v>Computers &amp; Office EquipmentDesktop &amp; Laptop ComponentsThermal Paste &amp; Pads</v>
          </cell>
          <cell r="P803">
            <v>-8.0000000000000015E-4</v>
          </cell>
          <cell r="Q803">
            <v>-1.1999999999999999E-3</v>
          </cell>
          <cell r="R803">
            <v>-2E-3</v>
          </cell>
          <cell r="S803">
            <v>-4.0000000000000001E-3</v>
          </cell>
          <cell r="T803">
            <v>-5.0000000000000001E-3</v>
          </cell>
          <cell r="AE803" t="str">
            <v>Komputer &amp; Peralatan KantorKomponen Desktop &amp; LaptopPasta &amp; Bantalan Termal</v>
          </cell>
        </row>
        <row r="804">
          <cell r="G804" t="str">
            <v>HealthOTC Medications &amp; TreatmentsPain Relief</v>
          </cell>
          <cell r="P804">
            <v>-1.3500000000000009E-2</v>
          </cell>
          <cell r="Q804">
            <v>-1.7499999999999998E-2</v>
          </cell>
          <cell r="R804">
            <v>-3.1000000000000007E-2</v>
          </cell>
          <cell r="S804">
            <v>-3.8750000000000007E-2</v>
          </cell>
          <cell r="T804">
            <v>-4.4999999999999998E-2</v>
          </cell>
          <cell r="AE804" t="str">
            <v>KesehatanObat &amp; Pengobatan OTCPereda Nyeri</v>
          </cell>
        </row>
        <row r="805">
          <cell r="G805" t="str">
            <v>HealthOTC Medications &amp; TreatmentsEczema, Psoriasis and Rosacea Care</v>
          </cell>
          <cell r="P805">
            <v>-1.3500000000000009E-2</v>
          </cell>
          <cell r="Q805">
            <v>-1.7499999999999998E-2</v>
          </cell>
          <cell r="R805">
            <v>-3.1000000000000007E-2</v>
          </cell>
          <cell r="S805">
            <v>-3.8750000000000007E-2</v>
          </cell>
          <cell r="T805">
            <v>-4.4999999999999998E-2</v>
          </cell>
          <cell r="AE805" t="str">
            <v>KesehatanObat &amp; Pengobatan OTCPerawatan Eksem, Psoriaris, dan Rosacea</v>
          </cell>
        </row>
        <row r="806">
          <cell r="G806" t="str">
            <v>Tools &amp; HardwareIndustrial AutomationContactor</v>
          </cell>
          <cell r="P806">
            <v>-1.4500000000000004E-2</v>
          </cell>
          <cell r="Q806">
            <v>-1.0500000000000004E-2</v>
          </cell>
          <cell r="R806">
            <v>-2.5000000000000008E-2</v>
          </cell>
          <cell r="S806">
            <v>-3.1250000000000007E-2</v>
          </cell>
          <cell r="T806">
            <v>-3.5000000000000003E-2</v>
          </cell>
          <cell r="AE806" t="str">
            <v>Alat &amp; Perangkat KerasOtomatisasi IndustriKontaktor</v>
          </cell>
        </row>
        <row r="807">
          <cell r="G807" t="str">
            <v>HealthPrescription MedicationMouth Drugs</v>
          </cell>
          <cell r="P807">
            <v>-1.8750000000000003E-2</v>
          </cell>
          <cell r="Q807">
            <v>-1.8750000000000003E-2</v>
          </cell>
          <cell r="R807">
            <v>-1.8750000000000003E-2</v>
          </cell>
          <cell r="S807">
            <v>-1.8750000000000003E-2</v>
          </cell>
          <cell r="T807">
            <v>-2.5000000000000001E-2</v>
          </cell>
          <cell r="AE807" t="str">
            <v>KesehatanObat ResepObat Mulut</v>
          </cell>
        </row>
        <row r="808">
          <cell r="G808" t="str">
            <v>HealthOTC Medications &amp; TreatmentsCoughs &amp; Colds</v>
          </cell>
          <cell r="P808">
            <v>-1.3500000000000009E-2</v>
          </cell>
          <cell r="Q808">
            <v>-1.7499999999999998E-2</v>
          </cell>
          <cell r="R808">
            <v>-3.1000000000000007E-2</v>
          </cell>
          <cell r="S808">
            <v>-3.8750000000000007E-2</v>
          </cell>
          <cell r="T808">
            <v>-4.4999999999999998E-2</v>
          </cell>
          <cell r="AE808" t="str">
            <v>KesehatanObat &amp; Pengobatan OTCBatuk &amp; Pilek</v>
          </cell>
        </row>
        <row r="809">
          <cell r="G809" t="str">
            <v>HealthOTC Medications &amp; TreatmentsBaby &amp; Child Medicine</v>
          </cell>
          <cell r="P809">
            <v>-1.3500000000000009E-2</v>
          </cell>
          <cell r="Q809">
            <v>-1.7499999999999998E-2</v>
          </cell>
          <cell r="R809">
            <v>-3.1000000000000007E-2</v>
          </cell>
          <cell r="S809">
            <v>-3.8750000000000007E-2</v>
          </cell>
          <cell r="T809">
            <v>-4.4999999999999998E-2</v>
          </cell>
          <cell r="AE809" t="str">
            <v>KesehatanObat &amp; Pengobatan OTCObat Bayi &amp; Anak</v>
          </cell>
        </row>
        <row r="810">
          <cell r="G810" t="str">
            <v>HealthOTC Medications &amp; TreatmentsAntifungals</v>
          </cell>
          <cell r="P810">
            <v>-1.3500000000000009E-2</v>
          </cell>
          <cell r="Q810">
            <v>-1.7499999999999998E-2</v>
          </cell>
          <cell r="R810">
            <v>-3.1000000000000007E-2</v>
          </cell>
          <cell r="S810">
            <v>-3.8750000000000007E-2</v>
          </cell>
          <cell r="T810">
            <v>-4.4999999999999998E-2</v>
          </cell>
          <cell r="AE810" t="str">
            <v>KesehatanObat &amp; Pengobatan OTCAntijamur</v>
          </cell>
        </row>
        <row r="811">
          <cell r="G811" t="str">
            <v>Menswear &amp; UnderwearMen's Sleepwear &amp; Loungewear</v>
          </cell>
          <cell r="P811">
            <v>-6.309350447638102E-3</v>
          </cell>
          <cell r="Q811">
            <v>-2.5834546866533314E-2</v>
          </cell>
          <cell r="R811">
            <v>-3.2143897314171416E-2</v>
          </cell>
          <cell r="S811">
            <v>-4.017987164271427E-2</v>
          </cell>
          <cell r="T811">
            <v>-4.9406495523619025E-2</v>
          </cell>
          <cell r="AE811" t="str">
            <v>Pakaian &amp; Pakaian Dalam PriaBaju Tidur dan Baju Santai Pria</v>
          </cell>
        </row>
        <row r="812">
          <cell r="G812" t="str">
            <v>CollectiblesSports Collectibles</v>
          </cell>
          <cell r="P812">
            <v>-1.281814451823696E-2</v>
          </cell>
          <cell r="Q812">
            <v>-2.2272988372341321E-2</v>
          </cell>
          <cell r="R812">
            <v>-3.5091132890578282E-2</v>
          </cell>
          <cell r="S812">
            <v>-4.3863916113222851E-2</v>
          </cell>
          <cell r="T812">
            <v>-5.1818554817630466E-2</v>
          </cell>
          <cell r="AE812" t="str">
            <v>KoleksiKoleksi Olahraga</v>
          </cell>
        </row>
        <row r="813">
          <cell r="G813" t="str">
            <v>Toys &amp; HobbiesDIYDIY Painting Supplies</v>
          </cell>
          <cell r="P813">
            <v>-1.4000000000000002E-2</v>
          </cell>
          <cell r="Q813">
            <v>-1.4000000000000002E-2</v>
          </cell>
          <cell r="R813">
            <v>-2.8000000000000004E-2</v>
          </cell>
          <cell r="S813">
            <v>-3.5000000000000003E-2</v>
          </cell>
          <cell r="T813">
            <v>-4.0000000000000008E-2</v>
          </cell>
          <cell r="AE813" t="str">
            <v>Mainan &amp; HobiDIYPerlengkapan Melukis DIY</v>
          </cell>
        </row>
        <row r="814">
          <cell r="G814" t="str">
            <v>Toys &amp; HobbiesDIYScrapbooking &amp; Stamping</v>
          </cell>
          <cell r="P814">
            <v>-1.2668449975700127E-2</v>
          </cell>
          <cell r="Q814">
            <v>-2.3320850170099116E-2</v>
          </cell>
          <cell r="R814">
            <v>-3.5989300145799243E-2</v>
          </cell>
          <cell r="S814">
            <v>-4.4986625182249051E-2</v>
          </cell>
          <cell r="T814">
            <v>-5.3315500242998734E-2</v>
          </cell>
          <cell r="AE814" t="str">
            <v>Mainan &amp; HobiDIYScrapbooking &amp; Stamping</v>
          </cell>
        </row>
        <row r="815">
          <cell r="G815" t="str">
            <v>Toys &amp; HobbiesDIYSpecialty DIY Supplies</v>
          </cell>
          <cell r="P815">
            <v>-1.4000000000000002E-2</v>
          </cell>
          <cell r="Q815">
            <v>-1.4000000000000002E-2</v>
          </cell>
          <cell r="R815">
            <v>-2.8000000000000004E-2</v>
          </cell>
          <cell r="S815">
            <v>-3.5000000000000003E-2</v>
          </cell>
          <cell r="T815">
            <v>-4.0000000000000008E-2</v>
          </cell>
          <cell r="AE815" t="str">
            <v>Mainan &amp; HobiDIYPerlengkapan DIY Khusus</v>
          </cell>
        </row>
        <row r="816">
          <cell r="G816" t="str">
            <v>Toys &amp; HobbiesDIYDIY Woodwork</v>
          </cell>
          <cell r="P816">
            <v>-1.360892774963297E-2</v>
          </cell>
          <cell r="Q816">
            <v>-1.6737505752569229E-2</v>
          </cell>
          <cell r="R816">
            <v>-3.0346433502202199E-2</v>
          </cell>
          <cell r="S816">
            <v>-3.7933041877752746E-2</v>
          </cell>
          <cell r="T816">
            <v>-4.3910722503670327E-2</v>
          </cell>
          <cell r="AE816" t="str">
            <v>Mainan &amp; HobiDIYKerajinan Kayu DIY</v>
          </cell>
        </row>
        <row r="817">
          <cell r="G817" t="str">
            <v>Toys &amp; HobbiesDIYPottery &amp; Ceramics</v>
          </cell>
          <cell r="P817">
            <v>-1.4000000000000002E-2</v>
          </cell>
          <cell r="Q817">
            <v>-1.4000000000000002E-2</v>
          </cell>
          <cell r="R817">
            <v>-2.8000000000000004E-2</v>
          </cell>
          <cell r="S817">
            <v>-3.5000000000000003E-2</v>
          </cell>
          <cell r="T817">
            <v>-4.0000000000000008E-2</v>
          </cell>
          <cell r="AE817" t="str">
            <v>Mainan &amp; HobiDIYTembikar &amp; Keramik</v>
          </cell>
        </row>
        <row r="818">
          <cell r="G818" t="str">
            <v>Toys &amp; HobbiesDIYNeedlework</v>
          </cell>
          <cell r="P818">
            <v>-1.4000000000000002E-2</v>
          </cell>
          <cell r="Q818">
            <v>-1.4000000000000002E-2</v>
          </cell>
          <cell r="R818">
            <v>-2.8000000000000004E-2</v>
          </cell>
          <cell r="S818">
            <v>-3.5000000000000003E-2</v>
          </cell>
          <cell r="T818">
            <v>-4.0000000000000008E-2</v>
          </cell>
          <cell r="AE818" t="str">
            <v>Mainan &amp; HobiDIYMenyulam</v>
          </cell>
        </row>
        <row r="819">
          <cell r="G819" t="str">
            <v>Toys &amp; HobbiesDIYLeathercraft</v>
          </cell>
          <cell r="P819">
            <v>-1.4000000000000002E-2</v>
          </cell>
          <cell r="Q819">
            <v>-1.4000000000000002E-2</v>
          </cell>
          <cell r="R819">
            <v>-2.8000000000000004E-2</v>
          </cell>
          <cell r="S819">
            <v>-3.5000000000000003E-2</v>
          </cell>
          <cell r="T819">
            <v>-4.0000000000000008E-2</v>
          </cell>
          <cell r="AE819" t="str">
            <v>Mainan &amp; HobiDIYPrakarya Kulit</v>
          </cell>
        </row>
        <row r="820">
          <cell r="G820" t="str">
            <v>Toys &amp; HobbiesDIYKnitting &amp; Crochet</v>
          </cell>
          <cell r="P820">
            <v>-1.4000000000000002E-2</v>
          </cell>
          <cell r="Q820">
            <v>-1.4000000000000002E-2</v>
          </cell>
          <cell r="R820">
            <v>-2.8000000000000004E-2</v>
          </cell>
          <cell r="S820">
            <v>-3.5000000000000003E-2</v>
          </cell>
          <cell r="T820">
            <v>-4.0000000000000008E-2</v>
          </cell>
          <cell r="AE820" t="str">
            <v>Mainan &amp; HobiDIYMerajut &amp; Mengait Benang</v>
          </cell>
        </row>
        <row r="821">
          <cell r="G821" t="str">
            <v>Toys &amp; HobbiesDIYFelt Crafts</v>
          </cell>
          <cell r="P821">
            <v>-1.3137856084721351E-2</v>
          </cell>
          <cell r="Q821">
            <v>-2.0035007406950536E-2</v>
          </cell>
          <cell r="R821">
            <v>-3.3172863491671888E-2</v>
          </cell>
          <cell r="S821">
            <v>-4.1466079364589861E-2</v>
          </cell>
          <cell r="T821">
            <v>-4.862143915278648E-2</v>
          </cell>
          <cell r="AE821" t="str">
            <v>Mainan &amp; HobiDIYKerajinan Felt</v>
          </cell>
        </row>
        <row r="822">
          <cell r="G822" t="str">
            <v>Toys &amp; HobbiesDIYCandle &amp; Soap Making</v>
          </cell>
          <cell r="P822">
            <v>-1.4000000000000002E-2</v>
          </cell>
          <cell r="Q822">
            <v>-1.4000000000000002E-2</v>
          </cell>
          <cell r="R822">
            <v>-2.8000000000000004E-2</v>
          </cell>
          <cell r="S822">
            <v>-3.5000000000000003E-2</v>
          </cell>
          <cell r="T822">
            <v>-4.0000000000000008E-2</v>
          </cell>
          <cell r="AE822" t="str">
            <v>Mainan &amp; HobiDIYPembuatan Lilin &amp; Sabun</v>
          </cell>
        </row>
        <row r="823">
          <cell r="G823" t="str">
            <v>Toys &amp; HobbiesDIYBeading &amp; Jewelry Making</v>
          </cell>
          <cell r="P823">
            <v>-1.3664192930499246E-2</v>
          </cell>
          <cell r="Q823">
            <v>-1.63506494865053E-2</v>
          </cell>
          <cell r="R823">
            <v>-3.0014842417004545E-2</v>
          </cell>
          <cell r="S823">
            <v>-3.7518553021255681E-2</v>
          </cell>
          <cell r="T823">
            <v>-4.3358070695007578E-2</v>
          </cell>
          <cell r="AE823" t="str">
            <v>Mainan &amp; HobiDIYMeronce Manik-manik &amp; Pembuatan Perhiasan</v>
          </cell>
        </row>
        <row r="824">
          <cell r="G824" t="str">
            <v>Toys &amp; HobbiesDIYBadge Making</v>
          </cell>
          <cell r="P824">
            <v>-1.3079995816551754E-2</v>
          </cell>
          <cell r="Q824">
            <v>-2.0440029284137733E-2</v>
          </cell>
          <cell r="R824">
            <v>-3.3520025100689486E-2</v>
          </cell>
          <cell r="S824">
            <v>-4.190003137586186E-2</v>
          </cell>
          <cell r="T824">
            <v>-4.9200041834482483E-2</v>
          </cell>
          <cell r="AE824" t="str">
            <v>Mainan &amp; HobiDIYPembuatan Lencana</v>
          </cell>
        </row>
        <row r="825">
          <cell r="G825" t="str">
            <v>CollectiblesCollectible Coins &amp; MoneyCoins &amp; Bullion</v>
          </cell>
          <cell r="P825">
            <v>-1.4000000000000002E-2</v>
          </cell>
          <cell r="Q825">
            <v>-1.4000000000000002E-2</v>
          </cell>
          <cell r="R825">
            <v>-2.8000000000000004E-2</v>
          </cell>
          <cell r="S825">
            <v>-3.5000000000000003E-2</v>
          </cell>
          <cell r="T825">
            <v>-4.0000000000000008E-2</v>
          </cell>
          <cell r="AE825" t="str">
            <v>KoleksiKoin &amp; Uang KoleksiKoin &amp; Emas Batangan</v>
          </cell>
        </row>
        <row r="826">
          <cell r="G826" t="str">
            <v>Jewelry Accessories &amp; DerivativesNatural Crystal</v>
          </cell>
          <cell r="P826">
            <v>-2.6789765327232696E-3</v>
          </cell>
          <cell r="Q826">
            <v>-5.0113429162515349E-3</v>
          </cell>
          <cell r="R826">
            <v>-7.6903194489748045E-3</v>
          </cell>
          <cell r="S826">
            <v>-1.0369295981698074E-2</v>
          </cell>
          <cell r="T826">
            <v>-1.2159061308930765E-2</v>
          </cell>
          <cell r="AE826" t="str">
            <v>Aksesori Perhiasan &amp; TurunannyaKristal Alam</v>
          </cell>
        </row>
        <row r="827">
          <cell r="G827" t="str">
            <v>Household AppliancesCommercial AppliancesFood Warmer</v>
          </cell>
          <cell r="P827">
            <v>-1.064E-2</v>
          </cell>
          <cell r="Q827">
            <v>-1.5959999999999998E-2</v>
          </cell>
          <cell r="R827">
            <v>-2.6599999999999999E-2</v>
          </cell>
          <cell r="S827">
            <v>-3.3249999999999995E-2</v>
          </cell>
          <cell r="T827">
            <v>-3.5999999999999997E-2</v>
          </cell>
          <cell r="AE827" t="str">
            <v>Peralatan Rumah TanggaPeralatan KomersialPenghangat Makanan</v>
          </cell>
        </row>
        <row r="828">
          <cell r="G828" t="str">
            <v>Baby &amp; MaternityBaby Travel EssentialsStroller Accessories</v>
          </cell>
          <cell r="P828">
            <v>-1.2706398321411991E-2</v>
          </cell>
          <cell r="Q828">
            <v>-2.305521175011609E-2</v>
          </cell>
          <cell r="R828">
            <v>-3.5761610071528081E-2</v>
          </cell>
          <cell r="S828">
            <v>-4.4702012589410103E-2</v>
          </cell>
          <cell r="T828">
            <v>-5.2936016785880127E-2</v>
          </cell>
          <cell r="AE828" t="str">
            <v>Bayi &amp; PersalinanPerlengkapan Bayi untuk TravelAksesoris Kursi Dorong</v>
          </cell>
        </row>
        <row r="829">
          <cell r="G829" t="str">
            <v>Womenswear &amp; UnderwearWomen's Suits &amp; OverallsSuits</v>
          </cell>
          <cell r="P829">
            <v>-6.9299305024045806E-3</v>
          </cell>
          <cell r="Q829">
            <v>-2.1490486483168005E-2</v>
          </cell>
          <cell r="R829">
            <v>-2.8420416985572586E-2</v>
          </cell>
          <cell r="S829">
            <v>-3.5525521231965729E-2</v>
          </cell>
          <cell r="T829">
            <v>-4.3200694975954301E-2</v>
          </cell>
          <cell r="AE829" t="str">
            <v>Pakaian &amp; Pakaian Dalam WanitaSetelan &amp; Overall WanitaSetelan Resmi</v>
          </cell>
        </row>
        <row r="830">
          <cell r="G830" t="str">
            <v>Pet SuppliesFarm Animal &amp; Poultry Supplies</v>
          </cell>
          <cell r="P830">
            <v>-1.343184441145889E-2</v>
          </cell>
          <cell r="Q830">
            <v>-1.7977089119787775E-2</v>
          </cell>
          <cell r="R830">
            <v>-3.1408933531246665E-2</v>
          </cell>
          <cell r="S830">
            <v>-3.9261166914058329E-2</v>
          </cell>
          <cell r="T830">
            <v>-4.5681555885411104E-2</v>
          </cell>
          <cell r="AE830" t="str">
            <v>Perlengkapan Hewan PeliharaanPerlengkapan Perawatan Hewan Ternak &amp; Unggas</v>
          </cell>
        </row>
        <row r="831">
          <cell r="G831" t="str">
            <v>Pet SuppliesPetFish &amp; Aquatic Animal</v>
          </cell>
          <cell r="P831">
            <v>-1.4000000000000002E-2</v>
          </cell>
          <cell r="Q831">
            <v>-1.4000000000000002E-2</v>
          </cell>
          <cell r="R831">
            <v>-2.8000000000000004E-2</v>
          </cell>
          <cell r="S831">
            <v>-3.5000000000000003E-2</v>
          </cell>
          <cell r="T831">
            <v>-4.0000000000000008E-2</v>
          </cell>
          <cell r="AE831" t="str">
            <v>Perlengkapan Hewan PeliharaanHewan PeliharaanIkan &amp; Hewan Air</v>
          </cell>
        </row>
        <row r="832">
          <cell r="G832" t="str">
            <v>Pet SuppliesReptile &amp; Amphibian Supplies</v>
          </cell>
          <cell r="P832">
            <v>-1.4000000000000002E-2</v>
          </cell>
          <cell r="Q832">
            <v>-1.4000000000000002E-2</v>
          </cell>
          <cell r="R832">
            <v>-2.8000000000000004E-2</v>
          </cell>
          <cell r="S832">
            <v>-3.5000000000000003E-2</v>
          </cell>
          <cell r="T832">
            <v>-4.0000000000000008E-2</v>
          </cell>
          <cell r="AE832" t="str">
            <v>Perlengkapan Hewan PeliharaanPerlengkapan Reptil &amp; Amfibi</v>
          </cell>
        </row>
        <row r="833">
          <cell r="G833" t="str">
            <v>Bookings &amp; VouchersPropertyHouse Rent</v>
          </cell>
          <cell r="P833">
            <v>-1.4E-2</v>
          </cell>
          <cell r="Q833">
            <v>-1.3999999999999997E-2</v>
          </cell>
          <cell r="R833">
            <v>-2.7999999999999997E-2</v>
          </cell>
          <cell r="S833">
            <v>-3.4999999999999996E-2</v>
          </cell>
          <cell r="T833">
            <v>-3.9999999999999994E-2</v>
          </cell>
          <cell r="AE833" t="str">
            <v>Pemesanan &amp; VoucherPropertiSewa Rumah</v>
          </cell>
        </row>
        <row r="834">
          <cell r="G834" t="str">
            <v>Baby &amp; MaternityBaby Fashion AccessoriesBaby Hats &amp; Caps</v>
          </cell>
          <cell r="P834">
            <v>-1.2390814028828873E-2</v>
          </cell>
          <cell r="Q834">
            <v>-2.5264301798197868E-2</v>
          </cell>
          <cell r="R834">
            <v>-3.7655115827026742E-2</v>
          </cell>
          <cell r="S834">
            <v>-4.7068894783783427E-2</v>
          </cell>
          <cell r="T834">
            <v>-5.6091859711711239E-2</v>
          </cell>
          <cell r="AE834" t="str">
            <v>Bayi &amp; PersalinanAksesori Fashion BayiTopi &amp; Tutup Kepala Bayi</v>
          </cell>
        </row>
        <row r="835">
          <cell r="G835" t="str">
            <v>Baby &amp; MaternityBaby Fashion AccessoriesBibs &amp; Burp Cloths</v>
          </cell>
          <cell r="P835">
            <v>-7.0000000000000097E-3</v>
          </cell>
          <cell r="Q835">
            <v>-2.1000000000000001E-2</v>
          </cell>
          <cell r="R835">
            <v>-2.8000000000000011E-2</v>
          </cell>
          <cell r="S835">
            <v>-3.500000000000001E-2</v>
          </cell>
          <cell r="T835">
            <v>-4.250000000000001E-2</v>
          </cell>
          <cell r="AE835" t="str">
            <v>Bayi &amp; PersalinanAksesori Fashion BayiCelemek Makan &amp; Lap Liur Bayi</v>
          </cell>
        </row>
        <row r="836">
          <cell r="G836" t="str">
            <v>Baby &amp; MaternityBaby Fashion AccessoriesBaby Bags</v>
          </cell>
          <cell r="P836">
            <v>-1.3000000000000008E-2</v>
          </cell>
          <cell r="Q836">
            <v>-2.1000000000000001E-2</v>
          </cell>
          <cell r="R836">
            <v>-3.4000000000000009E-2</v>
          </cell>
          <cell r="S836">
            <v>-4.250000000000001E-2</v>
          </cell>
          <cell r="T836">
            <v>-0.05</v>
          </cell>
          <cell r="AE836" t="str">
            <v>Bayi &amp; PersalinanAksesori Fashion BayiTas Keperluan Bayi</v>
          </cell>
        </row>
        <row r="837">
          <cell r="G837" t="str">
            <v>Baby &amp; MaternityBaby Fashion AccessoriesGift Sets</v>
          </cell>
          <cell r="P837">
            <v>-6.5718221246244234E-3</v>
          </cell>
          <cell r="Q837">
            <v>-2.3997245127629078E-2</v>
          </cell>
          <cell r="R837">
            <v>-3.0569067252253501E-2</v>
          </cell>
          <cell r="S837">
            <v>-3.8211334065316876E-2</v>
          </cell>
          <cell r="T837">
            <v>-4.6781778753755832E-2</v>
          </cell>
          <cell r="AE837" t="str">
            <v>Bayi &amp; PersalinanAksesori Fashion BayiSet Kado</v>
          </cell>
        </row>
        <row r="838">
          <cell r="G838" t="str">
            <v>Baby &amp; MaternityBaby Fashion AccessoriesBaby Earmuffs</v>
          </cell>
          <cell r="P838">
            <v>-1.3000000000000008E-2</v>
          </cell>
          <cell r="Q838">
            <v>-2.1000000000000001E-2</v>
          </cell>
          <cell r="R838">
            <v>-3.4000000000000009E-2</v>
          </cell>
          <cell r="S838">
            <v>-4.250000000000001E-2</v>
          </cell>
          <cell r="T838">
            <v>-0.05</v>
          </cell>
          <cell r="AE838" t="str">
            <v>Bayi &amp; PersalinanAksesori Fashion BayiPenutup Telinga Bayi</v>
          </cell>
        </row>
        <row r="839">
          <cell r="G839" t="str">
            <v>Baby &amp; MaternityBaby Fashion AccessoriesBaby Costume Jewelry</v>
          </cell>
          <cell r="P839">
            <v>-5.7922008263811588E-3</v>
          </cell>
          <cell r="Q839">
            <v>-2.2181623138672345E-2</v>
          </cell>
          <cell r="R839">
            <v>-2.7973823965053504E-2</v>
          </cell>
          <cell r="S839">
            <v>-3.376602479143466E-2</v>
          </cell>
          <cell r="T839">
            <v>-4.168803305524621E-2</v>
          </cell>
          <cell r="AE839" t="str">
            <v>Bayi &amp; PersalinanAksesori Fashion BayiPerhiasan Kostum Bayi</v>
          </cell>
        </row>
        <row r="840">
          <cell r="G840" t="str">
            <v>Baby &amp; MaternityBaby Fashion AccessoriesBaby Hair Accessories</v>
          </cell>
          <cell r="P840">
            <v>-1.2388216556079402E-2</v>
          </cell>
          <cell r="Q840">
            <v>-2.5282484107444238E-2</v>
          </cell>
          <cell r="R840">
            <v>-3.767070066352364E-2</v>
          </cell>
          <cell r="S840">
            <v>-4.7088375829404547E-2</v>
          </cell>
          <cell r="T840">
            <v>-5.6117834439206052E-2</v>
          </cell>
          <cell r="AE840" t="str">
            <v>Bayi &amp; PersalinanAksesori Fashion BayiAksesori Rambut Bayi</v>
          </cell>
        </row>
        <row r="841">
          <cell r="G841" t="str">
            <v>Baby &amp; MaternityBaby Fashion AccessoriesBaby Gloves</v>
          </cell>
          <cell r="P841">
            <v>-1.260897555310336E-2</v>
          </cell>
          <cell r="Q841">
            <v>-2.3737171128276498E-2</v>
          </cell>
          <cell r="R841">
            <v>-3.6346146681379858E-2</v>
          </cell>
          <cell r="S841">
            <v>-4.5432683351724817E-2</v>
          </cell>
          <cell r="T841">
            <v>-5.3910244468966431E-2</v>
          </cell>
          <cell r="AE841" t="str">
            <v>Bayi &amp; PersalinanAksesori Fashion BayiSarung Tangan Bayi</v>
          </cell>
        </row>
        <row r="842">
          <cell r="G842" t="str">
            <v>Baby &amp; MaternityBaby Fashion AccessoriesSunglasses</v>
          </cell>
          <cell r="P842">
            <v>-1.3000000000000008E-2</v>
          </cell>
          <cell r="Q842">
            <v>-2.1000000000000001E-2</v>
          </cell>
          <cell r="R842">
            <v>-3.4000000000000009E-2</v>
          </cell>
          <cell r="S842">
            <v>-4.250000000000001E-2</v>
          </cell>
          <cell r="T842">
            <v>-0.05</v>
          </cell>
          <cell r="AE842" t="str">
            <v>Bayi &amp; PersalinanAksesori Fashion BayiKacamata hitam</v>
          </cell>
        </row>
        <row r="843">
          <cell r="G843" t="str">
            <v>Baby &amp; MaternityBaby Fashion AccessoriesBaby Scarves</v>
          </cell>
          <cell r="P843">
            <v>-1.2855747795577074E-2</v>
          </cell>
          <cell r="Q843">
            <v>-2.2009765430960487E-2</v>
          </cell>
          <cell r="R843">
            <v>-3.486551322653756E-2</v>
          </cell>
          <cell r="S843">
            <v>-4.3581891533171949E-2</v>
          </cell>
          <cell r="T843">
            <v>-5.1442522044229264E-2</v>
          </cell>
          <cell r="AE843" t="str">
            <v>Bayi &amp; PersalinanAksesori Fashion BayiSyal Bayi</v>
          </cell>
        </row>
        <row r="844">
          <cell r="G844" t="str">
            <v>Baby &amp; MaternityBaby Fashion AccessoriesBaby Face Masks</v>
          </cell>
          <cell r="P844">
            <v>-7.0000000000000097E-3</v>
          </cell>
          <cell r="Q844">
            <v>-2.1000000000000001E-2</v>
          </cell>
          <cell r="R844">
            <v>-2.8000000000000011E-2</v>
          </cell>
          <cell r="S844">
            <v>-3.500000000000001E-2</v>
          </cell>
          <cell r="T844">
            <v>-4.250000000000001E-2</v>
          </cell>
          <cell r="AE844" t="str">
            <v>Bayi &amp; PersalinanAksesori Fashion BayiMasker Wajah Bayi</v>
          </cell>
        </row>
        <row r="845">
          <cell r="G845" t="str">
            <v>HealthPrescription MedicationMenstrual Medicine</v>
          </cell>
          <cell r="P845">
            <v>-1.8750000000000003E-2</v>
          </cell>
          <cell r="Q845">
            <v>-1.8750000000000003E-2</v>
          </cell>
          <cell r="R845">
            <v>-1.8750000000000003E-2</v>
          </cell>
          <cell r="S845">
            <v>-1.8750000000000003E-2</v>
          </cell>
          <cell r="T845">
            <v>-2.5000000000000001E-2</v>
          </cell>
          <cell r="AE845" t="str">
            <v>KesehatanObat ResepObat Menstruasi</v>
          </cell>
        </row>
        <row r="846">
          <cell r="G846" t="str">
            <v>Tools &amp; HardwareIndustrial AutomationProgrammable Logic Controllers (PLC)</v>
          </cell>
          <cell r="P846">
            <v>-1.4500000000000004E-2</v>
          </cell>
          <cell r="Q846">
            <v>-1.0500000000000004E-2</v>
          </cell>
          <cell r="R846">
            <v>-2.5000000000000008E-2</v>
          </cell>
          <cell r="S846">
            <v>-3.1250000000000007E-2</v>
          </cell>
          <cell r="T846">
            <v>-3.5000000000000003E-2</v>
          </cell>
          <cell r="AE846" t="str">
            <v>Alat &amp; Perangkat KerasOtomatisasi IndustriPengontrol Logika Terprogram (PLC)</v>
          </cell>
        </row>
        <row r="847">
          <cell r="G847" t="str">
            <v>Jewelry Accessories &amp; DerivativesRuby, Sapphire &amp; Emerald</v>
          </cell>
          <cell r="P847">
            <v>-3.1587689159716451E-3</v>
          </cell>
          <cell r="Q847">
            <v>-1.8445529647206072E-2</v>
          </cell>
          <cell r="R847">
            <v>-2.1604298563177717E-2</v>
          </cell>
          <cell r="S847">
            <v>-2.4763067479149362E-2</v>
          </cell>
          <cell r="T847">
            <v>-3.1350756638865815E-2</v>
          </cell>
          <cell r="AE847" t="str">
            <v>Aksesori Perhiasan &amp; TurunannyaRubi, Safir &amp; Zamrud</v>
          </cell>
        </row>
        <row r="848">
          <cell r="G848" t="str">
            <v>Jewelry Accessories &amp; DerivativesArtificial GemstonesArtificial Gemstone Rings</v>
          </cell>
          <cell r="P848">
            <v>-2.6249999999999997E-3</v>
          </cell>
          <cell r="Q848">
            <v>-3.4999999999999979E-3</v>
          </cell>
          <cell r="R848">
            <v>-6.1249999999999976E-3</v>
          </cell>
          <cell r="S848">
            <v>-8.7499999999999974E-3</v>
          </cell>
          <cell r="T848">
            <v>-9.9999999999999985E-3</v>
          </cell>
          <cell r="AE848" t="str">
            <v>Aksesori Perhiasan &amp; TurunannyaBatu Permata ArtifisialCincin Batu Permata Artifisial</v>
          </cell>
        </row>
        <row r="849">
          <cell r="G849" t="str">
            <v>Jewelry Accessories &amp; DerivativesArtificial GemstonesArtificial Gemstone Necklaces &amp; Pendants</v>
          </cell>
          <cell r="P849">
            <v>-2.6249999999999997E-3</v>
          </cell>
          <cell r="Q849">
            <v>-3.4999999999999979E-3</v>
          </cell>
          <cell r="R849">
            <v>-6.1249999999999976E-3</v>
          </cell>
          <cell r="S849">
            <v>-8.7499999999999974E-3</v>
          </cell>
          <cell r="T849">
            <v>-9.9999999999999985E-3</v>
          </cell>
          <cell r="AE849" t="str">
            <v>Aksesori Perhiasan &amp; TurunannyaBatu Permata ArtifisialKalung &amp; Liontin Batu Permata Artifisial</v>
          </cell>
        </row>
        <row r="850">
          <cell r="G850" t="str">
            <v>Jewelry Accessories &amp; DerivativesArtificial GemstonesArtificial Gemstone Earrings</v>
          </cell>
          <cell r="P850">
            <v>-3.2788160331500837E-3</v>
          </cell>
          <cell r="Q850">
            <v>-2.180684892820229E-2</v>
          </cell>
          <cell r="R850">
            <v>-2.5085664961352373E-2</v>
          </cell>
          <cell r="S850">
            <v>-2.8364480994502457E-2</v>
          </cell>
          <cell r="T850">
            <v>-3.6152641326003272E-2</v>
          </cell>
          <cell r="AE850" t="str">
            <v>Aksesori Perhiasan &amp; TurunannyaBatu Permata ArtifisialAnting Batu Permata Artifisial</v>
          </cell>
        </row>
        <row r="851">
          <cell r="G851" t="str">
            <v>Jewelry Accessories &amp; DerivativesArtificial GemstonesArtificial Gemstone Bracelets &amp; Anklets</v>
          </cell>
          <cell r="P851">
            <v>-3.2317111586469688E-3</v>
          </cell>
          <cell r="Q851">
            <v>-2.0487912442115057E-2</v>
          </cell>
          <cell r="R851">
            <v>-2.3719623600762026E-2</v>
          </cell>
          <cell r="S851">
            <v>-2.6951334759408991E-2</v>
          </cell>
          <cell r="T851">
            <v>-3.4268446345878653E-2</v>
          </cell>
          <cell r="AE851" t="str">
            <v>Aksesori Perhiasan &amp; TurunannyaBatu Permata ArtifisialGelang &amp; Gelang Kaki Batu Permata Artifisial</v>
          </cell>
        </row>
        <row r="852">
          <cell r="G852" t="str">
            <v>Jewelry Accessories &amp; DerivativesArtificial GemstonesArtificial Gemstone Jewelry Sets</v>
          </cell>
          <cell r="P852">
            <v>-2.6772427282887815E-3</v>
          </cell>
          <cell r="Q852">
            <v>-4.9627963920858935E-3</v>
          </cell>
          <cell r="R852">
            <v>-7.640039120374675E-3</v>
          </cell>
          <cell r="S852">
            <v>-1.0317281848663457E-2</v>
          </cell>
          <cell r="T852">
            <v>-1.2089709131551277E-2</v>
          </cell>
          <cell r="AE852" t="str">
            <v>Aksesori Perhiasan &amp; TurunannyaBatu Permata ArtifisialSet Perhiasan Batu Permata Artifisial</v>
          </cell>
        </row>
        <row r="853">
          <cell r="G853" t="str">
            <v>Jewelry Accessories &amp; DerivativesArtificial GemstonesArtificial Gemstone Clothes Accessories</v>
          </cell>
          <cell r="P853">
            <v>-3.236175066314774E-3</v>
          </cell>
          <cell r="Q853">
            <v>-2.0612901856813623E-2</v>
          </cell>
          <cell r="R853">
            <v>-2.3849076923128397E-2</v>
          </cell>
          <cell r="S853">
            <v>-2.7085251989443167E-2</v>
          </cell>
          <cell r="T853">
            <v>-3.4447002652590888E-2</v>
          </cell>
          <cell r="AE853" t="str">
            <v>Aksesori Perhiasan &amp; TurunannyaBatu Permata ArtifisialAksesori Pakaian Batu Permata Artifisial</v>
          </cell>
        </row>
        <row r="854">
          <cell r="G854" t="str">
            <v>HealthVaporizerVape Chargers</v>
          </cell>
          <cell r="P854">
            <v>0</v>
          </cell>
          <cell r="Q854">
            <v>0</v>
          </cell>
          <cell r="R854">
            <v>0</v>
          </cell>
          <cell r="S854">
            <v>0</v>
          </cell>
          <cell r="T854">
            <v>0</v>
          </cell>
          <cell r="AE854" t="str">
            <v>KesehatanVaporizerPengisi Daya Vape</v>
          </cell>
        </row>
        <row r="855">
          <cell r="G855" t="str">
            <v>Sports &amp; OutdoorSwimwear, Surfwear &amp; Wetsuits</v>
          </cell>
          <cell r="P855">
            <v>-1.55E-2</v>
          </cell>
          <cell r="Q855">
            <v>-3.5000000000000027E-3</v>
          </cell>
          <cell r="R855">
            <v>-1.9000000000000003E-2</v>
          </cell>
          <cell r="S855">
            <v>-2.3750000000000004E-2</v>
          </cell>
          <cell r="T855">
            <v>-2.5000000000000005E-2</v>
          </cell>
          <cell r="AE855" t="str">
            <v>Olahraga &amp; OutdoorBaju renang, baju selancar, &amp; baju selam</v>
          </cell>
        </row>
        <row r="856">
          <cell r="G856" t="str">
            <v>Tools &amp; HardwareIndustrial AutomationPush Button</v>
          </cell>
          <cell r="P856">
            <v>-1.4500000000000004E-2</v>
          </cell>
          <cell r="Q856">
            <v>-1.0500000000000004E-2</v>
          </cell>
          <cell r="R856">
            <v>-2.5000000000000008E-2</v>
          </cell>
          <cell r="S856">
            <v>-3.1250000000000007E-2</v>
          </cell>
          <cell r="T856">
            <v>-3.5000000000000003E-2</v>
          </cell>
          <cell r="AE856" t="str">
            <v>Alat &amp; Perangkat KerasOtomatisasi IndustriTombol Tekan</v>
          </cell>
        </row>
        <row r="857">
          <cell r="G857" t="str">
            <v>Phones &amp; ElectronicsUniversal AccessoriesUSB &amp; Mobile Fans</v>
          </cell>
          <cell r="P857">
            <v>-1.1578324459264647E-3</v>
          </cell>
          <cell r="Q857">
            <v>-2.1502602567205781E-3</v>
          </cell>
          <cell r="R857">
            <v>-3.3080927026470429E-3</v>
          </cell>
          <cell r="S857">
            <v>-4.1351158783088033E-3</v>
          </cell>
          <cell r="T857">
            <v>-5.8558130629084524E-3</v>
          </cell>
          <cell r="AE857" t="str">
            <v>Telepon &amp; ElektronikAksesori UniversalKipas USB &amp; Seluler</v>
          </cell>
        </row>
        <row r="858">
          <cell r="G858" t="str">
            <v>Phones &amp; ElectronicsUniversal AccessoriesUSB &amp; Mobile Lights</v>
          </cell>
          <cell r="P858">
            <v>-1.0499999999999997E-3</v>
          </cell>
          <cell r="Q858">
            <v>-1.9499999999999999E-3</v>
          </cell>
          <cell r="R858">
            <v>-2.9999999999999996E-3</v>
          </cell>
          <cell r="S858">
            <v>-3.7499999999999994E-3</v>
          </cell>
          <cell r="T858">
            <v>-4.9999999999999992E-3</v>
          </cell>
          <cell r="AE858" t="str">
            <v>Telepon &amp; ElektronikAksesori UniversalLampu USB &amp; Seluler</v>
          </cell>
        </row>
        <row r="859">
          <cell r="G859" t="str">
            <v>Phones &amp; ElectronicsUniversal AccessoriesUSB Vacuums</v>
          </cell>
          <cell r="P859">
            <v>-1.0499999999999997E-3</v>
          </cell>
          <cell r="Q859">
            <v>-1.9499999999999999E-3</v>
          </cell>
          <cell r="R859">
            <v>-2.9999999999999996E-3</v>
          </cell>
          <cell r="S859">
            <v>-3.7499999999999994E-3</v>
          </cell>
          <cell r="T859">
            <v>-4.9999999999999992E-3</v>
          </cell>
          <cell r="AE859" t="str">
            <v>Telepon &amp; ElektronikAksesori UniversalPenyedot Debu USB</v>
          </cell>
        </row>
        <row r="860">
          <cell r="G860" t="str">
            <v>Phones &amp; ElectronicsUniversal AccessoriesUniversal Battery Chargers</v>
          </cell>
          <cell r="P860">
            <v>-1.0499999999999997E-3</v>
          </cell>
          <cell r="Q860">
            <v>-1.9499999999999999E-3</v>
          </cell>
          <cell r="R860">
            <v>-2.9999999999999996E-3</v>
          </cell>
          <cell r="S860">
            <v>-3.7499999999999994E-3</v>
          </cell>
          <cell r="T860">
            <v>-4.9999999999999992E-3</v>
          </cell>
          <cell r="AE860" t="str">
            <v>Telepon &amp; ElektronikAksesori UniversalPengisian Daya Baterai Universal</v>
          </cell>
        </row>
        <row r="861">
          <cell r="G861" t="str">
            <v>Phones &amp; ElectronicsUniversal AccessoriesPocket Wi-Fi</v>
          </cell>
          <cell r="P861">
            <v>-1.1612355327975661E-3</v>
          </cell>
          <cell r="Q861">
            <v>-2.1565802751954805E-3</v>
          </cell>
          <cell r="R861">
            <v>-3.3178158079930466E-3</v>
          </cell>
          <cell r="S861">
            <v>-4.147269759991308E-3</v>
          </cell>
          <cell r="T861">
            <v>-5.8828216888695741E-3</v>
          </cell>
          <cell r="AE861" t="str">
            <v>Telepon &amp; ElektronikAksesori UniversalWi-Fi Saku</v>
          </cell>
        </row>
        <row r="862">
          <cell r="G862" t="str">
            <v>Phones &amp; ElectronicsUniversal AccessoriesDry Cell Batteries</v>
          </cell>
          <cell r="P862">
            <v>-1.0499999999999997E-3</v>
          </cell>
          <cell r="Q862">
            <v>-1.9499999999999999E-3</v>
          </cell>
          <cell r="R862">
            <v>-2.9999999999999996E-3</v>
          </cell>
          <cell r="S862">
            <v>-3.7499999999999994E-3</v>
          </cell>
          <cell r="T862">
            <v>-4.9999999999999992E-3</v>
          </cell>
          <cell r="AE862" t="str">
            <v>Telepon &amp; ElektronikAksesori UniversalBaterai</v>
          </cell>
        </row>
        <row r="863">
          <cell r="G863" t="str">
            <v>Phones &amp; ElectronicsUniversal AccessoriesButton Batteries</v>
          </cell>
          <cell r="P863">
            <v>-1.0499999999999997E-3</v>
          </cell>
          <cell r="Q863">
            <v>-1.9499999999999999E-3</v>
          </cell>
          <cell r="R863">
            <v>-2.9999999999999996E-3</v>
          </cell>
          <cell r="S863">
            <v>-3.7499999999999994E-3</v>
          </cell>
          <cell r="T863">
            <v>-4.9999999999999992E-3</v>
          </cell>
          <cell r="AE863" t="str">
            <v>Telepon &amp; ElektronikAksesori UniversalBaterai Kancing</v>
          </cell>
        </row>
        <row r="864">
          <cell r="G864" t="str">
            <v>Muslim FashionWomen's Islamic ClothingCouples' Clothing Sets</v>
          </cell>
          <cell r="P864">
            <v>-7.1160227330003302E-3</v>
          </cell>
          <cell r="Q864">
            <v>-2.0187840868997733E-2</v>
          </cell>
          <cell r="R864">
            <v>-2.7303863601998064E-2</v>
          </cell>
          <cell r="S864">
            <v>-3.4129829502497579E-2</v>
          </cell>
          <cell r="T864">
            <v>-4.133977266999677E-2</v>
          </cell>
          <cell r="AE864" t="str">
            <v>Fashion MuslimBusana Muslim WanitaSetelan Pakaian Pasangan</v>
          </cell>
        </row>
        <row r="865">
          <cell r="G865" t="str">
            <v>Beauty &amp; Personal CareSpecial Personal CareAdult Diapers</v>
          </cell>
          <cell r="P865">
            <v>-1.3000000000000008E-2</v>
          </cell>
          <cell r="Q865">
            <v>-2.1000000000000001E-2</v>
          </cell>
          <cell r="R865">
            <v>-3.4000000000000009E-2</v>
          </cell>
          <cell r="S865">
            <v>-4.250000000000001E-2</v>
          </cell>
          <cell r="T865">
            <v>-0.05</v>
          </cell>
          <cell r="AE865" t="str">
            <v>Perawatan &amp; KecantikanPerawatan Pribadi KhususPopok Dewasa</v>
          </cell>
        </row>
        <row r="866">
          <cell r="G866" t="str">
            <v>Beauty &amp; Personal CareSpecial Personal CareIncontinence Bed Pads</v>
          </cell>
          <cell r="P866">
            <v>-1.3000000000000008E-2</v>
          </cell>
          <cell r="Q866">
            <v>-2.1000000000000001E-2</v>
          </cell>
          <cell r="R866">
            <v>-3.4000000000000009E-2</v>
          </cell>
          <cell r="S866">
            <v>-4.250000000000001E-2</v>
          </cell>
          <cell r="T866">
            <v>-0.05</v>
          </cell>
          <cell r="AE866" t="str">
            <v>Perawatan &amp; KecantikanPerawatan Pribadi KhususPerlak</v>
          </cell>
        </row>
        <row r="867">
          <cell r="G867" t="str">
            <v>Beauty &amp; Personal CareSpecial Personal CareIce Packs</v>
          </cell>
          <cell r="P867">
            <v>-1.3000000000000008E-2</v>
          </cell>
          <cell r="Q867">
            <v>-2.1000000000000001E-2</v>
          </cell>
          <cell r="R867">
            <v>-3.4000000000000009E-2</v>
          </cell>
          <cell r="S867">
            <v>-4.250000000000001E-2</v>
          </cell>
          <cell r="T867">
            <v>-0.05</v>
          </cell>
          <cell r="AE867" t="str">
            <v>Perawatan &amp; KecantikanPerawatan Pribadi KhususIce Pack</v>
          </cell>
        </row>
        <row r="868">
          <cell r="G868" t="str">
            <v>Beauty &amp; Personal CareSpecial Personal CareInsect Repellents</v>
          </cell>
          <cell r="P868">
            <v>-1.3000000000000008E-2</v>
          </cell>
          <cell r="Q868">
            <v>-2.1000000000000001E-2</v>
          </cell>
          <cell r="R868">
            <v>-3.4000000000000009E-2</v>
          </cell>
          <cell r="S868">
            <v>-4.250000000000001E-2</v>
          </cell>
          <cell r="T868">
            <v>-0.05</v>
          </cell>
          <cell r="AE868" t="str">
            <v>Perawatan &amp; KecantikanPerawatan Pribadi KhususAntinyamuk</v>
          </cell>
        </row>
        <row r="869">
          <cell r="G869" t="str">
            <v>Beauty &amp; Personal CareSpecial Personal CareHeat Patches</v>
          </cell>
          <cell r="P869">
            <v>-1.3000000000000008E-2</v>
          </cell>
          <cell r="Q869">
            <v>-2.1000000000000001E-2</v>
          </cell>
          <cell r="R869">
            <v>-3.4000000000000009E-2</v>
          </cell>
          <cell r="S869">
            <v>-4.250000000000001E-2</v>
          </cell>
          <cell r="T869">
            <v>-0.05</v>
          </cell>
          <cell r="AE869" t="str">
            <v>Perawatan &amp; KecantikanPerawatan Pribadi KhususKoyok</v>
          </cell>
        </row>
        <row r="870">
          <cell r="G870" t="str">
            <v>Phones &amp; ElectronicsTablet &amp; Computer AccessoriesStyluses</v>
          </cell>
          <cell r="P870">
            <v>-1.0499999999999997E-3</v>
          </cell>
          <cell r="Q870">
            <v>-1.9499999999999999E-3</v>
          </cell>
          <cell r="R870">
            <v>-2.9999999999999996E-3</v>
          </cell>
          <cell r="S870">
            <v>-3.7499999999999994E-3</v>
          </cell>
          <cell r="T870">
            <v>-4.9999999999999992E-3</v>
          </cell>
          <cell r="AE870" t="str">
            <v>Telepon &amp; ElektronikAksesori Tablet &amp; KomputerStilus</v>
          </cell>
        </row>
        <row r="871">
          <cell r="G871" t="str">
            <v>Phones &amp; ElectronicsTablet &amp; Computer AccessoriesTablet Covers &amp; Cases</v>
          </cell>
          <cell r="P871">
            <v>-1.0499999999999997E-3</v>
          </cell>
          <cell r="Q871">
            <v>-1.9499999999999999E-3</v>
          </cell>
          <cell r="R871">
            <v>-2.9999999999999996E-3</v>
          </cell>
          <cell r="S871">
            <v>-3.7499999999999994E-3</v>
          </cell>
          <cell r="T871">
            <v>-4.9999999999999992E-3</v>
          </cell>
          <cell r="AE871" t="str">
            <v>Telepon &amp; ElektronikAksesori Tablet &amp; KomputerCover &amp; Casing Tablet</v>
          </cell>
        </row>
        <row r="872">
          <cell r="G872" t="str">
            <v>Phones &amp; ElectronicsTablet &amp; Computer AccessoriesTablet Screen Protectors</v>
          </cell>
          <cell r="P872">
            <v>-1.0499999999999997E-3</v>
          </cell>
          <cell r="Q872">
            <v>-1.9499999999999999E-3</v>
          </cell>
          <cell r="R872">
            <v>-2.9999999999999996E-3</v>
          </cell>
          <cell r="S872">
            <v>-3.7499999999999994E-3</v>
          </cell>
          <cell r="T872">
            <v>-4.9999999999999992E-3</v>
          </cell>
          <cell r="AE872" t="str">
            <v>Telepon &amp; ElektronikAksesori Tablet &amp; KomputerPelindung Layar Tablet</v>
          </cell>
        </row>
        <row r="873">
          <cell r="G873" t="str">
            <v>Phones &amp; ElectronicsTablet &amp; Computer AccessoriesTablet Bags &amp; Sleeves</v>
          </cell>
          <cell r="P873">
            <v>-1.0499999999999997E-3</v>
          </cell>
          <cell r="Q873">
            <v>-1.9499999999999999E-3</v>
          </cell>
          <cell r="R873">
            <v>-2.9999999999999996E-3</v>
          </cell>
          <cell r="S873">
            <v>-3.7499999999999994E-3</v>
          </cell>
          <cell r="T873">
            <v>-4.9999999999999992E-3</v>
          </cell>
          <cell r="AE873" t="str">
            <v>Telepon &amp; ElektronikAksesori Tablet &amp; KomputerTas &amp; Pembungkus Tablet</v>
          </cell>
        </row>
        <row r="874">
          <cell r="G874" t="str">
            <v>Phones &amp; ElectronicsTablet &amp; Computer AccessoriesTablet Chargers &amp; Adapters</v>
          </cell>
          <cell r="P874">
            <v>-1.0499999999999997E-3</v>
          </cell>
          <cell r="Q874">
            <v>-1.9499999999999999E-3</v>
          </cell>
          <cell r="R874">
            <v>-2.9999999999999996E-3</v>
          </cell>
          <cell r="S874">
            <v>-3.7499999999999994E-3</v>
          </cell>
          <cell r="T874">
            <v>-4.9999999999999992E-3</v>
          </cell>
          <cell r="AE874" t="str">
            <v>Telepon &amp; ElektronikAksesori Tablet &amp; KomputerPengisi Daya &amp; Adaptor Tablet</v>
          </cell>
        </row>
        <row r="875">
          <cell r="G875" t="str">
            <v>Phones &amp; ElectronicsTablet &amp; Computer AccessoriesTablet Keyboards</v>
          </cell>
          <cell r="P875">
            <v>-1.0499999999999997E-3</v>
          </cell>
          <cell r="Q875">
            <v>-1.9499999999999999E-3</v>
          </cell>
          <cell r="R875">
            <v>-2.9999999999999996E-3</v>
          </cell>
          <cell r="S875">
            <v>-3.7499999999999994E-3</v>
          </cell>
          <cell r="T875">
            <v>-4.9999999999999992E-3</v>
          </cell>
          <cell r="AE875" t="str">
            <v>Telepon &amp; ElektronikAksesori Tablet &amp; KomputerKeyboard Tablet</v>
          </cell>
        </row>
        <row r="876">
          <cell r="G876" t="str">
            <v>Phones &amp; ElectronicsTablet &amp; Computer AccessoriesTablet Stands &amp; Bases</v>
          </cell>
          <cell r="P876">
            <v>-1.0499999999999997E-3</v>
          </cell>
          <cell r="Q876">
            <v>-1.9499999999999999E-3</v>
          </cell>
          <cell r="R876">
            <v>-2.9999999999999996E-3</v>
          </cell>
          <cell r="S876">
            <v>-3.7499999999999994E-3</v>
          </cell>
          <cell r="T876">
            <v>-4.9999999999999992E-3</v>
          </cell>
          <cell r="AE876" t="str">
            <v>Telepon &amp; ElektronikAksesori Tablet &amp; KomputerDudukan &amp; Alas Tablet</v>
          </cell>
        </row>
        <row r="877">
          <cell r="G877" t="str">
            <v>Phones &amp; ElectronicsTablet &amp; Computer AccessoriesTablet Parts</v>
          </cell>
          <cell r="P877">
            <v>-1.0499999999999997E-3</v>
          </cell>
          <cell r="Q877">
            <v>-1.9499999999999999E-3</v>
          </cell>
          <cell r="R877">
            <v>-2.9999999999999996E-3</v>
          </cell>
          <cell r="S877">
            <v>-3.7499999999999994E-3</v>
          </cell>
          <cell r="T877">
            <v>-4.9999999999999992E-3</v>
          </cell>
          <cell r="AE877" t="str">
            <v>Telepon &amp; ElektronikAksesori Tablet &amp; KomputerKomponen Tablet</v>
          </cell>
        </row>
        <row r="878">
          <cell r="G878" t="str">
            <v>Fashion AccessoriesClothes AccessoriesCufflinks</v>
          </cell>
          <cell r="P878">
            <v>-1.3306851821853843E-2</v>
          </cell>
          <cell r="Q878">
            <v>-1.8852037247023105E-2</v>
          </cell>
          <cell r="R878">
            <v>-3.2158889068876949E-2</v>
          </cell>
          <cell r="S878">
            <v>-4.0198611336096188E-2</v>
          </cell>
          <cell r="T878">
            <v>-4.6931481781461587E-2</v>
          </cell>
          <cell r="AE878" t="str">
            <v>Aksesoris FashionAksesoris PakaianManset</v>
          </cell>
        </row>
        <row r="879">
          <cell r="G879" t="str">
            <v>Books, Magazines &amp; AudioLiterature &amp; ArtNovel</v>
          </cell>
          <cell r="P879">
            <v>-1.2999999999999998E-2</v>
          </cell>
          <cell r="Q879">
            <v>-2.0999999999999998E-2</v>
          </cell>
          <cell r="R879">
            <v>-3.3999999999999996E-2</v>
          </cell>
          <cell r="S879">
            <v>-4.2499999999999996E-2</v>
          </cell>
          <cell r="T879">
            <v>-0.05</v>
          </cell>
          <cell r="AE879" t="str">
            <v>Buku, Majalah, &amp; AudioSastra &amp; SeniFiksi</v>
          </cell>
        </row>
        <row r="880">
          <cell r="G880" t="str">
            <v>Books, Magazines &amp; AudioLiterature &amp; ArtLiterature</v>
          </cell>
          <cell r="P880">
            <v>-1.2999999999999998E-2</v>
          </cell>
          <cell r="Q880">
            <v>-2.0999999999999998E-2</v>
          </cell>
          <cell r="R880">
            <v>-3.3999999999999996E-2</v>
          </cell>
          <cell r="S880">
            <v>-4.2499999999999996E-2</v>
          </cell>
          <cell r="T880">
            <v>-0.05</v>
          </cell>
          <cell r="AE880" t="str">
            <v>Buku, Majalah, &amp; AudioSastra &amp; SeniSastra</v>
          </cell>
        </row>
        <row r="881">
          <cell r="G881" t="str">
            <v>Books, Magazines &amp; AudioLiterature &amp; ArtPainting &amp; Design</v>
          </cell>
          <cell r="P881">
            <v>-1.2999999999999998E-2</v>
          </cell>
          <cell r="Q881">
            <v>-2.0999999999999998E-2</v>
          </cell>
          <cell r="R881">
            <v>-3.3999999999999996E-2</v>
          </cell>
          <cell r="S881">
            <v>-4.2499999999999996E-2</v>
          </cell>
          <cell r="T881">
            <v>-0.05</v>
          </cell>
          <cell r="AE881" t="str">
            <v>Buku, Majalah, &amp; AudioSastra &amp; SeniMelukis &amp; Desain</v>
          </cell>
        </row>
        <row r="882">
          <cell r="G882" t="str">
            <v>Books, Magazines &amp; AudioLiterature &amp; ArtMusic</v>
          </cell>
          <cell r="P882">
            <v>-1.2999999999999998E-2</v>
          </cell>
          <cell r="Q882">
            <v>-2.0999999999999998E-2</v>
          </cell>
          <cell r="R882">
            <v>-3.3999999999999996E-2</v>
          </cell>
          <cell r="S882">
            <v>-4.2499999999999996E-2</v>
          </cell>
          <cell r="T882">
            <v>-0.05</v>
          </cell>
          <cell r="AE882" t="str">
            <v>Buku, Majalah, &amp; AudioSastra &amp; SeniMusik</v>
          </cell>
        </row>
        <row r="883">
          <cell r="G883" t="str">
            <v>Books, Magazines &amp; AudioLiterature &amp; ArtBiographies &amp; Memoirs</v>
          </cell>
          <cell r="P883">
            <v>-1.2999999999999998E-2</v>
          </cell>
          <cell r="Q883">
            <v>-2.0999999999999998E-2</v>
          </cell>
          <cell r="R883">
            <v>-3.3999999999999996E-2</v>
          </cell>
          <cell r="S883">
            <v>-4.2499999999999996E-2</v>
          </cell>
          <cell r="T883">
            <v>-0.05</v>
          </cell>
          <cell r="AE883" t="str">
            <v>Buku, Majalah, &amp; AudioSastra &amp; SeniBiografi &amp; Memoar</v>
          </cell>
        </row>
        <row r="884">
          <cell r="G884" t="str">
            <v>Books, Magazines &amp; AudioLiterature &amp; ArtPhotography &amp; Video</v>
          </cell>
          <cell r="P884">
            <v>-1.2999999999999998E-2</v>
          </cell>
          <cell r="Q884">
            <v>-2.0999999999999998E-2</v>
          </cell>
          <cell r="R884">
            <v>-3.3999999999999996E-2</v>
          </cell>
          <cell r="S884">
            <v>-4.2499999999999996E-2</v>
          </cell>
          <cell r="T884">
            <v>-0.05</v>
          </cell>
          <cell r="AE884" t="str">
            <v>Buku, Majalah, &amp; AudioSastra &amp; SeniFotografi &amp; Video</v>
          </cell>
        </row>
        <row r="885">
          <cell r="G885" t="str">
            <v>Books, Magazines &amp; AudioLiterature &amp; ArtPerforming Arts</v>
          </cell>
          <cell r="P885">
            <v>-1.2999999999999998E-2</v>
          </cell>
          <cell r="Q885">
            <v>-2.0999999999999998E-2</v>
          </cell>
          <cell r="R885">
            <v>-3.3999999999999996E-2</v>
          </cell>
          <cell r="S885">
            <v>-4.2499999999999996E-2</v>
          </cell>
          <cell r="T885">
            <v>-0.05</v>
          </cell>
          <cell r="AE885" t="str">
            <v>Buku, Majalah, &amp; AudioSastra &amp; SeniSeni Pertunjukan</v>
          </cell>
        </row>
        <row r="886">
          <cell r="G886" t="str">
            <v>Books, Magazines &amp; AudioLiterature &amp; ArtFilm &amp; Television Arts</v>
          </cell>
          <cell r="P886">
            <v>-1.2999999999999998E-2</v>
          </cell>
          <cell r="Q886">
            <v>-2.0999999999999998E-2</v>
          </cell>
          <cell r="R886">
            <v>-3.3999999999999996E-2</v>
          </cell>
          <cell r="S886">
            <v>-4.2499999999999996E-2</v>
          </cell>
          <cell r="T886">
            <v>-0.05</v>
          </cell>
          <cell r="AE886" t="str">
            <v>Buku, Majalah, &amp; AudioSastra &amp; SeniSeni Film &amp; Televisi</v>
          </cell>
        </row>
        <row r="887">
          <cell r="G887" t="str">
            <v>Sports &amp; OutdoorSports &amp; Outdoor AccessoriesCoach &amp; Referee Gear</v>
          </cell>
          <cell r="P887">
            <v>-1.55E-2</v>
          </cell>
          <cell r="Q887">
            <v>-3.5000000000000027E-3</v>
          </cell>
          <cell r="R887">
            <v>-1.9000000000000003E-2</v>
          </cell>
          <cell r="S887">
            <v>-2.3750000000000004E-2</v>
          </cell>
          <cell r="T887">
            <v>-2.5000000000000005E-2</v>
          </cell>
          <cell r="AE887" t="str">
            <v>Olahraga &amp; OutdoorAksesoris Olahraga &amp; OutdoorPerlengkapan Pelatih &amp; Wasit</v>
          </cell>
        </row>
        <row r="888">
          <cell r="G888" t="str">
            <v>HealthVaporizerVape Tools &amp; Kits</v>
          </cell>
          <cell r="P888">
            <v>0</v>
          </cell>
          <cell r="Q888">
            <v>0</v>
          </cell>
          <cell r="R888">
            <v>0</v>
          </cell>
          <cell r="S888">
            <v>0</v>
          </cell>
          <cell r="T888">
            <v>0</v>
          </cell>
          <cell r="AE888" t="str">
            <v>KesehatanVaporizerAlat &amp; Perlengkapan Vape</v>
          </cell>
        </row>
        <row r="889">
          <cell r="G889" t="str">
            <v>Jewelry Accessories &amp; DerivativesNon-natural Crystal</v>
          </cell>
          <cell r="P889">
            <v>-3.1828303848771347E-3</v>
          </cell>
          <cell r="Q889">
            <v>-1.9119250776559765E-2</v>
          </cell>
          <cell r="R889">
            <v>-2.23020811614369E-2</v>
          </cell>
          <cell r="S889">
            <v>-2.5484911546314038E-2</v>
          </cell>
          <cell r="T889">
            <v>-3.231321539508538E-2</v>
          </cell>
          <cell r="AE889" t="str">
            <v>Aksesori Perhiasan &amp; TurunannyaKristal Non-alam</v>
          </cell>
        </row>
        <row r="890">
          <cell r="G890" t="str">
            <v>Food &amp; BeveragesInstant FoodBird's Nest</v>
          </cell>
          <cell r="P890">
            <v>-1.4500000000000002E-2</v>
          </cell>
          <cell r="Q890">
            <v>-1.0499999999999999E-2</v>
          </cell>
          <cell r="R890">
            <v>-2.5000000000000001E-2</v>
          </cell>
          <cell r="S890">
            <v>-3.125E-2</v>
          </cell>
          <cell r="T890">
            <v>-3.5000000000000003E-2</v>
          </cell>
          <cell r="AE890" t="str">
            <v>Makanan &amp; MinumanMakanan InstanSarang Burung Walet</v>
          </cell>
        </row>
        <row r="891">
          <cell r="G891" t="str">
            <v>HealthMedical SuppliesMedication Aids</v>
          </cell>
          <cell r="P891">
            <v>-1.3500000000000009E-2</v>
          </cell>
          <cell r="Q891">
            <v>-1.7499999999999998E-2</v>
          </cell>
          <cell r="R891">
            <v>-3.1000000000000007E-2</v>
          </cell>
          <cell r="S891">
            <v>-3.8750000000000007E-2</v>
          </cell>
          <cell r="T891">
            <v>-4.4999999999999998E-2</v>
          </cell>
          <cell r="AE891" t="str">
            <v>KesehatanSuplai MedisAlat Bantu Pengobatan</v>
          </cell>
        </row>
        <row r="892">
          <cell r="G892" t="str">
            <v>Sports &amp; OutdoorLeisure &amp; Outdoor Recreation EquipmentRoller Skating</v>
          </cell>
          <cell r="P892">
            <v>-1.55E-2</v>
          </cell>
          <cell r="Q892">
            <v>-3.5000000000000027E-3</v>
          </cell>
          <cell r="R892">
            <v>-1.9000000000000003E-2</v>
          </cell>
          <cell r="S892">
            <v>-2.3750000000000004E-2</v>
          </cell>
          <cell r="T892">
            <v>-2.5000000000000005E-2</v>
          </cell>
          <cell r="AE892" t="str">
            <v>Olahraga &amp; OutdoorPeralatan Bersantai &amp; Rekreasi Luar RuanganSepatu Roda</v>
          </cell>
        </row>
        <row r="893">
          <cell r="G893" t="str">
            <v>Baby &amp; MaternityBaby Travel EssentialsChild Harnesses &amp; Reins</v>
          </cell>
          <cell r="P893">
            <v>-1.2382166508326548E-2</v>
          </cell>
          <cell r="Q893">
            <v>-2.5324834441714184E-2</v>
          </cell>
          <cell r="R893">
            <v>-3.7707000950040731E-2</v>
          </cell>
          <cell r="S893">
            <v>-4.7133751187550907E-2</v>
          </cell>
          <cell r="T893">
            <v>-5.6178334916734546E-2</v>
          </cell>
          <cell r="AE893" t="str">
            <v>Bayi &amp; PersalinanPerlengkapan Bayi untuk TravelHarness &amp; Rein Anak</v>
          </cell>
        </row>
        <row r="894">
          <cell r="G894" t="str">
            <v>Bookings &amp; VouchersTravel &amp; TicketsDomestic Attraction Tickets</v>
          </cell>
          <cell r="P894">
            <v>-1.4E-2</v>
          </cell>
          <cell r="Q894">
            <v>-1.3999999999999997E-2</v>
          </cell>
          <cell r="R894">
            <v>-2.7999999999999997E-2</v>
          </cell>
          <cell r="S894">
            <v>-3.4999999999999996E-2</v>
          </cell>
          <cell r="T894">
            <v>-3.9999999999999994E-2</v>
          </cell>
          <cell r="AE894" t="str">
            <v>Pemesanan &amp; VoucherPerjalanan &amp; TiketTiket Atraksi Domestik</v>
          </cell>
        </row>
        <row r="895">
          <cell r="G895" t="str">
            <v>Jewelry Accessories &amp; DerivativesPearl</v>
          </cell>
          <cell r="P895">
            <v>-3.2471392940651884E-3</v>
          </cell>
          <cell r="Q895">
            <v>-2.0919900233825197E-2</v>
          </cell>
          <cell r="R895">
            <v>-2.4167039527890385E-2</v>
          </cell>
          <cell r="S895">
            <v>-2.7414178821955574E-2</v>
          </cell>
          <cell r="T895">
            <v>-3.4885571762607426E-2</v>
          </cell>
          <cell r="AE895" t="str">
            <v>Aksesori Perhiasan &amp; TurunannyaMutiara</v>
          </cell>
        </row>
        <row r="896">
          <cell r="G896" t="str">
            <v>Home SuppliesBathroom SuppliesToothbrush Holders</v>
          </cell>
          <cell r="P896">
            <v>-1.4000000000000002E-2</v>
          </cell>
          <cell r="Q896">
            <v>-1.4000000000000002E-2</v>
          </cell>
          <cell r="R896">
            <v>-2.8000000000000004E-2</v>
          </cell>
          <cell r="S896">
            <v>-3.5000000000000003E-2</v>
          </cell>
          <cell r="T896">
            <v>-4.0000000000000008E-2</v>
          </cell>
          <cell r="AE896" t="str">
            <v>Perlengkapan RumahPerlengkapan Kamar MandiHolder Sikat Gigi</v>
          </cell>
        </row>
        <row r="897">
          <cell r="G897" t="str">
            <v>Home SuppliesBathroom SuppliesToilet Seat Covers</v>
          </cell>
          <cell r="P897">
            <v>-1.4000000000000002E-2</v>
          </cell>
          <cell r="Q897">
            <v>-1.4000000000000002E-2</v>
          </cell>
          <cell r="R897">
            <v>-2.8000000000000004E-2</v>
          </cell>
          <cell r="S897">
            <v>-3.5000000000000003E-2</v>
          </cell>
          <cell r="T897">
            <v>-4.0000000000000008E-2</v>
          </cell>
          <cell r="AE897" t="str">
            <v>Perlengkapan RumahPerlengkapan Kamar MandiPenutup Kursi Toilet</v>
          </cell>
        </row>
        <row r="898">
          <cell r="G898" t="str">
            <v>Sports &amp; OutdoorBall SportsFootball</v>
          </cell>
          <cell r="P898">
            <v>-1.55E-2</v>
          </cell>
          <cell r="Q898">
            <v>-3.5000000000000027E-3</v>
          </cell>
          <cell r="R898">
            <v>-1.9000000000000003E-2</v>
          </cell>
          <cell r="S898">
            <v>-2.3750000000000004E-2</v>
          </cell>
          <cell r="T898">
            <v>-2.5000000000000005E-2</v>
          </cell>
          <cell r="AE898" t="str">
            <v>Olahraga &amp; OutdoorPeralatan Olahraga BolaSepakbola</v>
          </cell>
        </row>
        <row r="899">
          <cell r="G899" t="str">
            <v>Sports &amp; OutdoorBall SportsBadminton</v>
          </cell>
          <cell r="P899">
            <v>-1.55E-2</v>
          </cell>
          <cell r="Q899">
            <v>-3.5000000000000027E-3</v>
          </cell>
          <cell r="R899">
            <v>-1.9000000000000003E-2</v>
          </cell>
          <cell r="S899">
            <v>-2.3750000000000004E-2</v>
          </cell>
          <cell r="T899">
            <v>-2.5000000000000005E-2</v>
          </cell>
          <cell r="AE899" t="str">
            <v>Olahraga &amp; OutdoorPeralatan Olahraga BolaBulu tangkis</v>
          </cell>
        </row>
        <row r="900">
          <cell r="G900" t="str">
            <v>Home SuppliesBathroom SuppliesTowels</v>
          </cell>
          <cell r="P900">
            <v>-1.4000000000000002E-2</v>
          </cell>
          <cell r="Q900">
            <v>-1.4000000000000002E-2</v>
          </cell>
          <cell r="R900">
            <v>-2.8000000000000004E-2</v>
          </cell>
          <cell r="S900">
            <v>-3.5000000000000003E-2</v>
          </cell>
          <cell r="T900">
            <v>-4.0000000000000008E-2</v>
          </cell>
          <cell r="AE900" t="str">
            <v>Perlengkapan RumahPerlengkapan Kamar MandiHanduk</v>
          </cell>
        </row>
        <row r="901">
          <cell r="G901" t="str">
            <v>Beauty &amp; Personal CareBath &amp; Body CareBathing Accessories</v>
          </cell>
          <cell r="P901">
            <v>-1.2899323475092744E-2</v>
          </cell>
          <cell r="Q901">
            <v>-2.1704735674350838E-2</v>
          </cell>
          <cell r="R901">
            <v>-3.4604059149443582E-2</v>
          </cell>
          <cell r="S901">
            <v>-4.3255073936804472E-2</v>
          </cell>
          <cell r="T901">
            <v>-5.1006765249072633E-2</v>
          </cell>
          <cell r="AE901" t="str">
            <v>Perawatan &amp; KecantikanKeperluan Mandi &amp; Perawatan TubuhAksesori Mandi</v>
          </cell>
        </row>
        <row r="902">
          <cell r="G902" t="str">
            <v>Tools &amp; HardwareHardwareDoor Hardware</v>
          </cell>
          <cell r="P902">
            <v>-1.4500000000000004E-2</v>
          </cell>
          <cell r="Q902">
            <v>-1.0500000000000004E-2</v>
          </cell>
          <cell r="R902">
            <v>-2.5000000000000008E-2</v>
          </cell>
          <cell r="S902">
            <v>-3.1250000000000007E-2</v>
          </cell>
          <cell r="T902">
            <v>-3.5000000000000003E-2</v>
          </cell>
          <cell r="AE902" t="str">
            <v>Alat &amp; Perangkat KerasPerangkat kerasPerangkat Keras Pintu</v>
          </cell>
        </row>
        <row r="903">
          <cell r="G903" t="str">
            <v>Books, Magazines &amp; AudioHumanities &amp; Social SciencesCareer &amp; Self-Help</v>
          </cell>
          <cell r="P903">
            <v>-1.2867928348336055E-2</v>
          </cell>
          <cell r="Q903">
            <v>-2.1924501561647644E-2</v>
          </cell>
          <cell r="R903">
            <v>-3.4792429909983699E-2</v>
          </cell>
          <cell r="S903">
            <v>-4.3490537387479621E-2</v>
          </cell>
          <cell r="T903">
            <v>-5.1320716516639497E-2</v>
          </cell>
          <cell r="AE903" t="str">
            <v>Buku, Majalah, &amp; AudioKemanusiaan &amp; Ilmu SosialKarier &amp; Self-Help</v>
          </cell>
        </row>
        <row r="904">
          <cell r="G904" t="str">
            <v>Books, Magazines &amp; AudioScience &amp; TechnologyMedical</v>
          </cell>
          <cell r="P904">
            <v>-1.2999999999999998E-2</v>
          </cell>
          <cell r="Q904">
            <v>-2.0999999999999998E-2</v>
          </cell>
          <cell r="R904">
            <v>-3.3999999999999996E-2</v>
          </cell>
          <cell r="S904">
            <v>-4.2499999999999996E-2</v>
          </cell>
          <cell r="T904">
            <v>-0.05</v>
          </cell>
          <cell r="AE904" t="str">
            <v>Buku, Majalah, &amp; AudioIlmu &amp; TeknologiMedis</v>
          </cell>
        </row>
        <row r="905">
          <cell r="G905" t="str">
            <v>Books, Magazines &amp; AudioEducation &amp; SchoolingLanguage &amp; Dictionaries</v>
          </cell>
          <cell r="P905">
            <v>-1.273158858654486E-2</v>
          </cell>
          <cell r="Q905">
            <v>-2.2878879894186025E-2</v>
          </cell>
          <cell r="R905">
            <v>-3.5610468480730885E-2</v>
          </cell>
          <cell r="S905">
            <v>-4.4513085600913604E-2</v>
          </cell>
          <cell r="T905">
            <v>-5.2684114134551471E-2</v>
          </cell>
          <cell r="AE905" t="str">
            <v>Buku, Majalah, &amp; AudioEdukasi &amp; SekolahBahasa &amp; Kamus</v>
          </cell>
        </row>
        <row r="906">
          <cell r="G906" t="str">
            <v>Bookings &amp; VouchersAutomotiveHatchback &amp; City Car</v>
          </cell>
          <cell r="P906">
            <v>-2.0000000000000052E-4</v>
          </cell>
          <cell r="Q906">
            <v>-8.3999999999999977E-3</v>
          </cell>
          <cell r="R906">
            <v>-8.5999999999999983E-3</v>
          </cell>
          <cell r="S906">
            <v>-7.4999999999999989E-3</v>
          </cell>
          <cell r="T906">
            <v>-9.9999999999999985E-3</v>
          </cell>
          <cell r="AE906" t="str">
            <v>Pemesanan &amp; VoucherOtomotifMobil Hatchback &amp; Kota</v>
          </cell>
        </row>
        <row r="907">
          <cell r="G907" t="str">
            <v>Tools &amp; HardwareIndustrial AutomationHuman Machine Interface</v>
          </cell>
          <cell r="P907">
            <v>-1.4500000000000004E-2</v>
          </cell>
          <cell r="Q907">
            <v>-1.0500000000000004E-2</v>
          </cell>
          <cell r="R907">
            <v>-2.5000000000000008E-2</v>
          </cell>
          <cell r="S907">
            <v>-3.1250000000000007E-2</v>
          </cell>
          <cell r="T907">
            <v>-3.5000000000000003E-2</v>
          </cell>
          <cell r="AE907" t="str">
            <v>Alat &amp; Perangkat KerasOtomatisasi IndustriAntarmuka Manusia Mesin</v>
          </cell>
        </row>
        <row r="908">
          <cell r="G908" t="str">
            <v>Pet SuppliesPetFarm Animal &amp; Poultry</v>
          </cell>
          <cell r="P908">
            <v>-1.344900017250442E-2</v>
          </cell>
          <cell r="Q908">
            <v>-1.7856998792469072E-2</v>
          </cell>
          <cell r="R908">
            <v>-3.1305998964973492E-2</v>
          </cell>
          <cell r="S908">
            <v>-3.9132498706216864E-2</v>
          </cell>
          <cell r="T908">
            <v>-4.5509998274955818E-2</v>
          </cell>
          <cell r="AE908" t="str">
            <v>Perlengkapan Hewan PeliharaanHewan PeliharaanHewan Ternak &amp; Unggas</v>
          </cell>
        </row>
        <row r="909">
          <cell r="G909" t="str">
            <v>Pet SuppliesPetCat</v>
          </cell>
          <cell r="P909">
            <v>-1.4000000000000002E-2</v>
          </cell>
          <cell r="Q909">
            <v>-1.4000000000000002E-2</v>
          </cell>
          <cell r="R909">
            <v>-2.8000000000000004E-2</v>
          </cell>
          <cell r="S909">
            <v>-3.5000000000000003E-2</v>
          </cell>
          <cell r="T909">
            <v>-4.0000000000000008E-2</v>
          </cell>
          <cell r="AE909" t="str">
            <v>Perlengkapan Hewan PeliharaanHewan PeliharaanKucing</v>
          </cell>
        </row>
        <row r="910">
          <cell r="G910" t="str">
            <v>KitchenwareBar &amp; Wine Utensils</v>
          </cell>
          <cell r="P910">
            <v>-1.4000000000000002E-2</v>
          </cell>
          <cell r="Q910">
            <v>-1.4000000000000002E-2</v>
          </cell>
          <cell r="R910">
            <v>-2.8000000000000004E-2</v>
          </cell>
          <cell r="S910">
            <v>-3.5000000000000003E-2</v>
          </cell>
          <cell r="T910">
            <v>-4.0000000000000008E-2</v>
          </cell>
          <cell r="AE910" t="str">
            <v>Peralatan DapurPeralatan Bar &amp; Wine</v>
          </cell>
        </row>
        <row r="911">
          <cell r="G911" t="str">
            <v>Sports &amp; OutdoorFan Shop</v>
          </cell>
          <cell r="P911">
            <v>-1.55E-2</v>
          </cell>
          <cell r="Q911">
            <v>-3.5000000000000027E-3</v>
          </cell>
          <cell r="R911">
            <v>-1.9000000000000003E-2</v>
          </cell>
          <cell r="S911">
            <v>-2.3750000000000004E-2</v>
          </cell>
          <cell r="T911">
            <v>-2.5000000000000005E-2</v>
          </cell>
          <cell r="AE911" t="str">
            <v>Olahraga &amp; OutdoorToko Penggemar</v>
          </cell>
        </row>
        <row r="912">
          <cell r="G912" t="str">
            <v>Bookings &amp; VouchersTravel &amp; TicketsRail Pass Ticket</v>
          </cell>
          <cell r="P912">
            <v>-1.4E-2</v>
          </cell>
          <cell r="Q912">
            <v>-1.3999999999999997E-2</v>
          </cell>
          <cell r="R912">
            <v>-2.7999999999999997E-2</v>
          </cell>
          <cell r="S912">
            <v>-3.4999999999999996E-2</v>
          </cell>
          <cell r="T912">
            <v>-3.9999999999999994E-2</v>
          </cell>
          <cell r="AE912" t="str">
            <v>Pemesanan &amp; VoucherPerjalanan &amp; TiketKereta Api Tiket Masuk</v>
          </cell>
        </row>
        <row r="913">
          <cell r="G913" t="str">
            <v>HealthVaporizerVape Case</v>
          </cell>
          <cell r="P913">
            <v>0</v>
          </cell>
          <cell r="Q913">
            <v>0</v>
          </cell>
          <cell r="R913">
            <v>0</v>
          </cell>
          <cell r="S913">
            <v>0</v>
          </cell>
          <cell r="T913">
            <v>0</v>
          </cell>
          <cell r="AE913" t="str">
            <v>KesehatanVaporizerKotak Vape</v>
          </cell>
        </row>
        <row r="914">
          <cell r="G914" t="str">
            <v>Baby &amp; MaternityBaby Travel EssentialsCar Seat Accessories</v>
          </cell>
          <cell r="P914">
            <v>-1.2771092958083732E-2</v>
          </cell>
          <cell r="Q914">
            <v>-2.2602349293413895E-2</v>
          </cell>
          <cell r="R914">
            <v>-3.5373442251497626E-2</v>
          </cell>
          <cell r="S914">
            <v>-4.4216802814372028E-2</v>
          </cell>
          <cell r="T914">
            <v>-5.2289070419162711E-2</v>
          </cell>
          <cell r="AE914" t="str">
            <v>Bayi &amp; PersalinanPerlengkapan Bayi untuk TravelAksesoris Baby Seat untuk Kendaraan</v>
          </cell>
        </row>
        <row r="915">
          <cell r="G915" t="str">
            <v>HealthVaporizerVape Accessories</v>
          </cell>
          <cell r="P915">
            <v>0</v>
          </cell>
          <cell r="Q915">
            <v>0</v>
          </cell>
          <cell r="R915">
            <v>0</v>
          </cell>
          <cell r="S915">
            <v>0</v>
          </cell>
          <cell r="T915">
            <v>0</v>
          </cell>
          <cell r="AE915" t="str">
            <v>KesehatanVaporizerAksesoris Vape</v>
          </cell>
        </row>
        <row r="916">
          <cell r="G916" t="str">
            <v>HealthVaporizerVape Cotton</v>
          </cell>
          <cell r="P916">
            <v>0</v>
          </cell>
          <cell r="Q916">
            <v>0</v>
          </cell>
          <cell r="R916">
            <v>0</v>
          </cell>
          <cell r="S916">
            <v>0</v>
          </cell>
          <cell r="T916">
            <v>0</v>
          </cell>
          <cell r="AE916" t="str">
            <v>KesehatanVaporizerKapas Vape</v>
          </cell>
        </row>
        <row r="917">
          <cell r="G917" t="str">
            <v>Phones &amp; ElectronicsPhone AccessoriesCasting Devices</v>
          </cell>
          <cell r="P917">
            <v>-1.0499999999999997E-3</v>
          </cell>
          <cell r="Q917">
            <v>-1.9499999999999999E-3</v>
          </cell>
          <cell r="R917">
            <v>-2.9999999999999996E-3</v>
          </cell>
          <cell r="S917">
            <v>-3.7499999999999994E-3</v>
          </cell>
          <cell r="T917">
            <v>-4.9999999999999992E-3</v>
          </cell>
          <cell r="AE917" t="str">
            <v>Telepon &amp; ElektronikAksesori PonselPerangkat Transmisi</v>
          </cell>
        </row>
        <row r="918">
          <cell r="G918" t="str">
            <v>Tools &amp; HardwareIndustrial AutomationSwitched-Mode Power Supply (SMPS)</v>
          </cell>
          <cell r="P918">
            <v>-1.4500000000000004E-2</v>
          </cell>
          <cell r="Q918">
            <v>-1.0500000000000004E-2</v>
          </cell>
          <cell r="R918">
            <v>-2.5000000000000008E-2</v>
          </cell>
          <cell r="S918">
            <v>-3.1250000000000007E-2</v>
          </cell>
          <cell r="T918">
            <v>-3.5000000000000003E-2</v>
          </cell>
          <cell r="AE918" t="str">
            <v>Alat &amp; Perangkat KerasOtomatisasi IndustriSwitched-Mode Power Supply (SMPS)</v>
          </cell>
        </row>
        <row r="919">
          <cell r="G919" t="str">
            <v>Bookings &amp; VouchersPropertyBuilding Full Payment</v>
          </cell>
          <cell r="P919">
            <v>-1.4E-2</v>
          </cell>
          <cell r="Q919">
            <v>-1.3999999999999997E-2</v>
          </cell>
          <cell r="R919">
            <v>-2.7999999999999997E-2</v>
          </cell>
          <cell r="S919">
            <v>-3.4999999999999996E-2</v>
          </cell>
          <cell r="T919">
            <v>-3.9999999999999994E-2</v>
          </cell>
          <cell r="AE919" t="str">
            <v>Pemesanan &amp; VoucherPropertiPembayaran Penuh Gedung</v>
          </cell>
        </row>
        <row r="920">
          <cell r="G920" t="str">
            <v>Automotive &amp; MotorcycleCarCommercial Car</v>
          </cell>
          <cell r="P920">
            <v>-2.0000000000000052E-4</v>
          </cell>
          <cell r="Q920">
            <v>-8.3999999999999977E-3</v>
          </cell>
          <cell r="R920">
            <v>-8.5999999999999983E-3</v>
          </cell>
          <cell r="S920">
            <v>-7.4999999999999989E-3</v>
          </cell>
          <cell r="T920">
            <v>-9.9999999999999985E-3</v>
          </cell>
          <cell r="AE920" t="str">
            <v>Mobil &amp; Sepeda MotorMobilMobil Komersial</v>
          </cell>
        </row>
        <row r="921">
          <cell r="G921" t="str">
            <v>Pet SuppliesPetDog</v>
          </cell>
          <cell r="P921">
            <v>-1.4000000000000002E-2</v>
          </cell>
          <cell r="Q921">
            <v>-1.4000000000000002E-2</v>
          </cell>
          <cell r="R921">
            <v>-2.8000000000000004E-2</v>
          </cell>
          <cell r="S921">
            <v>-3.5000000000000003E-2</v>
          </cell>
          <cell r="T921">
            <v>-4.0000000000000008E-2</v>
          </cell>
          <cell r="AE921" t="str">
            <v>Perlengkapan Hewan PeliharaanHewan PeliharaanAnjing</v>
          </cell>
        </row>
        <row r="922">
          <cell r="G922" t="str">
            <v>Tools &amp; HardwareIndustrial AutomationEncoder</v>
          </cell>
          <cell r="P922">
            <v>-1.4500000000000004E-2</v>
          </cell>
          <cell r="Q922">
            <v>-1.0500000000000004E-2</v>
          </cell>
          <cell r="R922">
            <v>-2.5000000000000008E-2</v>
          </cell>
          <cell r="S922">
            <v>-3.1250000000000007E-2</v>
          </cell>
          <cell r="T922">
            <v>-3.5000000000000003E-2</v>
          </cell>
          <cell r="AE922" t="str">
            <v>Alat &amp; Perangkat KerasOtomatisasi IndustriEncoder</v>
          </cell>
        </row>
        <row r="923">
          <cell r="G923" t="str">
            <v>Bookings &amp; VouchersAutomotiveNew Car Booking Fee</v>
          </cell>
          <cell r="P923">
            <v>-2.0000000000000052E-4</v>
          </cell>
          <cell r="Q923">
            <v>-8.3999999999999977E-3</v>
          </cell>
          <cell r="R923">
            <v>-8.5999999999999983E-3</v>
          </cell>
          <cell r="S923">
            <v>-7.4999999999999989E-3</v>
          </cell>
          <cell r="T923">
            <v>-9.9999999999999985E-3</v>
          </cell>
          <cell r="AE923" t="str">
            <v>Pemesanan &amp; VoucherOtomotifBiaya Pemesanan Mobil Baru</v>
          </cell>
        </row>
        <row r="924">
          <cell r="G924" t="str">
            <v>Bookings &amp; VouchersTravel &amp; TicketsTravel Insurance</v>
          </cell>
          <cell r="P924">
            <v>-1.4E-2</v>
          </cell>
          <cell r="Q924">
            <v>-1.3999999999999997E-2</v>
          </cell>
          <cell r="R924">
            <v>-2.7999999999999997E-2</v>
          </cell>
          <cell r="S924">
            <v>-3.4999999999999996E-2</v>
          </cell>
          <cell r="T924">
            <v>-3.9999999999999994E-2</v>
          </cell>
          <cell r="AE924" t="str">
            <v>Pemesanan &amp; VoucherPerjalanan &amp; TiketAsuransi Perjalanan</v>
          </cell>
        </row>
        <row r="925">
          <cell r="G925" t="str">
            <v>Tools &amp; HardwareIndustrial AutomationPilot Light</v>
          </cell>
          <cell r="P925">
            <v>-1.4500000000000004E-2</v>
          </cell>
          <cell r="Q925">
            <v>-1.0500000000000004E-2</v>
          </cell>
          <cell r="R925">
            <v>-2.5000000000000008E-2</v>
          </cell>
          <cell r="S925">
            <v>-3.1250000000000007E-2</v>
          </cell>
          <cell r="T925">
            <v>-3.5000000000000003E-2</v>
          </cell>
          <cell r="AE925" t="str">
            <v>Alat &amp; Perangkat KerasOtomatisasi IndustriLampu Pilot</v>
          </cell>
        </row>
        <row r="926">
          <cell r="G926" t="str">
            <v>CollectiblesContemporary Culture Collectibles</v>
          </cell>
          <cell r="P926">
            <v>-1.4000000000000002E-2</v>
          </cell>
          <cell r="Q926">
            <v>-1.4000000000000002E-2</v>
          </cell>
          <cell r="R926">
            <v>-2.8000000000000004E-2</v>
          </cell>
          <cell r="S926">
            <v>-3.5000000000000003E-2</v>
          </cell>
          <cell r="T926">
            <v>-4.0000000000000008E-2</v>
          </cell>
          <cell r="AE926" t="str">
            <v>KoleksiBarang Koleksi Budaya Kontemporer</v>
          </cell>
        </row>
        <row r="927">
          <cell r="G927" t="str">
            <v>Tools &amp; HardwareIndustrial AutomationCapacitor</v>
          </cell>
          <cell r="P927">
            <v>-1.4500000000000004E-2</v>
          </cell>
          <cell r="Q927">
            <v>-1.0500000000000004E-2</v>
          </cell>
          <cell r="R927">
            <v>-2.5000000000000008E-2</v>
          </cell>
          <cell r="S927">
            <v>-3.1250000000000007E-2</v>
          </cell>
          <cell r="T927">
            <v>-3.5000000000000003E-2</v>
          </cell>
          <cell r="AE927" t="str">
            <v>Alat &amp; Perangkat KerasOtomatisasi IndustriKapasitor</v>
          </cell>
        </row>
        <row r="928">
          <cell r="G928" t="str">
            <v>Muslim FashionUmroh Equipment</v>
          </cell>
          <cell r="P928">
            <v>-7.5000000000000101E-3</v>
          </cell>
          <cell r="Q928">
            <v>-1.7499999999999998E-2</v>
          </cell>
          <cell r="R928">
            <v>-2.5000000000000008E-2</v>
          </cell>
          <cell r="S928">
            <v>-3.1250000000000007E-2</v>
          </cell>
          <cell r="T928">
            <v>-3.7500000000000006E-2</v>
          </cell>
          <cell r="AE928" t="str">
            <v>Fashion MuslimPerlengkapan Umroh</v>
          </cell>
        </row>
        <row r="929">
          <cell r="G929" t="str">
            <v>Beauty &amp; Personal CareSkincareTanning Oils &amp; Self Tanners</v>
          </cell>
          <cell r="P929">
            <v>-5.5414980968008301E-3</v>
          </cell>
          <cell r="Q929">
            <v>-3.1209513322394258E-2</v>
          </cell>
          <cell r="R929">
            <v>-3.6751011419195088E-2</v>
          </cell>
          <cell r="S929">
            <v>-4.5938764273993855E-2</v>
          </cell>
          <cell r="T929">
            <v>-5.7085019031991806E-2</v>
          </cell>
          <cell r="AE929" t="str">
            <v>Perawatan &amp; KecantikanSkincareMinyak Pencokelat Kulit &amp; Bahan Pencokelat Kulit Mandiri</v>
          </cell>
        </row>
        <row r="930">
          <cell r="G930" t="str">
            <v>Bookings &amp; VouchersAutomotiveNew Motorcycle Booking Fee</v>
          </cell>
          <cell r="P930">
            <v>-2.0000000000000052E-4</v>
          </cell>
          <cell r="Q930">
            <v>-8.3999999999999977E-3</v>
          </cell>
          <cell r="R930">
            <v>-8.5999999999999983E-3</v>
          </cell>
          <cell r="S930">
            <v>-7.4999999999999989E-3</v>
          </cell>
          <cell r="T930">
            <v>-9.9999999999999985E-3</v>
          </cell>
          <cell r="AE930" t="str">
            <v>Pemesanan &amp; VoucherOtomotifBiaya Pemesanan Sepeda Motor Baru</v>
          </cell>
        </row>
        <row r="931">
          <cell r="G931" t="str">
            <v>Sports &amp; OutdoorCamping &amp; HikingHammocks</v>
          </cell>
          <cell r="P931">
            <v>-1.5424485360767598E-2</v>
          </cell>
          <cell r="Q931">
            <v>-4.0286024746268162E-3</v>
          </cell>
          <cell r="R931">
            <v>-1.9453087835394414E-2</v>
          </cell>
          <cell r="S931">
            <v>-2.4316359794243018E-2</v>
          </cell>
          <cell r="T931">
            <v>-2.5755146392324024E-2</v>
          </cell>
          <cell r="AE931" t="str">
            <v>Olahraga &amp; OutdoorPeralatan Berkemah &amp; MendakiTempat Tidur Gantung</v>
          </cell>
        </row>
        <row r="932">
          <cell r="G932" t="str">
            <v>Fashion AccessoriesFashion Watches &amp; AccessoriesFashion Men's Watches</v>
          </cell>
          <cell r="P932">
            <v>-1.3605889414467831E-2</v>
          </cell>
          <cell r="Q932">
            <v>-1.6758774098725213E-2</v>
          </cell>
          <cell r="R932">
            <v>-3.0364663513193044E-2</v>
          </cell>
          <cell r="S932">
            <v>-3.7955829391491301E-2</v>
          </cell>
          <cell r="T932">
            <v>-4.3941105855321738E-2</v>
          </cell>
          <cell r="AE932" t="str">
            <v>Aksesoris FashionJam Tangan &amp; AksesorisJam Tangan Pria</v>
          </cell>
        </row>
        <row r="933">
          <cell r="G933" t="str">
            <v>Fashion AccessoriesFashion Watches &amp; AccessoriesFashion Women's Watches</v>
          </cell>
          <cell r="P933">
            <v>-1.3478184668840189E-2</v>
          </cell>
          <cell r="Q933">
            <v>-1.7652707318118733E-2</v>
          </cell>
          <cell r="R933">
            <v>-3.1130891986958922E-2</v>
          </cell>
          <cell r="S933">
            <v>-3.8913614983698649E-2</v>
          </cell>
          <cell r="T933">
            <v>-4.5218153311598189E-2</v>
          </cell>
          <cell r="AE933" t="str">
            <v>Aksesoris FashionJam Tangan &amp; AksesorisJam Tangan Wanita</v>
          </cell>
        </row>
        <row r="934">
          <cell r="G934" t="str">
            <v>Sports &amp; OutdoorWater SportsBoating</v>
          </cell>
          <cell r="P934">
            <v>-1.535245075886265E-2</v>
          </cell>
          <cell r="Q934">
            <v>-4.5328446879614771E-3</v>
          </cell>
          <cell r="R934">
            <v>-1.9885295446824127E-2</v>
          </cell>
          <cell r="S934">
            <v>-2.4856619308530156E-2</v>
          </cell>
          <cell r="T934">
            <v>-2.6475492411373539E-2</v>
          </cell>
          <cell r="AE934" t="str">
            <v>Olahraga &amp; OutdoorPeralatan Olahraga AirBerperahu</v>
          </cell>
        </row>
        <row r="935">
          <cell r="G935" t="str">
            <v>Sports &amp; OutdoorFitnessExercise Machines</v>
          </cell>
          <cell r="P935">
            <v>-1.2677014860513886E-2</v>
          </cell>
          <cell r="Q935">
            <v>-2.3260895976402827E-2</v>
          </cell>
          <cell r="R935">
            <v>-3.5937910836916713E-2</v>
          </cell>
          <cell r="S935">
            <v>-4.4922388546145886E-2</v>
          </cell>
          <cell r="T935">
            <v>-5.322985139486118E-2</v>
          </cell>
          <cell r="AE935" t="str">
            <v>Olahraga &amp; OutdoorPeralatan KebugaranMesin Kebugaran</v>
          </cell>
        </row>
        <row r="936">
          <cell r="G936" t="str">
            <v>Sports &amp; OutdoorFitnessPull-Up Bars</v>
          </cell>
          <cell r="P936">
            <v>-1.55E-2</v>
          </cell>
          <cell r="Q936">
            <v>-3.5000000000000027E-3</v>
          </cell>
          <cell r="R936">
            <v>-1.9000000000000003E-2</v>
          </cell>
          <cell r="S936">
            <v>-2.3750000000000004E-2</v>
          </cell>
          <cell r="T936">
            <v>-2.5000000000000005E-2</v>
          </cell>
          <cell r="AE936" t="str">
            <v>Olahraga &amp; OutdoorPeralatan KebugaranPull Up Bar</v>
          </cell>
        </row>
        <row r="937">
          <cell r="G937" t="str">
            <v>Sports &amp; OutdoorBall SportsTable Tennis</v>
          </cell>
          <cell r="P937">
            <v>-1.55E-2</v>
          </cell>
          <cell r="Q937">
            <v>-3.5000000000000027E-3</v>
          </cell>
          <cell r="R937">
            <v>-1.9000000000000003E-2</v>
          </cell>
          <cell r="S937">
            <v>-2.3750000000000004E-2</v>
          </cell>
          <cell r="T937">
            <v>-2.5000000000000005E-2</v>
          </cell>
          <cell r="AE937" t="str">
            <v>Olahraga &amp; OutdoorPeralatan Olahraga BolaTenis Meja</v>
          </cell>
        </row>
        <row r="938">
          <cell r="G938" t="str">
            <v>Sports &amp; OutdoorBall SportsVolleyball</v>
          </cell>
          <cell r="P938">
            <v>-1.5110165058867208E-2</v>
          </cell>
          <cell r="Q938">
            <v>-6.2288445879295556E-3</v>
          </cell>
          <cell r="R938">
            <v>-2.1339009646796765E-2</v>
          </cell>
          <cell r="S938">
            <v>-2.6673762058495955E-2</v>
          </cell>
          <cell r="T938">
            <v>-2.8898349411327937E-2</v>
          </cell>
          <cell r="AE938" t="str">
            <v>Olahraga &amp; OutdoorPeralatan Olahraga BolaVoli</v>
          </cell>
        </row>
        <row r="939">
          <cell r="G939" t="str">
            <v>Home SuppliesMiscellaneous HomeLighter Accessories</v>
          </cell>
          <cell r="P939">
            <v>-1.3389612409875695E-2</v>
          </cell>
          <cell r="Q939">
            <v>-1.8272713130870182E-2</v>
          </cell>
          <cell r="R939">
            <v>-3.1662325540745877E-2</v>
          </cell>
          <cell r="S939">
            <v>-3.9577906925932341E-2</v>
          </cell>
          <cell r="T939">
            <v>-4.6103875901243124E-2</v>
          </cell>
          <cell r="AE939" t="str">
            <v>Perlengkapan RumahPerlengkapan Rumah LainnyaAks. Korek Api Elektrik</v>
          </cell>
        </row>
        <row r="940">
          <cell r="G940" t="str">
            <v>FurnitureOutdoor FurniturePatio Swings</v>
          </cell>
          <cell r="P940">
            <v>-1.3030664156795782E-2</v>
          </cell>
          <cell r="Q940">
            <v>-2.078535090242959E-2</v>
          </cell>
          <cell r="R940">
            <v>-3.3816015059225372E-2</v>
          </cell>
          <cell r="S940">
            <v>-4.227001882403171E-2</v>
          </cell>
          <cell r="T940">
            <v>-4.969335843204227E-2</v>
          </cell>
          <cell r="AE940" t="str">
            <v>FurniturFurnitur OutdoorAyunan Teras</v>
          </cell>
        </row>
        <row r="941">
          <cell r="G941" t="str">
            <v>FurnitureCommercial FurnitureOffice Furniture</v>
          </cell>
          <cell r="P941">
            <v>-1.4500000000000002E-2</v>
          </cell>
          <cell r="Q941">
            <v>-1.0499999999999999E-2</v>
          </cell>
          <cell r="R941">
            <v>-2.5000000000000001E-2</v>
          </cell>
          <cell r="S941">
            <v>-3.125E-2</v>
          </cell>
          <cell r="T941">
            <v>-3.5000000000000003E-2</v>
          </cell>
          <cell r="AE941" t="str">
            <v>FurniturFurnitur KomersialFurnitur Kantor</v>
          </cell>
        </row>
        <row r="942">
          <cell r="G942" t="str">
            <v>Home ImprovementBuilding SuppliesWallpaper &amp; Wall Trim</v>
          </cell>
          <cell r="P942">
            <v>-1.3528980258922695E-2</v>
          </cell>
          <cell r="Q942">
            <v>-1.7297138187541163E-2</v>
          </cell>
          <cell r="R942">
            <v>-3.0826118446463859E-2</v>
          </cell>
          <cell r="S942">
            <v>-3.8532648058079821E-2</v>
          </cell>
          <cell r="T942">
            <v>-4.4710197410773089E-2</v>
          </cell>
          <cell r="AE942" t="str">
            <v>Perbaikan RumahPerlengkapan BangunanWallpaper &amp; Dekorasi Dinding</v>
          </cell>
        </row>
        <row r="943">
          <cell r="G943" t="str">
            <v>Home ImprovementBathroom FixturesBathroom Mirrors</v>
          </cell>
          <cell r="P943">
            <v>-1.4E-2</v>
          </cell>
          <cell r="Q943">
            <v>-1.3999999999999997E-2</v>
          </cell>
          <cell r="R943">
            <v>-2.7999999999999997E-2</v>
          </cell>
          <cell r="S943">
            <v>-3.4999999999999996E-2</v>
          </cell>
          <cell r="T943">
            <v>-3.9999999999999994E-2</v>
          </cell>
          <cell r="AE943" t="str">
            <v>Perbaikan RumahPerlengkapan Kamar MandiCermin Kamar Mandi</v>
          </cell>
        </row>
        <row r="944">
          <cell r="G944" t="str">
            <v>Luggage &amp; BagsFunctional BagsLunch Bags</v>
          </cell>
          <cell r="P944">
            <v>-1.2989365822133402E-2</v>
          </cell>
          <cell r="Q944">
            <v>-2.1074439245066193E-2</v>
          </cell>
          <cell r="R944">
            <v>-3.4063805067199596E-2</v>
          </cell>
          <cell r="S944">
            <v>-4.2579756333999491E-2</v>
          </cell>
          <cell r="T944">
            <v>-5.0106341778665991E-2</v>
          </cell>
          <cell r="AE944" t="str">
            <v>Koper &amp; TasTas FungsionalTas Bekal</v>
          </cell>
        </row>
        <row r="945">
          <cell r="G945" t="str">
            <v>Books, Magazines &amp; AudioEconomics &amp; ManagementBusiness &amp; Management</v>
          </cell>
          <cell r="P945">
            <v>-1.2772255211300439E-2</v>
          </cell>
          <cell r="Q945">
            <v>-2.2594213520896925E-2</v>
          </cell>
          <cell r="R945">
            <v>-3.5366468732197363E-2</v>
          </cell>
          <cell r="S945">
            <v>-4.4208085915246706E-2</v>
          </cell>
          <cell r="T945">
            <v>-5.2277447886995607E-2</v>
          </cell>
          <cell r="AE945" t="str">
            <v>Buku, Majalah, &amp; AudioEkonomi &amp; ManajemenBisnis &amp; Manajemen</v>
          </cell>
        </row>
        <row r="946">
          <cell r="G946" t="str">
            <v>Books, Magazines &amp; AudioEducation &amp; SchoolingTextbooks</v>
          </cell>
          <cell r="P946">
            <v>-1.2975689692545683E-2</v>
          </cell>
          <cell r="Q946">
            <v>-2.1170172152180252E-2</v>
          </cell>
          <cell r="R946">
            <v>-3.4145861844725935E-2</v>
          </cell>
          <cell r="S946">
            <v>-4.2682327305907417E-2</v>
          </cell>
          <cell r="T946">
            <v>-5.0243103074543216E-2</v>
          </cell>
          <cell r="AE946" t="str">
            <v>Buku, Majalah, &amp; AudioEdukasi &amp; SekolahBuku Pelajaran</v>
          </cell>
        </row>
        <row r="947">
          <cell r="G947" t="str">
            <v>Books, Magazines &amp; AudioHumanities &amp; Social SciencesReligion &amp; Philosophy</v>
          </cell>
          <cell r="P947">
            <v>-1.2740031700991417E-2</v>
          </cell>
          <cell r="Q947">
            <v>-2.2819778093060093E-2</v>
          </cell>
          <cell r="R947">
            <v>-3.555980979405151E-2</v>
          </cell>
          <cell r="S947">
            <v>-4.4449762242564389E-2</v>
          </cell>
          <cell r="T947">
            <v>-5.2599682990085855E-2</v>
          </cell>
          <cell r="AE947" t="str">
            <v>Buku, Majalah, &amp; AudioKemanusiaan &amp; Ilmu SosialAgama &amp; Filsafat</v>
          </cell>
        </row>
        <row r="948">
          <cell r="G948" t="str">
            <v>Kids' FashionKids' Fashion AccessoriesTies &amp; Bow ties</v>
          </cell>
          <cell r="P948">
            <v>-1.2500000000000001E-2</v>
          </cell>
          <cell r="Q948">
            <v>-2.4499999999999997E-2</v>
          </cell>
          <cell r="R948">
            <v>-3.6999999999999998E-2</v>
          </cell>
          <cell r="S948">
            <v>-4.6249999999999999E-2</v>
          </cell>
          <cell r="T948">
            <v>-5.4999999999999993E-2</v>
          </cell>
          <cell r="AE948" t="str">
            <v>Fashion AnakAksesori Fashion AnakDasi &amp; Dasi Kupu-Kupu</v>
          </cell>
        </row>
        <row r="949">
          <cell r="G949" t="str">
            <v>Food &amp; BeveragesInstant FoodPickled Vegetables, Pickles &amp; Chutney</v>
          </cell>
          <cell r="P949">
            <v>-1.4500000000000002E-2</v>
          </cell>
          <cell r="Q949">
            <v>-1.0499999999999999E-2</v>
          </cell>
          <cell r="R949">
            <v>-2.5000000000000001E-2</v>
          </cell>
          <cell r="S949">
            <v>-3.125E-2</v>
          </cell>
          <cell r="T949">
            <v>-3.5000000000000003E-2</v>
          </cell>
          <cell r="AE949" t="str">
            <v>Makanan &amp; MinumanMakanan InstanSayur Acar, Acar &amp; Chutney</v>
          </cell>
        </row>
        <row r="950">
          <cell r="G950" t="str">
            <v>Home SuppliesBathroom SuppliesShower Curtains &amp; Rods</v>
          </cell>
          <cell r="P950">
            <v>-1.4000000000000002E-2</v>
          </cell>
          <cell r="Q950">
            <v>-1.4000000000000002E-2</v>
          </cell>
          <cell r="R950">
            <v>-2.8000000000000004E-2</v>
          </cell>
          <cell r="S950">
            <v>-3.5000000000000003E-2</v>
          </cell>
          <cell r="T950">
            <v>-4.0000000000000008E-2</v>
          </cell>
          <cell r="AE950" t="str">
            <v>Perlengkapan RumahPerlengkapan Kamar MandiTirai Mandi &amp; Batangnya</v>
          </cell>
        </row>
        <row r="951">
          <cell r="G951" t="str">
            <v>Home SuppliesHome OrganizersStorage Baskets</v>
          </cell>
          <cell r="P951">
            <v>-1.3144547939335709E-2</v>
          </cell>
          <cell r="Q951">
            <v>-1.9988164424650044E-2</v>
          </cell>
          <cell r="R951">
            <v>-3.3132712363985753E-2</v>
          </cell>
          <cell r="S951">
            <v>-4.1415890454982188E-2</v>
          </cell>
          <cell r="T951">
            <v>-4.855452060664292E-2</v>
          </cell>
          <cell r="AE951" t="str">
            <v>Perlengkapan RumahHome OrganizerKeranjang Penyimpanan</v>
          </cell>
        </row>
        <row r="952">
          <cell r="G952" t="str">
            <v>Sports &amp; OutdoorBall SportsGolf</v>
          </cell>
          <cell r="P952">
            <v>-1.55E-2</v>
          </cell>
          <cell r="Q952">
            <v>-3.5000000000000027E-3</v>
          </cell>
          <cell r="R952">
            <v>-1.9000000000000003E-2</v>
          </cell>
          <cell r="S952">
            <v>-2.3750000000000004E-2</v>
          </cell>
          <cell r="T952">
            <v>-2.5000000000000005E-2</v>
          </cell>
          <cell r="AE952" t="str">
            <v>Olahraga &amp; OutdoorPeralatan Olahraga BolaGolf</v>
          </cell>
        </row>
        <row r="953">
          <cell r="G953" t="str">
            <v>Sports &amp; OutdoorCamping &amp; HikingKnives &amp; Tools</v>
          </cell>
          <cell r="P953">
            <v>-1.55E-2</v>
          </cell>
          <cell r="Q953">
            <v>-3.5000000000000027E-3</v>
          </cell>
          <cell r="R953">
            <v>-1.9000000000000003E-2</v>
          </cell>
          <cell r="S953">
            <v>-2.3750000000000004E-2</v>
          </cell>
          <cell r="T953">
            <v>-2.5000000000000005E-2</v>
          </cell>
          <cell r="AE953" t="str">
            <v>Olahraga &amp; OutdoorPeralatan Berkemah &amp; MendakiPisau &amp; Perlengkapan Bertahan Hidup</v>
          </cell>
        </row>
        <row r="954">
          <cell r="G954" t="str">
            <v>Menswear &amp; UnderwearMen's Special Occasion ClothingWorkwear &amp; Uniforms</v>
          </cell>
          <cell r="P954">
            <v>-7.0000000000000062E-3</v>
          </cell>
          <cell r="Q954">
            <v>-2.0999999999999998E-2</v>
          </cell>
          <cell r="R954">
            <v>-2.8000000000000004E-2</v>
          </cell>
          <cell r="S954">
            <v>-3.5000000000000003E-2</v>
          </cell>
          <cell r="T954">
            <v>-4.2500000000000003E-2</v>
          </cell>
          <cell r="AE954" t="str">
            <v>Pakaian &amp; Pakaian Dalam PriaPakaian Khusus PriaPakaian Kerja &amp; Seragam</v>
          </cell>
        </row>
        <row r="955">
          <cell r="G955" t="str">
            <v>Menswear &amp; UnderwearMen's Underwear &amp; SocksMen's Thermal Underwear</v>
          </cell>
          <cell r="P955">
            <v>-7.0000000000000062E-3</v>
          </cell>
          <cell r="Q955">
            <v>-2.0999999999999998E-2</v>
          </cell>
          <cell r="R955">
            <v>-2.8000000000000004E-2</v>
          </cell>
          <cell r="S955">
            <v>-3.5000000000000003E-2</v>
          </cell>
          <cell r="T955">
            <v>-4.2500000000000003E-2</v>
          </cell>
          <cell r="AE955" t="str">
            <v>Pakaian &amp; Pakaian Dalam PriaPakaian Dalam PriaPakaian Dalam Termal</v>
          </cell>
        </row>
        <row r="956">
          <cell r="G956" t="str">
            <v>FurnitureOutdoor FurnitureOutdoor Sofas</v>
          </cell>
          <cell r="P956">
            <v>-1.4500000000000002E-2</v>
          </cell>
          <cell r="Q956">
            <v>-1.0499999999999999E-2</v>
          </cell>
          <cell r="R956">
            <v>-2.5000000000000001E-2</v>
          </cell>
          <cell r="S956">
            <v>-3.125E-2</v>
          </cell>
          <cell r="T956">
            <v>-3.5000000000000003E-2</v>
          </cell>
          <cell r="AE956" t="str">
            <v>FurniturFurnitur OutdoorSofa Outdoor</v>
          </cell>
        </row>
        <row r="957">
          <cell r="G957" t="str">
            <v>Books, Magazines &amp; AudioScience &amp; TechnologyArchitecture</v>
          </cell>
          <cell r="P957">
            <v>-1.2999999999999998E-2</v>
          </cell>
          <cell r="Q957">
            <v>-2.0999999999999998E-2</v>
          </cell>
          <cell r="R957">
            <v>-3.3999999999999996E-2</v>
          </cell>
          <cell r="S957">
            <v>-4.2499999999999996E-2</v>
          </cell>
          <cell r="T957">
            <v>-0.05</v>
          </cell>
          <cell r="AE957" t="str">
            <v>Buku, Majalah, &amp; AudioIlmu &amp; TeknologiArsitektur</v>
          </cell>
        </row>
        <row r="958">
          <cell r="G958" t="str">
            <v>Books, Magazines &amp; AudioLifestyle &amp; HobbiesFashion &amp; Beauty</v>
          </cell>
          <cell r="P958">
            <v>-1.2999999999999998E-2</v>
          </cell>
          <cell r="Q958">
            <v>-2.0999999999999998E-2</v>
          </cell>
          <cell r="R958">
            <v>-3.3999999999999996E-2</v>
          </cell>
          <cell r="S958">
            <v>-4.2499999999999996E-2</v>
          </cell>
          <cell r="T958">
            <v>-0.05</v>
          </cell>
          <cell r="AE958" t="str">
            <v>Buku, Majalah, &amp; AudioGaya Hidup &amp; HobiMode &amp; Kecantikan</v>
          </cell>
        </row>
        <row r="959">
          <cell r="G959" t="str">
            <v>Books, Magazines &amp; AudioLifestyle &amp; HobbiesSports &amp; Fitness</v>
          </cell>
          <cell r="P959">
            <v>-1.2999999999999998E-2</v>
          </cell>
          <cell r="Q959">
            <v>-2.0999999999999998E-2</v>
          </cell>
          <cell r="R959">
            <v>-3.3999999999999996E-2</v>
          </cell>
          <cell r="S959">
            <v>-4.2499999999999996E-2</v>
          </cell>
          <cell r="T959">
            <v>-0.05</v>
          </cell>
          <cell r="AE959" t="str">
            <v>Buku, Majalah, &amp; AudioGaya Hidup &amp; HobiOlahraga &amp; Kebugaran</v>
          </cell>
        </row>
        <row r="960">
          <cell r="G960" t="str">
            <v>Books, Magazines &amp; AudioChildren's &amp; Infants' BooksChildren's Science &amp; Technology</v>
          </cell>
          <cell r="P960">
            <v>-1.2999999999999998E-2</v>
          </cell>
          <cell r="Q960">
            <v>-2.0999999999999998E-2</v>
          </cell>
          <cell r="R960">
            <v>-3.3999999999999996E-2</v>
          </cell>
          <cell r="S960">
            <v>-4.2499999999999996E-2</v>
          </cell>
          <cell r="T960">
            <v>-0.05</v>
          </cell>
          <cell r="AE960" t="str">
            <v>Buku, Majalah, &amp; AudioBuku Anak &amp; BayiSains &amp; Teknologi untuk Anak</v>
          </cell>
        </row>
        <row r="961">
          <cell r="G961" t="str">
            <v>Jewelry Accessories &amp; DerivativesJade</v>
          </cell>
          <cell r="P961">
            <v>-3.0581276930889308E-3</v>
          </cell>
          <cell r="Q961">
            <v>-1.5627575406489961E-2</v>
          </cell>
          <cell r="R961">
            <v>-1.8685703099578892E-2</v>
          </cell>
          <cell r="S961">
            <v>-2.1743830792667819E-2</v>
          </cell>
          <cell r="T961">
            <v>-2.732510772355709E-2</v>
          </cell>
          <cell r="AE961" t="str">
            <v>Aksesori Perhiasan &amp; TurunannyaBatu Giok</v>
          </cell>
        </row>
        <row r="962">
          <cell r="G962" t="str">
            <v>Automotive &amp; MotorcycleCarElectric Car</v>
          </cell>
          <cell r="P962">
            <v>-2.0000000000000052E-4</v>
          </cell>
          <cell r="Q962">
            <v>-8.3999999999999977E-3</v>
          </cell>
          <cell r="R962">
            <v>-8.5999999999999983E-3</v>
          </cell>
          <cell r="S962">
            <v>-7.4999999999999989E-3</v>
          </cell>
          <cell r="T962">
            <v>-9.9999999999999985E-3</v>
          </cell>
          <cell r="AE962" t="str">
            <v>Mobil &amp; Sepeda MotorMobilMobil Listrik</v>
          </cell>
        </row>
        <row r="963">
          <cell r="G963" t="str">
            <v>Pet SuppliesPetBirds</v>
          </cell>
          <cell r="P963">
            <v>-1.4000000000000002E-2</v>
          </cell>
          <cell r="Q963">
            <v>-1.4000000000000002E-2</v>
          </cell>
          <cell r="R963">
            <v>-2.8000000000000004E-2</v>
          </cell>
          <cell r="S963">
            <v>-3.5000000000000003E-2</v>
          </cell>
          <cell r="T963">
            <v>-4.0000000000000008E-2</v>
          </cell>
          <cell r="AE963" t="str">
            <v>Perlengkapan Hewan PeliharaanHewan PeliharaanBurung</v>
          </cell>
        </row>
        <row r="964">
          <cell r="G964" t="str">
            <v>Home SuppliesBathroom SuppliesSoap Dispensers</v>
          </cell>
          <cell r="P964">
            <v>-1.4000000000000002E-2</v>
          </cell>
          <cell r="Q964">
            <v>-1.4000000000000002E-2</v>
          </cell>
          <cell r="R964">
            <v>-2.8000000000000004E-2</v>
          </cell>
          <cell r="S964">
            <v>-3.5000000000000003E-2</v>
          </cell>
          <cell r="T964">
            <v>-4.0000000000000008E-2</v>
          </cell>
          <cell r="AE964" t="str">
            <v>Perlengkapan RumahPerlengkapan Kamar MandiDispenser Sabun</v>
          </cell>
        </row>
        <row r="965">
          <cell r="G965" t="str">
            <v>Textiles &amp; Soft FurnishingsBedding and LinensPillows &amp; Bed Wedges</v>
          </cell>
          <cell r="P965">
            <v>-1.2999999999999998E-2</v>
          </cell>
          <cell r="Q965">
            <v>-2.0999999999999998E-2</v>
          </cell>
          <cell r="R965">
            <v>-3.3999999999999996E-2</v>
          </cell>
          <cell r="S965">
            <v>-4.2499999999999996E-2</v>
          </cell>
          <cell r="T965">
            <v>-0.05</v>
          </cell>
          <cell r="AE965" t="str">
            <v>Tekstil &amp; Soft FurnishingSepreiBantal &amp; Bantal Sandaran di Tempat Tidur</v>
          </cell>
        </row>
        <row r="966">
          <cell r="G966" t="str">
            <v>Home SuppliesHome OrganizersStorage Bottles &amp; Jars</v>
          </cell>
          <cell r="P966">
            <v>-1.4000000000000002E-2</v>
          </cell>
          <cell r="Q966">
            <v>-1.4000000000000002E-2</v>
          </cell>
          <cell r="R966">
            <v>-2.8000000000000004E-2</v>
          </cell>
          <cell r="S966">
            <v>-3.5000000000000003E-2</v>
          </cell>
          <cell r="T966">
            <v>-4.0000000000000008E-2</v>
          </cell>
          <cell r="AE966" t="str">
            <v>Perlengkapan RumahHome OrganizerBotol &amp; Stoples Penyimpanan</v>
          </cell>
        </row>
        <row r="967">
          <cell r="G967" t="str">
            <v>Tools &amp; HardwareHardwareFurniture Hardware</v>
          </cell>
          <cell r="P967">
            <v>-1.4500000000000004E-2</v>
          </cell>
          <cell r="Q967">
            <v>-1.0500000000000004E-2</v>
          </cell>
          <cell r="R967">
            <v>-2.5000000000000008E-2</v>
          </cell>
          <cell r="S967">
            <v>-3.1250000000000007E-2</v>
          </cell>
          <cell r="T967">
            <v>-3.5000000000000003E-2</v>
          </cell>
          <cell r="AE967" t="str">
            <v>Alat &amp; Perangkat KerasPerangkat kerasPerangkat Perabotan</v>
          </cell>
        </row>
        <row r="968">
          <cell r="G968" t="str">
            <v>Books, Magazines &amp; AudioLifestyle &amp; HobbiesCrafts &amp; DIY</v>
          </cell>
          <cell r="P968">
            <v>-1.2999999999999998E-2</v>
          </cell>
          <cell r="Q968">
            <v>-2.0999999999999998E-2</v>
          </cell>
          <cell r="R968">
            <v>-3.3999999999999996E-2</v>
          </cell>
          <cell r="S968">
            <v>-4.2499999999999996E-2</v>
          </cell>
          <cell r="T968">
            <v>-0.05</v>
          </cell>
          <cell r="AE968" t="str">
            <v>Buku, Majalah, &amp; AudioGaya Hidup &amp; HobiKerajinan &amp; DIY</v>
          </cell>
        </row>
        <row r="969">
          <cell r="G969" t="str">
            <v>Books, Magazines &amp; AudioLifestyle &amp; HobbiesHealth, Fitness &amp; Dieting</v>
          </cell>
          <cell r="P969">
            <v>-1.2999999999999998E-2</v>
          </cell>
          <cell r="Q969">
            <v>-2.0999999999999998E-2</v>
          </cell>
          <cell r="R969">
            <v>-3.3999999999999996E-2</v>
          </cell>
          <cell r="S969">
            <v>-4.2499999999999996E-2</v>
          </cell>
          <cell r="T969">
            <v>-0.05</v>
          </cell>
          <cell r="AE969" t="str">
            <v>Buku, Majalah, &amp; AudioGaya Hidup &amp; HobiKesehatan, Kebugaran &amp; Diet</v>
          </cell>
        </row>
        <row r="970">
          <cell r="G970" t="str">
            <v>Books, Magazines &amp; AudioLifestyle &amp; HobbiesTravel &amp; Maps</v>
          </cell>
          <cell r="P970">
            <v>-1.2999999999999998E-2</v>
          </cell>
          <cell r="Q970">
            <v>-2.0999999999999998E-2</v>
          </cell>
          <cell r="R970">
            <v>-3.3999999999999996E-2</v>
          </cell>
          <cell r="S970">
            <v>-4.2499999999999996E-2</v>
          </cell>
          <cell r="T970">
            <v>-0.05</v>
          </cell>
          <cell r="AE970" t="str">
            <v>Buku, Majalah, &amp; AudioGaya Hidup &amp; HobiPerjalanan &amp; Peta</v>
          </cell>
        </row>
        <row r="971">
          <cell r="G971" t="str">
            <v>Pet SuppliesPetSmall Animal</v>
          </cell>
          <cell r="P971">
            <v>-1.4000000000000002E-2</v>
          </cell>
          <cell r="Q971">
            <v>-1.4000000000000002E-2</v>
          </cell>
          <cell r="R971">
            <v>-2.8000000000000004E-2</v>
          </cell>
          <cell r="S971">
            <v>-3.5000000000000003E-2</v>
          </cell>
          <cell r="T971">
            <v>-4.0000000000000008E-2</v>
          </cell>
          <cell r="AE971" t="str">
            <v>Perlengkapan Hewan PeliharaanHewan PeliharaanHewan Kecil</v>
          </cell>
        </row>
        <row r="972">
          <cell r="G972" t="str">
            <v>Books, Magazines &amp; AudioLifestyle &amp; HobbiesGame &amp; Entertainment</v>
          </cell>
          <cell r="P972">
            <v>-1.2999999999999998E-2</v>
          </cell>
          <cell r="Q972">
            <v>-2.0999999999999998E-2</v>
          </cell>
          <cell r="R972">
            <v>-3.3999999999999996E-2</v>
          </cell>
          <cell r="S972">
            <v>-4.2499999999999996E-2</v>
          </cell>
          <cell r="T972">
            <v>-0.05</v>
          </cell>
          <cell r="AE972" t="str">
            <v>Buku, Majalah, &amp; AudioGaya Hidup &amp; HobiPermainan &amp; Hiburan</v>
          </cell>
        </row>
        <row r="973">
          <cell r="G973" t="str">
            <v>Bookings &amp; VouchersTravel &amp; TicketsCruise Tour</v>
          </cell>
          <cell r="P973">
            <v>-1.4E-2</v>
          </cell>
          <cell r="Q973">
            <v>-1.3999999999999997E-2</v>
          </cell>
          <cell r="R973">
            <v>-2.7999999999999997E-2</v>
          </cell>
          <cell r="S973">
            <v>-3.4999999999999996E-2</v>
          </cell>
          <cell r="T973">
            <v>-3.9999999999999994E-2</v>
          </cell>
          <cell r="AE973" t="str">
            <v>Pemesanan &amp; VoucherPerjalanan &amp; TiketTur Kapal Pesiar</v>
          </cell>
        </row>
        <row r="974">
          <cell r="G974" t="str">
            <v>Bookings &amp; VouchersPropertyVilla Full Payment</v>
          </cell>
          <cell r="P974">
            <v>-1.4E-2</v>
          </cell>
          <cell r="Q974">
            <v>-1.3999999999999997E-2</v>
          </cell>
          <cell r="R974">
            <v>-2.7999999999999997E-2</v>
          </cell>
          <cell r="S974">
            <v>-3.4999999999999996E-2</v>
          </cell>
          <cell r="T974">
            <v>-3.9999999999999994E-2</v>
          </cell>
          <cell r="AE974" t="str">
            <v>Pemesanan &amp; VoucherPropertiPembayaran Penuh Vila</v>
          </cell>
        </row>
        <row r="975">
          <cell r="G975" t="str">
            <v>Books, Magazines &amp; AudioLifestyle &amp; HobbiesAutomotive</v>
          </cell>
          <cell r="P975">
            <v>-1.2999999999999998E-2</v>
          </cell>
          <cell r="Q975">
            <v>-2.0999999999999998E-2</v>
          </cell>
          <cell r="R975">
            <v>-3.3999999999999996E-2</v>
          </cell>
          <cell r="S975">
            <v>-4.2499999999999996E-2</v>
          </cell>
          <cell r="T975">
            <v>-0.05</v>
          </cell>
          <cell r="AE975" t="str">
            <v>Buku, Majalah, &amp; AudioGaya Hidup &amp; HobiOtomotif</v>
          </cell>
        </row>
        <row r="976">
          <cell r="G976" t="str">
            <v>Automotive &amp; MotorcycleCarSedan Car</v>
          </cell>
          <cell r="P976">
            <v>-2.0000000000000052E-4</v>
          </cell>
          <cell r="Q976">
            <v>-8.3999999999999977E-3</v>
          </cell>
          <cell r="R976">
            <v>-8.5999999999999983E-3</v>
          </cell>
          <cell r="S976">
            <v>-7.4999999999999989E-3</v>
          </cell>
          <cell r="T976">
            <v>-9.9999999999999985E-3</v>
          </cell>
          <cell r="AE976" t="str">
            <v>Mobil &amp; Sepeda MotorMobilMobil Sedan</v>
          </cell>
        </row>
        <row r="977">
          <cell r="G977" t="str">
            <v>Bookings &amp; VouchersTravel &amp; TicketsInternational Attraction Tickets</v>
          </cell>
          <cell r="P977">
            <v>-1.4E-2</v>
          </cell>
          <cell r="Q977">
            <v>-1.3999999999999997E-2</v>
          </cell>
          <cell r="R977">
            <v>-2.7999999999999997E-2</v>
          </cell>
          <cell r="S977">
            <v>-3.4999999999999996E-2</v>
          </cell>
          <cell r="T977">
            <v>-3.9999999999999994E-2</v>
          </cell>
          <cell r="AE977" t="str">
            <v>Pemesanan &amp; VoucherPerjalanan &amp; TiketTiket Atraksi Internasional</v>
          </cell>
        </row>
        <row r="978">
          <cell r="G978" t="str">
            <v>Sports &amp; OutdoorLeisure &amp; Outdoor Recreation EquipmentHorse Riding</v>
          </cell>
          <cell r="P978">
            <v>-1.5437430259749085E-2</v>
          </cell>
          <cell r="Q978">
            <v>-3.9379881817564336E-3</v>
          </cell>
          <cell r="R978">
            <v>-1.9375418441505518E-2</v>
          </cell>
          <cell r="S978">
            <v>-2.4219273051881894E-2</v>
          </cell>
          <cell r="T978">
            <v>-2.5625697402509192E-2</v>
          </cell>
          <cell r="AE978" t="str">
            <v>Olahraga &amp; OutdoorPeralatan Bersantai &amp; Rekreasi Luar RuanganBerkuda</v>
          </cell>
        </row>
        <row r="979">
          <cell r="G979" t="str">
            <v>Jewelry Accessories &amp; DerivativesAmber</v>
          </cell>
          <cell r="P979">
            <v>-3.2294307192998403E-3</v>
          </cell>
          <cell r="Q979">
            <v>-2.0424060140395491E-2</v>
          </cell>
          <cell r="R979">
            <v>-2.3653490859695332E-2</v>
          </cell>
          <cell r="S979">
            <v>-2.6882921578995172E-2</v>
          </cell>
          <cell r="T979">
            <v>-3.4177228771993563E-2</v>
          </cell>
          <cell r="AE979" t="str">
            <v>Aksesori Perhiasan &amp; TurunannyaBatu Ambar</v>
          </cell>
        </row>
        <row r="980">
          <cell r="G980" t="str">
            <v>Sports &amp; OutdoorLeisure &amp; Outdoor Recreation EquipmentNunchucks</v>
          </cell>
          <cell r="P980">
            <v>-1.55E-2</v>
          </cell>
          <cell r="Q980">
            <v>-3.5000000000000027E-3</v>
          </cell>
          <cell r="R980">
            <v>-1.9000000000000003E-2</v>
          </cell>
          <cell r="S980">
            <v>-2.3750000000000004E-2</v>
          </cell>
          <cell r="T980">
            <v>-2.5000000000000005E-2</v>
          </cell>
          <cell r="AE980" t="str">
            <v>Olahraga &amp; OutdoorPeralatan Bersantai &amp; Rekreasi Luar RuanganNunchucks</v>
          </cell>
        </row>
        <row r="981">
          <cell r="G981" t="str">
            <v>Fashion AccessoriesWedding Accessories</v>
          </cell>
          <cell r="P981">
            <v>-1.4500000000000002E-2</v>
          </cell>
          <cell r="Q981">
            <v>-1.0499999999999999E-2</v>
          </cell>
          <cell r="R981">
            <v>-2.5000000000000001E-2</v>
          </cell>
          <cell r="S981">
            <v>-3.125E-2</v>
          </cell>
          <cell r="T981">
            <v>-3.5000000000000003E-2</v>
          </cell>
          <cell r="AE981" t="str">
            <v>Aksesoris FashionAksesoris Pernikahan</v>
          </cell>
        </row>
        <row r="982">
          <cell r="G982" t="str">
            <v>Sports &amp; OutdoorCamping &amp; HikingCamp Kitchen</v>
          </cell>
          <cell r="P982">
            <v>-1.55E-2</v>
          </cell>
          <cell r="Q982">
            <v>-3.5000000000000027E-3</v>
          </cell>
          <cell r="R982">
            <v>-1.9000000000000003E-2</v>
          </cell>
          <cell r="S982">
            <v>-2.3750000000000004E-2</v>
          </cell>
          <cell r="T982">
            <v>-2.5000000000000005E-2</v>
          </cell>
          <cell r="AE982" t="str">
            <v>Olahraga &amp; OutdoorPeralatan Berkemah &amp; MendakiAlat Masak untuk Berkemah</v>
          </cell>
        </row>
        <row r="983">
          <cell r="G983" t="str">
            <v>Sports &amp; OutdoorCamping &amp; HikingLights &amp; Lanterns</v>
          </cell>
          <cell r="P983">
            <v>-1.4822151666689667E-2</v>
          </cell>
          <cell r="Q983">
            <v>-8.2449383331723303E-3</v>
          </cell>
          <cell r="R983">
            <v>-2.3067089999861998E-2</v>
          </cell>
          <cell r="S983">
            <v>-2.8833862499827497E-2</v>
          </cell>
          <cell r="T983">
            <v>-3.1778483333103333E-2</v>
          </cell>
          <cell r="AE983" t="str">
            <v>Olahraga &amp; OutdoorPeralatan Berkemah &amp; MendakiPencahayaan Berkemah</v>
          </cell>
        </row>
        <row r="984">
          <cell r="G984" t="str">
            <v>Sports &amp; OutdoorCamping &amp; HikingBinoculars &amp; Telescopes</v>
          </cell>
          <cell r="P984">
            <v>-1.55E-2</v>
          </cell>
          <cell r="Q984">
            <v>-3.5000000000000027E-3</v>
          </cell>
          <cell r="R984">
            <v>-1.9000000000000003E-2</v>
          </cell>
          <cell r="S984">
            <v>-2.3750000000000004E-2</v>
          </cell>
          <cell r="T984">
            <v>-2.5000000000000005E-2</v>
          </cell>
          <cell r="AE984" t="str">
            <v>Olahraga &amp; OutdoorPeralatan Berkemah &amp; MendakiTeropong &amp; Teleskop</v>
          </cell>
        </row>
        <row r="985">
          <cell r="G985" t="str">
            <v>Textiles &amp; Soft FurnishingsBedding and LinensBedding Accessories</v>
          </cell>
          <cell r="P985">
            <v>-1.2292886819146271E-2</v>
          </cell>
          <cell r="Q985">
            <v>-2.5949792265976084E-2</v>
          </cell>
          <cell r="R985">
            <v>-3.8242679085122355E-2</v>
          </cell>
          <cell r="S985">
            <v>-4.7803348856402944E-2</v>
          </cell>
          <cell r="T985">
            <v>-5.7071131808537262E-2</v>
          </cell>
          <cell r="AE985" t="str">
            <v>Tekstil &amp; Soft FurnishingSepreiAksesori Tempat Tidur</v>
          </cell>
        </row>
        <row r="986">
          <cell r="G986" t="str">
            <v>Sports &amp; OutdoorFitnessWeight Training</v>
          </cell>
          <cell r="P986">
            <v>-1.55E-2</v>
          </cell>
          <cell r="Q986">
            <v>-3.5000000000000027E-3</v>
          </cell>
          <cell r="R986">
            <v>-1.9000000000000003E-2</v>
          </cell>
          <cell r="S986">
            <v>-2.3750000000000004E-2</v>
          </cell>
          <cell r="T986">
            <v>-2.5000000000000005E-2</v>
          </cell>
          <cell r="AE986" t="str">
            <v>Olahraga &amp; OutdoorPeralatan KebugaranLatihan Beban</v>
          </cell>
        </row>
        <row r="987">
          <cell r="G987" t="str">
            <v>Sports &amp; OutdoorFitnessExercise Hoop</v>
          </cell>
          <cell r="P987">
            <v>-1.55E-2</v>
          </cell>
          <cell r="Q987">
            <v>-3.5000000000000027E-3</v>
          </cell>
          <cell r="R987">
            <v>-1.9000000000000003E-2</v>
          </cell>
          <cell r="S987">
            <v>-2.3750000000000004E-2</v>
          </cell>
          <cell r="T987">
            <v>-2.5000000000000005E-2</v>
          </cell>
          <cell r="AE987" t="str">
            <v>Olahraga &amp; OutdoorPeralatan KebugaranHula Hoop</v>
          </cell>
        </row>
        <row r="988">
          <cell r="G988" t="str">
            <v>Home SuppliesLaundry Tools &amp; AccessoriesWashboards</v>
          </cell>
          <cell r="P988">
            <v>-1.1738816244351837E-2</v>
          </cell>
          <cell r="Q988">
            <v>-2.9828286289537168E-2</v>
          </cell>
          <cell r="R988">
            <v>-4.1567102533889004E-2</v>
          </cell>
          <cell r="S988">
            <v>-5.195887816736125E-2</v>
          </cell>
          <cell r="T988">
            <v>-6.261183755648167E-2</v>
          </cell>
          <cell r="AE988" t="str">
            <v>Perlengkapan RumahAlat &amp; Aksesori LaundryPapan Cuci</v>
          </cell>
        </row>
        <row r="989">
          <cell r="G989" t="str">
            <v>Home ImprovementKitchen FixturesKitchen Fixture Accessories</v>
          </cell>
          <cell r="P989">
            <v>-1.4E-2</v>
          </cell>
          <cell r="Q989">
            <v>-1.3999999999999997E-2</v>
          </cell>
          <cell r="R989">
            <v>-2.7999999999999997E-2</v>
          </cell>
          <cell r="S989">
            <v>-3.4999999999999996E-2</v>
          </cell>
          <cell r="T989">
            <v>-3.9999999999999994E-2</v>
          </cell>
          <cell r="AE989" t="str">
            <v>Perbaikan RumahPerlengkapan DapurAksesoris Perlengkapan Dapur</v>
          </cell>
        </row>
        <row r="990">
          <cell r="G990" t="str">
            <v>Luggage &amp; BagsFunctional BagsCooler Bags</v>
          </cell>
          <cell r="P990">
            <v>-1.3500000000000009E-2</v>
          </cell>
          <cell r="Q990">
            <v>-1.7499999999999998E-2</v>
          </cell>
          <cell r="R990">
            <v>-3.1000000000000007E-2</v>
          </cell>
          <cell r="S990">
            <v>-3.8750000000000007E-2</v>
          </cell>
          <cell r="T990">
            <v>-4.4999999999999998E-2</v>
          </cell>
          <cell r="AE990" t="str">
            <v>Koper &amp; TasTas FungsionalTas Pendingin</v>
          </cell>
        </row>
        <row r="991">
          <cell r="G991" t="str">
            <v>Bookings &amp; VouchersPropertyBoarding House Rent</v>
          </cell>
          <cell r="P991">
            <v>-1.4E-2</v>
          </cell>
          <cell r="Q991">
            <v>-1.3999999999999997E-2</v>
          </cell>
          <cell r="R991">
            <v>-2.7999999999999997E-2</v>
          </cell>
          <cell r="S991">
            <v>-3.4999999999999996E-2</v>
          </cell>
          <cell r="T991">
            <v>-3.9999999999999994E-2</v>
          </cell>
          <cell r="AE991" t="str">
            <v>Pemesanan &amp; VoucherPropertiSewa Rumah Kos</v>
          </cell>
        </row>
        <row r="992">
          <cell r="G992" t="str">
            <v>Textiles &amp; Soft FurnishingsBedding and LinensBlankets &amp; Throws</v>
          </cell>
          <cell r="P992">
            <v>-1.29077703862981E-2</v>
          </cell>
          <cell r="Q992">
            <v>-2.1645607295913315E-2</v>
          </cell>
          <cell r="R992">
            <v>-3.4553377682211416E-2</v>
          </cell>
          <cell r="S992">
            <v>-4.3191722102764271E-2</v>
          </cell>
          <cell r="T992">
            <v>-5.0922296137019027E-2</v>
          </cell>
          <cell r="AE992" t="str">
            <v>Tekstil &amp; Soft FurnishingSepreiSelimut &amp; Penutup</v>
          </cell>
        </row>
        <row r="993">
          <cell r="G993" t="str">
            <v>Home SuppliesMiscellaneous HomeRaincoats</v>
          </cell>
          <cell r="P993">
            <v>-1.328788973084746E-2</v>
          </cell>
          <cell r="Q993">
            <v>-1.8984771884067799E-2</v>
          </cell>
          <cell r="R993">
            <v>-3.2272661614915259E-2</v>
          </cell>
          <cell r="S993">
            <v>-4.0340827018644068E-2</v>
          </cell>
          <cell r="T993">
            <v>-4.7121102691525432E-2</v>
          </cell>
          <cell r="AE993" t="str">
            <v>Perlengkapan RumahPerlengkapan Rumah LainnyaJas Hujan</v>
          </cell>
        </row>
        <row r="994">
          <cell r="G994" t="str">
            <v>Home SuppliesLaundry Tools &amp; AccessoriesDrying Racks</v>
          </cell>
          <cell r="P994">
            <v>-1.3819707879520313E-2</v>
          </cell>
          <cell r="Q994">
            <v>-1.5262044843357794E-2</v>
          </cell>
          <cell r="R994">
            <v>-2.9081752722878107E-2</v>
          </cell>
          <cell r="S994">
            <v>-3.6352190903597634E-2</v>
          </cell>
          <cell r="T994">
            <v>-4.1802921204796853E-2</v>
          </cell>
          <cell r="AE994" t="str">
            <v>Perlengkapan RumahAlat &amp; Aksesori LaundryRak Pengeringan</v>
          </cell>
        </row>
        <row r="995">
          <cell r="G995" t="str">
            <v>Menswear &amp; UnderwearMen's Underwear &amp; SocksMen's Tanks &amp; Undershirts</v>
          </cell>
          <cell r="P995">
            <v>-6.5743990942446935E-3</v>
          </cell>
          <cell r="Q995">
            <v>-2.3979206340287197E-2</v>
          </cell>
          <cell r="R995">
            <v>-3.0553605434531891E-2</v>
          </cell>
          <cell r="S995">
            <v>-3.8192006793164861E-2</v>
          </cell>
          <cell r="T995">
            <v>-4.6756009057553144E-2</v>
          </cell>
          <cell r="AE995" t="str">
            <v>Pakaian &amp; Pakaian Dalam PriaPakaian Dalam PriaRompi</v>
          </cell>
        </row>
        <row r="996">
          <cell r="G996" t="str">
            <v>Books, Magazines &amp; AudioMagazines &amp; NewspapersBusiness</v>
          </cell>
          <cell r="P996">
            <v>-1.2364666445768249E-2</v>
          </cell>
          <cell r="Q996">
            <v>-2.5447334879622304E-2</v>
          </cell>
          <cell r="R996">
            <v>-3.7812001325390553E-2</v>
          </cell>
          <cell r="S996">
            <v>-4.7265001656738186E-2</v>
          </cell>
          <cell r="T996">
            <v>-5.6353335542317584E-2</v>
          </cell>
          <cell r="AE996" t="str">
            <v>Buku, Majalah, &amp; AudioMajalah &amp; Surat KabarBisnis</v>
          </cell>
        </row>
        <row r="997">
          <cell r="G997" t="str">
            <v>Books, Magazines &amp; AudioEconomics &amp; ManagementFinance &amp; Investment</v>
          </cell>
          <cell r="P997">
            <v>-1.2661185100178655E-2</v>
          </cell>
          <cell r="Q997">
            <v>-2.3371704298749428E-2</v>
          </cell>
          <cell r="R997">
            <v>-3.6032889398928084E-2</v>
          </cell>
          <cell r="S997">
            <v>-4.5041111748660101E-2</v>
          </cell>
          <cell r="T997">
            <v>-5.3388148998213467E-2</v>
          </cell>
          <cell r="AE997" t="str">
            <v>Buku, Majalah, &amp; AudioEkonomi &amp; ManajemenKeuangan &amp; Investasi</v>
          </cell>
        </row>
        <row r="998">
          <cell r="G998" t="str">
            <v>Books, Magazines &amp; AudioChildren's &amp; Infants' BooksPicture Books</v>
          </cell>
          <cell r="P998">
            <v>-1.2999999999999998E-2</v>
          </cell>
          <cell r="Q998">
            <v>-2.0999999999999998E-2</v>
          </cell>
          <cell r="R998">
            <v>-3.3999999999999996E-2</v>
          </cell>
          <cell r="S998">
            <v>-4.2499999999999996E-2</v>
          </cell>
          <cell r="T998">
            <v>-0.05</v>
          </cell>
          <cell r="AE998" t="str">
            <v>Buku, Majalah, &amp; AudioBuku Anak &amp; BayiBuku Bergambar</v>
          </cell>
        </row>
        <row r="999">
          <cell r="G999" t="str">
            <v>Books, Magazines &amp; AudioScience &amp; TechnologyAgriculture, Forestry &amp; Fishery</v>
          </cell>
          <cell r="P999">
            <v>-1.2999999999999998E-2</v>
          </cell>
          <cell r="Q999">
            <v>-2.0999999999999998E-2</v>
          </cell>
          <cell r="R999">
            <v>-3.3999999999999996E-2</v>
          </cell>
          <cell r="S999">
            <v>-4.2499999999999996E-2</v>
          </cell>
          <cell r="T999">
            <v>-0.05</v>
          </cell>
          <cell r="AE999" t="str">
            <v>Buku, Majalah, &amp; AudioIlmu &amp; TeknologiPertanian, Perhutanan &amp; Perikanan</v>
          </cell>
        </row>
        <row r="1000">
          <cell r="G1000" t="str">
            <v>Books, Magazines &amp; AudioLifestyle &amp; HobbiesMaternity &amp; Antenatal Education</v>
          </cell>
          <cell r="P1000">
            <v>-1.264145150392789E-2</v>
          </cell>
          <cell r="Q1000">
            <v>-2.3509839472504783E-2</v>
          </cell>
          <cell r="R1000">
            <v>-3.6151290976432673E-2</v>
          </cell>
          <cell r="S1000">
            <v>-4.5189113720540838E-2</v>
          </cell>
          <cell r="T1000">
            <v>-5.3585484960721116E-2</v>
          </cell>
          <cell r="AE1000" t="str">
            <v>Buku, Majalah, &amp; AudioGaya Hidup &amp; HobiPendidikan Persalinan &amp; Antenatal</v>
          </cell>
        </row>
        <row r="1001">
          <cell r="G1001" t="str">
            <v>Sports &amp; OutdoorFitnessExercise Machine Accessories</v>
          </cell>
          <cell r="P1001">
            <v>-1.55E-2</v>
          </cell>
          <cell r="Q1001">
            <v>-3.5000000000000027E-3</v>
          </cell>
          <cell r="R1001">
            <v>-1.9000000000000003E-2</v>
          </cell>
          <cell r="S1001">
            <v>-2.3750000000000004E-2</v>
          </cell>
          <cell r="T1001">
            <v>-2.5000000000000005E-2</v>
          </cell>
          <cell r="AE1001" t="str">
            <v>Olahraga &amp; OutdoorPeralatan KebugaranAksesori Mesin Olahraga</v>
          </cell>
        </row>
        <row r="1002">
          <cell r="G1002" t="str">
            <v>Luggage &amp; BagsFunctional BagsToiletry Bags</v>
          </cell>
          <cell r="P1002">
            <v>-1.2601410751889263E-2</v>
          </cell>
          <cell r="Q1002">
            <v>-2.3790124736775189E-2</v>
          </cell>
          <cell r="R1002">
            <v>-3.6391535488664452E-2</v>
          </cell>
          <cell r="S1002">
            <v>-4.5489419360830563E-2</v>
          </cell>
          <cell r="T1002">
            <v>-5.3985892481107411E-2</v>
          </cell>
          <cell r="AE1002" t="str">
            <v>Koper &amp; TasTas FungsionalKantong Perlengkapan Mandi</v>
          </cell>
        </row>
        <row r="1003">
          <cell r="G1003" t="str">
            <v>Bookings &amp; VouchersPropertyApartment Booking Fee</v>
          </cell>
          <cell r="P1003">
            <v>-1.4E-2</v>
          </cell>
          <cell r="Q1003">
            <v>-1.3999999999999997E-2</v>
          </cell>
          <cell r="R1003">
            <v>-2.7999999999999997E-2</v>
          </cell>
          <cell r="S1003">
            <v>-3.4999999999999996E-2</v>
          </cell>
          <cell r="T1003">
            <v>-3.9999999999999994E-2</v>
          </cell>
          <cell r="AE1003" t="str">
            <v>Pemesanan &amp; VoucherPropertiBiaya Pemesanan Apartemen</v>
          </cell>
        </row>
        <row r="1004">
          <cell r="G1004" t="str">
            <v>Bookings &amp; VouchersTravel &amp; TicketsInternational Tour</v>
          </cell>
          <cell r="P1004">
            <v>-1.4E-2</v>
          </cell>
          <cell r="Q1004">
            <v>-1.3999999999999997E-2</v>
          </cell>
          <cell r="R1004">
            <v>-2.7999999999999997E-2</v>
          </cell>
          <cell r="S1004">
            <v>-3.4999999999999996E-2</v>
          </cell>
          <cell r="T1004">
            <v>-3.9999999999999994E-2</v>
          </cell>
          <cell r="AE1004" t="str">
            <v>Pemesanan &amp; VoucherPerjalanan &amp; TiketTur Internasional</v>
          </cell>
        </row>
        <row r="1005">
          <cell r="G1005" t="str">
            <v>Textiles &amp; Soft FurnishingsBedding and LinensSheets &amp; Pillowcases</v>
          </cell>
          <cell r="P1005">
            <v>-1.2744910310330915E-2</v>
          </cell>
          <cell r="Q1005">
            <v>-2.2785627827683608E-2</v>
          </cell>
          <cell r="R1005">
            <v>-3.5530538138014524E-2</v>
          </cell>
          <cell r="S1005">
            <v>-4.4413172672518153E-2</v>
          </cell>
          <cell r="T1005">
            <v>-5.2550896896690874E-2</v>
          </cell>
          <cell r="AE1005" t="str">
            <v>Tekstil &amp; Soft FurnishingSepreiSeprai &amp; Sarung Bantal</v>
          </cell>
        </row>
        <row r="1006">
          <cell r="G1006" t="str">
            <v>Luggage &amp; BagsLuggage &amp; Travel BagsTravel Bags</v>
          </cell>
          <cell r="P1006">
            <v>-1.3500000000000009E-2</v>
          </cell>
          <cell r="Q1006">
            <v>-1.7499999999999998E-2</v>
          </cell>
          <cell r="R1006">
            <v>-3.1000000000000007E-2</v>
          </cell>
          <cell r="S1006">
            <v>-3.8750000000000007E-2</v>
          </cell>
          <cell r="T1006">
            <v>-4.4999999999999998E-2</v>
          </cell>
          <cell r="AE1006" t="str">
            <v>Koper &amp; TasKoper &amp; Tas TravelTas Perjalanan</v>
          </cell>
        </row>
        <row r="1007">
          <cell r="G1007" t="str">
            <v>Luggage &amp; BagsFunctional BagsBackpacks</v>
          </cell>
          <cell r="P1007">
            <v>-1.3325283251586825E-2</v>
          </cell>
          <cell r="Q1007">
            <v>-1.872301723889223E-2</v>
          </cell>
          <cell r="R1007">
            <v>-3.2048300490479055E-2</v>
          </cell>
          <cell r="S1007">
            <v>-4.0060375613098817E-2</v>
          </cell>
          <cell r="T1007">
            <v>-4.6747167484131755E-2</v>
          </cell>
          <cell r="AE1007" t="str">
            <v>Koper &amp; TasTas FungsionalRansel</v>
          </cell>
        </row>
        <row r="1008">
          <cell r="G1008" t="str">
            <v>Sports &amp; OutdoorBall SportsTennis</v>
          </cell>
          <cell r="P1008">
            <v>-1.55E-2</v>
          </cell>
          <cell r="Q1008">
            <v>-3.5000000000000027E-3</v>
          </cell>
          <cell r="R1008">
            <v>-1.9000000000000003E-2</v>
          </cell>
          <cell r="S1008">
            <v>-2.3750000000000004E-2</v>
          </cell>
          <cell r="T1008">
            <v>-2.5000000000000005E-2</v>
          </cell>
          <cell r="AE1008" t="str">
            <v>Olahraga &amp; OutdoorPeralatan Olahraga BolaTenis</v>
          </cell>
        </row>
        <row r="1009">
          <cell r="G1009" t="str">
            <v>Home SuppliesHome OrganizersStorage Holders &amp; Racks</v>
          </cell>
          <cell r="P1009">
            <v>-1.3397963160519218E-2</v>
          </cell>
          <cell r="Q1009">
            <v>-1.821425787636553E-2</v>
          </cell>
          <cell r="R1009">
            <v>-3.1612221036884748E-2</v>
          </cell>
          <cell r="S1009">
            <v>-3.9515276296105933E-2</v>
          </cell>
          <cell r="T1009">
            <v>-4.6020368394807901E-2</v>
          </cell>
          <cell r="AE1009" t="str">
            <v>Perlengkapan RumahHome OrganizerHolder &amp; Rak Penyimpanan</v>
          </cell>
        </row>
        <row r="1010">
          <cell r="G1010" t="str">
            <v>Books, Magazines &amp; AudioLifestyle &amp; HobbiesRecipes &amp; Cooking</v>
          </cell>
          <cell r="P1010">
            <v>-1.2999999999999998E-2</v>
          </cell>
          <cell r="Q1010">
            <v>-2.0999999999999998E-2</v>
          </cell>
          <cell r="R1010">
            <v>-3.3999999999999996E-2</v>
          </cell>
          <cell r="S1010">
            <v>-4.2499999999999996E-2</v>
          </cell>
          <cell r="T1010">
            <v>-0.05</v>
          </cell>
          <cell r="AE1010" t="str">
            <v>Buku, Majalah, &amp; AudioGaya Hidup &amp; HobiResep &amp; Memasak</v>
          </cell>
        </row>
        <row r="1011">
          <cell r="G1011" t="str">
            <v>Books, Magazines &amp; AudioLifestyle &amp; HobbiesComics &amp; Manga</v>
          </cell>
          <cell r="P1011">
            <v>-1.2999999999999998E-2</v>
          </cell>
          <cell r="Q1011">
            <v>-2.0999999999999998E-2</v>
          </cell>
          <cell r="R1011">
            <v>-3.3999999999999996E-2</v>
          </cell>
          <cell r="S1011">
            <v>-4.2499999999999996E-2</v>
          </cell>
          <cell r="T1011">
            <v>-0.05</v>
          </cell>
          <cell r="AE1011" t="str">
            <v>Buku, Majalah, &amp; AudioGaya Hidup &amp; HobiKomik &amp; Manga</v>
          </cell>
        </row>
        <row r="1012">
          <cell r="G1012" t="str">
            <v>Bookings &amp; VouchersTravel &amp; TicketsReligious Tour</v>
          </cell>
          <cell r="P1012">
            <v>-1.4E-2</v>
          </cell>
          <cell r="Q1012">
            <v>-1.3999999999999997E-2</v>
          </cell>
          <cell r="R1012">
            <v>-2.7999999999999997E-2</v>
          </cell>
          <cell r="S1012">
            <v>-3.4999999999999996E-2</v>
          </cell>
          <cell r="T1012">
            <v>-3.9999999999999994E-2</v>
          </cell>
          <cell r="AE1012" t="str">
            <v>Pemesanan &amp; VoucherPerjalanan &amp; TiketTur Keagamaan</v>
          </cell>
        </row>
        <row r="1013">
          <cell r="G1013" t="str">
            <v>Bookings &amp; VouchersPropertyBuilding Booking Fee</v>
          </cell>
          <cell r="P1013">
            <v>-1.4E-2</v>
          </cell>
          <cell r="Q1013">
            <v>-1.3999999999999997E-2</v>
          </cell>
          <cell r="R1013">
            <v>-2.7999999999999997E-2</v>
          </cell>
          <cell r="S1013">
            <v>-3.4999999999999996E-2</v>
          </cell>
          <cell r="T1013">
            <v>-3.9999999999999994E-2</v>
          </cell>
          <cell r="AE1013" t="str">
            <v>Pemesanan &amp; VoucherPropertiBiaya Pemesanan Gedung</v>
          </cell>
        </row>
        <row r="1014">
          <cell r="G1014" t="str">
            <v>Baby &amp; MaternityBaby Travel EssentialsSeat Belts &amp; Accessories</v>
          </cell>
          <cell r="P1014">
            <v>-1.2118731147647503E-2</v>
          </cell>
          <cell r="Q1014">
            <v>-2.7168881966467492E-2</v>
          </cell>
          <cell r="R1014">
            <v>-3.9287613114114994E-2</v>
          </cell>
          <cell r="S1014">
            <v>-4.9109516392643743E-2</v>
          </cell>
          <cell r="T1014">
            <v>-5.8812688523524989E-2</v>
          </cell>
          <cell r="AE1014" t="str">
            <v>Bayi &amp; PersalinanPerlengkapan Bayi untuk TravelSabuk Pengaman &amp; Aksesorinya</v>
          </cell>
        </row>
        <row r="1015">
          <cell r="G1015" t="str">
            <v>Bookings &amp; VouchersPropertyLand Rent</v>
          </cell>
          <cell r="P1015">
            <v>-1.4E-2</v>
          </cell>
          <cell r="Q1015">
            <v>-1.3999999999999997E-2</v>
          </cell>
          <cell r="R1015">
            <v>-2.7999999999999997E-2</v>
          </cell>
          <cell r="S1015">
            <v>-3.4999999999999996E-2</v>
          </cell>
          <cell r="T1015">
            <v>-3.9999999999999994E-2</v>
          </cell>
          <cell r="AE1015" t="str">
            <v>Pemesanan &amp; VoucherPropertiSewa Tanah</v>
          </cell>
        </row>
        <row r="1016">
          <cell r="G1016" t="str">
            <v>Sports &amp; OutdoorWinter Sports Equipment</v>
          </cell>
          <cell r="P1016">
            <v>-1.55E-2</v>
          </cell>
          <cell r="Q1016">
            <v>-3.5000000000000027E-3</v>
          </cell>
          <cell r="R1016">
            <v>-1.9000000000000003E-2</v>
          </cell>
          <cell r="S1016">
            <v>-2.3750000000000004E-2</v>
          </cell>
          <cell r="T1016">
            <v>-2.5000000000000005E-2</v>
          </cell>
          <cell r="AE1016" t="str">
            <v>Olahraga &amp; OutdoorPeralatan Olahraga Musim Dingin</v>
          </cell>
        </row>
        <row r="1017">
          <cell r="G1017" t="str">
            <v>Bookings &amp; VouchersTravel &amp; TicketsCostume Rent</v>
          </cell>
          <cell r="P1017">
            <v>-1.4E-2</v>
          </cell>
          <cell r="Q1017">
            <v>-1.3999999999999997E-2</v>
          </cell>
          <cell r="R1017">
            <v>-2.7999999999999997E-2</v>
          </cell>
          <cell r="S1017">
            <v>-3.4999999999999996E-2</v>
          </cell>
          <cell r="T1017">
            <v>-3.9999999999999994E-2</v>
          </cell>
          <cell r="AE1017" t="str">
            <v>Pemesanan &amp; VoucherPerjalanan &amp; TiketSewa Kostum</v>
          </cell>
        </row>
        <row r="1018">
          <cell r="G1018" t="str">
            <v>Bookings &amp; VouchersPropertyApartment Full Payment</v>
          </cell>
          <cell r="P1018">
            <v>-1.4E-2</v>
          </cell>
          <cell r="Q1018">
            <v>-1.3999999999999997E-2</v>
          </cell>
          <cell r="R1018">
            <v>-2.7999999999999997E-2</v>
          </cell>
          <cell r="S1018">
            <v>-3.4999999999999996E-2</v>
          </cell>
          <cell r="T1018">
            <v>-3.9999999999999994E-2</v>
          </cell>
          <cell r="AE1018" t="str">
            <v>Pemesanan &amp; VoucherPropertiPembayaran Penuh Apartemen</v>
          </cell>
        </row>
        <row r="1019">
          <cell r="G1019" t="str">
            <v>Bookings &amp; VouchersPropertyLand Booking Fee</v>
          </cell>
          <cell r="P1019">
            <v>-1.4E-2</v>
          </cell>
          <cell r="Q1019">
            <v>-1.3999999999999997E-2</v>
          </cell>
          <cell r="R1019">
            <v>-2.7999999999999997E-2</v>
          </cell>
          <cell r="S1019">
            <v>-3.4999999999999996E-2</v>
          </cell>
          <cell r="T1019">
            <v>-3.9999999999999994E-2</v>
          </cell>
          <cell r="AE1019" t="str">
            <v>Pemesanan &amp; VoucherPropertiBiaya Pemesanan Tanah</v>
          </cell>
        </row>
        <row r="1020">
          <cell r="G1020" t="str">
            <v>Sports &amp; OutdoorLeisure &amp; Outdoor Recreation EquipmentPaintball</v>
          </cell>
          <cell r="P1020">
            <v>-1.55E-2</v>
          </cell>
          <cell r="Q1020">
            <v>-3.5000000000000027E-3</v>
          </cell>
          <cell r="R1020">
            <v>-1.9000000000000003E-2</v>
          </cell>
          <cell r="S1020">
            <v>-2.3750000000000004E-2</v>
          </cell>
          <cell r="T1020">
            <v>-2.5000000000000005E-2</v>
          </cell>
          <cell r="AE1020" t="str">
            <v>Olahraga &amp; OutdoorPeralatan Bersantai &amp; Rekreasi Luar RuanganPaintball</v>
          </cell>
        </row>
        <row r="1021">
          <cell r="G1021" t="str">
            <v>Sports &amp; OutdoorLeisure &amp; Outdoor Recreation EquipmentHunting</v>
          </cell>
          <cell r="P1021">
            <v>-1.55E-2</v>
          </cell>
          <cell r="Q1021">
            <v>-3.5000000000000027E-3</v>
          </cell>
          <cell r="R1021">
            <v>-1.9000000000000003E-2</v>
          </cell>
          <cell r="S1021">
            <v>-2.3750000000000004E-2</v>
          </cell>
          <cell r="T1021">
            <v>-2.5000000000000005E-2</v>
          </cell>
          <cell r="AE1021" t="str">
            <v>Olahraga &amp; OutdoorPeralatan Bersantai &amp; Rekreasi Luar RuanganBerburu</v>
          </cell>
        </row>
        <row r="1022">
          <cell r="G1022" t="str">
            <v>Pre-OwnedCollectible Trading Cards</v>
          </cell>
          <cell r="P1022">
            <v>-1.6E-2</v>
          </cell>
          <cell r="Q1022">
            <v>0</v>
          </cell>
          <cell r="R1022">
            <v>-1.6E-2</v>
          </cell>
          <cell r="S1022">
            <v>-0.02</v>
          </cell>
          <cell r="T1022">
            <v>-0.02</v>
          </cell>
          <cell r="AE1022" t="str">
            <v>Bekas PakaiKartu Koleksi</v>
          </cell>
        </row>
        <row r="1023">
          <cell r="G1023" t="str">
            <v>Pre-OwnedFashion Accessories</v>
          </cell>
          <cell r="P1023">
            <v>-1.6E-2</v>
          </cell>
          <cell r="Q1023">
            <v>0</v>
          </cell>
          <cell r="R1023">
            <v>-1.6E-2</v>
          </cell>
          <cell r="S1023">
            <v>-0.02</v>
          </cell>
          <cell r="T1023">
            <v>-0.02</v>
          </cell>
          <cell r="AE1023" t="str">
            <v>Bekas PakaiMode Aksesori</v>
          </cell>
        </row>
        <row r="1024">
          <cell r="G1024" t="str">
            <v>Pre-OwnedBags</v>
          </cell>
          <cell r="P1024">
            <v>-1.6E-2</v>
          </cell>
          <cell r="Q1024">
            <v>0</v>
          </cell>
          <cell r="R1024">
            <v>-1.6E-2</v>
          </cell>
          <cell r="S1024">
            <v>-0.02</v>
          </cell>
          <cell r="T1024">
            <v>-0.02</v>
          </cell>
          <cell r="AE1024" t="str">
            <v>Bekas PakaiTas</v>
          </cell>
        </row>
        <row r="1025">
          <cell r="G1025" t="str">
            <v>Sports &amp; OutdoorCamping &amp; HikingSleeping Gear</v>
          </cell>
          <cell r="P1025">
            <v>-1.55E-2</v>
          </cell>
          <cell r="Q1025">
            <v>-3.5000000000000027E-3</v>
          </cell>
          <cell r="R1025">
            <v>-1.9000000000000003E-2</v>
          </cell>
          <cell r="S1025">
            <v>-2.3750000000000004E-2</v>
          </cell>
          <cell r="T1025">
            <v>-2.5000000000000005E-2</v>
          </cell>
          <cell r="AE1025" t="str">
            <v>Olahraga &amp; OutdoorPeralatan Berkemah &amp; MendakiKantong Tidur &amp; Tempat Tidur</v>
          </cell>
        </row>
        <row r="1026">
          <cell r="G1026" t="str">
            <v>Fashion AccessoriesFashion Watches &amp; AccessoriesFashion Couple Watches</v>
          </cell>
          <cell r="P1026">
            <v>-1.3583282900776514E-2</v>
          </cell>
          <cell r="Q1026">
            <v>-1.6917019694564432E-2</v>
          </cell>
          <cell r="R1026">
            <v>-3.0500302595340947E-2</v>
          </cell>
          <cell r="S1026">
            <v>-3.8125378244176181E-2</v>
          </cell>
          <cell r="T1026">
            <v>-4.4167170992234911E-2</v>
          </cell>
          <cell r="AE1026" t="str">
            <v>Aksesoris FashionJam Tangan &amp; AksesorisJam Tangan Couple</v>
          </cell>
        </row>
        <row r="1027">
          <cell r="G1027" t="str">
            <v>Sports &amp; OutdoorCamping &amp; HikingHiking Sticks</v>
          </cell>
          <cell r="P1027">
            <v>-1.55E-2</v>
          </cell>
          <cell r="Q1027">
            <v>-3.5000000000000027E-3</v>
          </cell>
          <cell r="R1027">
            <v>-1.9000000000000003E-2</v>
          </cell>
          <cell r="S1027">
            <v>-2.3750000000000004E-2</v>
          </cell>
          <cell r="T1027">
            <v>-2.5000000000000005E-2</v>
          </cell>
          <cell r="AE1027" t="str">
            <v>Olahraga &amp; OutdoorPeralatan Berkemah &amp; MendakiTongkat Pendakian</v>
          </cell>
        </row>
        <row r="1028">
          <cell r="G1028" t="str">
            <v>Sports &amp; OutdoorFitnessAb Training</v>
          </cell>
          <cell r="P1028">
            <v>-1.4824421376620163E-2</v>
          </cell>
          <cell r="Q1028">
            <v>-8.2290503636588616E-3</v>
          </cell>
          <cell r="R1028">
            <v>-2.3053471740279025E-2</v>
          </cell>
          <cell r="S1028">
            <v>-2.8816839675348781E-2</v>
          </cell>
          <cell r="T1028">
            <v>-3.1755786233798378E-2</v>
          </cell>
          <cell r="AE1028" t="str">
            <v>Olahraga &amp; OutdoorPeralatan KebugaranAb Roller</v>
          </cell>
        </row>
        <row r="1029">
          <cell r="G1029" t="str">
            <v>Sports &amp; OutdoorFitnessSkipping Ropes</v>
          </cell>
          <cell r="P1029">
            <v>-1.55E-2</v>
          </cell>
          <cell r="Q1029">
            <v>-3.5000000000000027E-3</v>
          </cell>
          <cell r="R1029">
            <v>-1.9000000000000003E-2</v>
          </cell>
          <cell r="S1029">
            <v>-2.3750000000000004E-2</v>
          </cell>
          <cell r="T1029">
            <v>-2.5000000000000005E-2</v>
          </cell>
          <cell r="AE1029" t="str">
            <v>Olahraga &amp; OutdoorPeralatan KebugaranLompat Tali</v>
          </cell>
        </row>
        <row r="1030">
          <cell r="G1030" t="str">
            <v>Home SuppliesMiscellaneous HomeHot Water Bottles</v>
          </cell>
          <cell r="P1030">
            <v>-1.4000000000000002E-2</v>
          </cell>
          <cell r="Q1030">
            <v>-1.4000000000000002E-2</v>
          </cell>
          <cell r="R1030">
            <v>-2.8000000000000004E-2</v>
          </cell>
          <cell r="S1030">
            <v>-3.5000000000000003E-2</v>
          </cell>
          <cell r="T1030">
            <v>-4.0000000000000008E-2</v>
          </cell>
          <cell r="AE1030" t="str">
            <v>Perlengkapan RumahPerlengkapan Rumah LainnyaBotol Air Panas</v>
          </cell>
        </row>
        <row r="1031">
          <cell r="G1031" t="str">
            <v>Home ImprovementBathroom FixturesHooks &amp; Bars</v>
          </cell>
          <cell r="P1031">
            <v>-1.3709910632079134E-2</v>
          </cell>
          <cell r="Q1031">
            <v>-1.6030625575446076E-2</v>
          </cell>
          <cell r="R1031">
            <v>-2.974053620752521E-2</v>
          </cell>
          <cell r="S1031">
            <v>-3.7175670259406511E-2</v>
          </cell>
          <cell r="T1031">
            <v>-4.2900893679208685E-2</v>
          </cell>
          <cell r="AE1031" t="str">
            <v>Perbaikan RumahPerlengkapan Kamar MandiKait &amp; Bar</v>
          </cell>
        </row>
        <row r="1032">
          <cell r="G1032" t="str">
            <v>Home ImprovementBathroom FixturesBathroom Fixture Accessories</v>
          </cell>
          <cell r="P1032">
            <v>-1.4E-2</v>
          </cell>
          <cell r="Q1032">
            <v>-1.3999999999999997E-2</v>
          </cell>
          <cell r="R1032">
            <v>-2.7999999999999997E-2</v>
          </cell>
          <cell r="S1032">
            <v>-3.4999999999999996E-2</v>
          </cell>
          <cell r="T1032">
            <v>-3.9999999999999994E-2</v>
          </cell>
          <cell r="AE1032" t="str">
            <v>Perbaikan RumahPerlengkapan Kamar MandiAksesori Perlengkapan Kamar Mandi</v>
          </cell>
        </row>
        <row r="1033">
          <cell r="G1033" t="str">
            <v>Books, Magazines &amp; AudioHumanities &amp; Social SciencesPsychology &amp; Relationships</v>
          </cell>
          <cell r="P1033">
            <v>-1.2878674495087901E-2</v>
          </cell>
          <cell r="Q1033">
            <v>-2.1849278534384703E-2</v>
          </cell>
          <cell r="R1033">
            <v>-3.4727953029472604E-2</v>
          </cell>
          <cell r="S1033">
            <v>-4.3409941286840753E-2</v>
          </cell>
          <cell r="T1033">
            <v>-5.1213255049121012E-2</v>
          </cell>
          <cell r="AE1033" t="str">
            <v>Buku, Majalah, &amp; AudioKemanusiaan &amp; Ilmu SosialPsikologi &amp; Hubungan</v>
          </cell>
        </row>
        <row r="1034">
          <cell r="G1034" t="str">
            <v>Books, Magazines &amp; AudioScience &amp; TechnologyNatural Sciences</v>
          </cell>
          <cell r="P1034">
            <v>-1.2999999999999998E-2</v>
          </cell>
          <cell r="Q1034">
            <v>-2.0999999999999998E-2</v>
          </cell>
          <cell r="R1034">
            <v>-3.3999999999999996E-2</v>
          </cell>
          <cell r="S1034">
            <v>-4.2499999999999996E-2</v>
          </cell>
          <cell r="T1034">
            <v>-0.05</v>
          </cell>
          <cell r="AE1034" t="str">
            <v>Buku, Majalah, &amp; AudioIlmu &amp; TeknologiIlmu Hayati</v>
          </cell>
        </row>
        <row r="1035">
          <cell r="G1035" t="str">
            <v>Pre-OwnedFootwear</v>
          </cell>
          <cell r="P1035">
            <v>-1.6E-2</v>
          </cell>
          <cell r="Q1035">
            <v>0</v>
          </cell>
          <cell r="R1035">
            <v>-1.6E-2</v>
          </cell>
          <cell r="S1035">
            <v>-0.02</v>
          </cell>
          <cell r="T1035">
            <v>-0.02</v>
          </cell>
          <cell r="AE1035" t="str">
            <v>Bekas PakaiAlas Kaki</v>
          </cell>
        </row>
        <row r="1036">
          <cell r="G1036" t="str">
            <v>Pre-OwnedMenswear</v>
          </cell>
          <cell r="P1036">
            <v>-1.0000000000000002E-2</v>
          </cell>
          <cell r="Q1036">
            <v>0</v>
          </cell>
          <cell r="R1036">
            <v>-1.0000000000000002E-2</v>
          </cell>
          <cell r="S1036">
            <v>-1.2500000000000002E-2</v>
          </cell>
          <cell r="T1036">
            <v>-1.2500000000000002E-2</v>
          </cell>
          <cell r="AE1036" t="str">
            <v>Bekas PakaiPakaian Pria</v>
          </cell>
        </row>
        <row r="1037">
          <cell r="G1037" t="str">
            <v>Home SuppliesHome OrganizersStorage Boxes &amp; Bins</v>
          </cell>
          <cell r="P1037">
            <v>-1.3523887522171277E-2</v>
          </cell>
          <cell r="Q1037">
            <v>-1.7332787344801093E-2</v>
          </cell>
          <cell r="R1037">
            <v>-3.0856674866972369E-2</v>
          </cell>
          <cell r="S1037">
            <v>-3.8570843583715458E-2</v>
          </cell>
          <cell r="T1037">
            <v>-4.4761124778287281E-2</v>
          </cell>
          <cell r="AE1037" t="str">
            <v>Perlengkapan RumahHome OrganizerKotak &amp; Tempat Penyimpanan</v>
          </cell>
        </row>
        <row r="1038">
          <cell r="G1038" t="str">
            <v>Sports &amp; OutdoorBall SportsBasketball</v>
          </cell>
          <cell r="P1038">
            <v>-1.55E-2</v>
          </cell>
          <cell r="Q1038">
            <v>-3.5000000000000027E-3</v>
          </cell>
          <cell r="R1038">
            <v>-1.9000000000000003E-2</v>
          </cell>
          <cell r="S1038">
            <v>-2.3750000000000004E-2</v>
          </cell>
          <cell r="T1038">
            <v>-2.5000000000000005E-2</v>
          </cell>
          <cell r="AE1038" t="str">
            <v>Olahraga &amp; OutdoorPeralatan Olahraga BolaBasket</v>
          </cell>
        </row>
        <row r="1039">
          <cell r="G1039" t="str">
            <v>Sports &amp; OutdoorBall SportsBaseballs</v>
          </cell>
          <cell r="P1039">
            <v>-1.5277607363568375E-2</v>
          </cell>
          <cell r="Q1039">
            <v>-5.0567484550214032E-3</v>
          </cell>
          <cell r="R1039">
            <v>-2.0334355818589778E-2</v>
          </cell>
          <cell r="S1039">
            <v>-2.5417944773237219E-2</v>
          </cell>
          <cell r="T1039">
            <v>-2.7223926364316291E-2</v>
          </cell>
          <cell r="AE1039" t="str">
            <v>Olahraga &amp; OutdoorPeralatan Olahraga BolaBisbol</v>
          </cell>
        </row>
        <row r="1040">
          <cell r="G1040" t="str">
            <v>Womenswear &amp; UnderwearWomen's Sleepwear &amp; LoungewearBathrobes &amp; Dressing Gowns</v>
          </cell>
          <cell r="P1040">
            <v>-6.8224721932072865E-3</v>
          </cell>
          <cell r="Q1040">
            <v>-2.2242694647549022E-2</v>
          </cell>
          <cell r="R1040">
            <v>-2.9065166840756308E-2</v>
          </cell>
          <cell r="S1040">
            <v>-3.6331458550945384E-2</v>
          </cell>
          <cell r="T1040">
            <v>-4.4275278067927179E-2</v>
          </cell>
          <cell r="AE1040" t="str">
            <v>Pakaian &amp; Pakaian Dalam WanitaBaju Tidur dan Baju Santai WanitaKimono Mandi &amp; Rias</v>
          </cell>
        </row>
        <row r="1041">
          <cell r="G1041" t="str">
            <v>Books, Magazines &amp; AudioMagazines &amp; NewspapersFashion</v>
          </cell>
          <cell r="P1041">
            <v>-1.2999999999999998E-2</v>
          </cell>
          <cell r="Q1041">
            <v>-2.0999999999999998E-2</v>
          </cell>
          <cell r="R1041">
            <v>-3.3999999999999996E-2</v>
          </cell>
          <cell r="S1041">
            <v>-4.2499999999999996E-2</v>
          </cell>
          <cell r="T1041">
            <v>-0.05</v>
          </cell>
          <cell r="AE1041" t="str">
            <v>Buku, Majalah, &amp; AudioMajalah &amp; Surat KabarFashion</v>
          </cell>
        </row>
        <row r="1042">
          <cell r="G1042" t="str">
            <v>Books, Magazines &amp; AudioScience &amp; TechnologyIndustrial Technology</v>
          </cell>
          <cell r="P1042">
            <v>-1.2999999999999998E-2</v>
          </cell>
          <cell r="Q1042">
            <v>-2.0999999999999998E-2</v>
          </cell>
          <cell r="R1042">
            <v>-3.3999999999999996E-2</v>
          </cell>
          <cell r="S1042">
            <v>-4.2499999999999996E-2</v>
          </cell>
          <cell r="T1042">
            <v>-0.05</v>
          </cell>
          <cell r="AE1042" t="str">
            <v>Buku, Majalah, &amp; AudioIlmu &amp; TeknologiTeknologi Industri</v>
          </cell>
        </row>
        <row r="1043">
          <cell r="G1043" t="str">
            <v>Pre-OwnedWomenswear</v>
          </cell>
          <cell r="P1043">
            <v>-1.0000000000000002E-2</v>
          </cell>
          <cell r="Q1043">
            <v>0</v>
          </cell>
          <cell r="R1043">
            <v>-1.0000000000000002E-2</v>
          </cell>
          <cell r="S1043">
            <v>-1.2500000000000002E-2</v>
          </cell>
          <cell r="T1043">
            <v>-1.2500000000000002E-2</v>
          </cell>
          <cell r="AE1043" t="str">
            <v>Bekas PakaiPakaian Wanita</v>
          </cell>
        </row>
        <row r="1044">
          <cell r="G1044" t="str">
            <v>Sports &amp; OutdoorFitnessHand Strengtheners</v>
          </cell>
          <cell r="P1044">
            <v>-1.5405016303152878E-2</v>
          </cell>
          <cell r="Q1044">
            <v>-4.1648858779298635E-3</v>
          </cell>
          <cell r="R1044">
            <v>-1.9569902181082743E-2</v>
          </cell>
          <cell r="S1044">
            <v>-2.4462377726353426E-2</v>
          </cell>
          <cell r="T1044">
            <v>-2.5949836968471234E-2</v>
          </cell>
          <cell r="AE1044" t="str">
            <v>Olahraga &amp; OutdoorPeralatan KebugaranAlat Penguat Otot Tangan</v>
          </cell>
        </row>
        <row r="1045">
          <cell r="G1045" t="str">
            <v>Pre-OwnedLuggage &amp; Travel</v>
          </cell>
          <cell r="P1045">
            <v>-1.6E-2</v>
          </cell>
          <cell r="Q1045">
            <v>0</v>
          </cell>
          <cell r="R1045">
            <v>-1.6E-2</v>
          </cell>
          <cell r="S1045">
            <v>-0.02</v>
          </cell>
          <cell r="T1045">
            <v>-0.02</v>
          </cell>
          <cell r="AE1045" t="str">
            <v>Bekas PakaiKoper &amp; Perjalanan</v>
          </cell>
        </row>
        <row r="1046">
          <cell r="G1046" t="str">
            <v>Pre-OwnedWatches</v>
          </cell>
          <cell r="P1046">
            <v>-1.6E-2</v>
          </cell>
          <cell r="Q1046">
            <v>0</v>
          </cell>
          <cell r="R1046">
            <v>-1.6E-2</v>
          </cell>
          <cell r="S1046">
            <v>-0.02</v>
          </cell>
          <cell r="T1046">
            <v>-0.02</v>
          </cell>
          <cell r="AE1046" t="str">
            <v>Bekas PakaiJam Tangan</v>
          </cell>
        </row>
        <row r="1047">
          <cell r="G1047" t="str">
            <v>Baby &amp; MaternityMaternity SuppliesPrenatal Monitoring Devices</v>
          </cell>
          <cell r="P1047">
            <v>-1.3000000000000008E-2</v>
          </cell>
          <cell r="Q1047">
            <v>-2.1000000000000001E-2</v>
          </cell>
          <cell r="R1047">
            <v>-3.4000000000000009E-2</v>
          </cell>
          <cell r="S1047">
            <v>-4.250000000000001E-2</v>
          </cell>
          <cell r="T1047">
            <v>-0.05</v>
          </cell>
          <cell r="AE1047" t="str">
            <v>Bayi &amp; PersalinanPerlengkapan KehamilanAlat Pemantau Kehamilan</v>
          </cell>
        </row>
        <row r="1048">
          <cell r="G1048" t="str">
            <v>Food &amp; BeveragesBeer, Wine &amp; Spirits</v>
          </cell>
          <cell r="P1048">
            <v>-3.7500000000000033E-4</v>
          </cell>
          <cell r="Q1048">
            <v>-1.0499999999999999E-2</v>
          </cell>
          <cell r="R1048">
            <v>-1.0874999999999999E-2</v>
          </cell>
          <cell r="S1048">
            <v>-1.125E-2</v>
          </cell>
          <cell r="T1048">
            <v>-1.4999999999999999E-2</v>
          </cell>
          <cell r="AE1048" t="str">
            <v>Makanan &amp; MinumanBeer, Wine &amp; Spirit</v>
          </cell>
        </row>
        <row r="1049">
          <cell r="G1049" t="str">
            <v>Food &amp; BeveragesStaples &amp; Cooking EssentialsCooking Wine</v>
          </cell>
          <cell r="P1049">
            <v>-1.4500000000000002E-2</v>
          </cell>
          <cell r="Q1049">
            <v>-1.0499999999999999E-2</v>
          </cell>
          <cell r="R1049">
            <v>-2.5000000000000001E-2</v>
          </cell>
          <cell r="S1049">
            <v>-3.125E-2</v>
          </cell>
          <cell r="T1049">
            <v>-3.5000000000000003E-2</v>
          </cell>
          <cell r="AE1049" t="str">
            <v>Makanan &amp; MinumanBahan Makanan &amp; Peralatan Memasak PokokWine untuk Memasak</v>
          </cell>
        </row>
        <row r="1050">
          <cell r="G1050" t="str">
            <v>Textiles &amp; Soft FurnishingsHousehold TextilesChair Covers</v>
          </cell>
          <cell r="P1050">
            <v>-1.2999999999999998E-2</v>
          </cell>
          <cell r="Q1050">
            <v>-2.0999999999999998E-2</v>
          </cell>
          <cell r="R1050">
            <v>-3.3999999999999996E-2</v>
          </cell>
          <cell r="S1050">
            <v>-4.2499999999999996E-2</v>
          </cell>
          <cell r="T1050">
            <v>-0.05</v>
          </cell>
          <cell r="AE1050" t="str">
            <v>Tekstil &amp; Soft FurnishingTekstil Rumah TanggaSarung Kursi</v>
          </cell>
        </row>
        <row r="1051">
          <cell r="G1051" t="str">
            <v>Luggage &amp; BagsFunctional BagsMake-up Bags</v>
          </cell>
          <cell r="P1051">
            <v>-1.2988604504564912E-2</v>
          </cell>
          <cell r="Q1051">
            <v>-2.107976846804565E-2</v>
          </cell>
          <cell r="R1051">
            <v>-3.4068372972610561E-2</v>
          </cell>
          <cell r="S1051">
            <v>-4.2585466215763201E-2</v>
          </cell>
          <cell r="T1051">
            <v>-5.0113954954350934E-2</v>
          </cell>
          <cell r="AE1051" t="str">
            <v>Koper &amp; TasTas FungsionalTas Rias</v>
          </cell>
        </row>
        <row r="1052">
          <cell r="G1052" t="str">
            <v>Textiles &amp; Soft FurnishingsBedding and LinensMattress &amp; Mattress Pads/ Toppers/Protectors</v>
          </cell>
          <cell r="P1052">
            <v>-1.2999999999999998E-2</v>
          </cell>
          <cell r="Q1052">
            <v>-2.0999999999999998E-2</v>
          </cell>
          <cell r="R1052">
            <v>-3.3999999999999996E-2</v>
          </cell>
          <cell r="S1052">
            <v>-4.2499999999999996E-2</v>
          </cell>
          <cell r="T1052">
            <v>-0.05</v>
          </cell>
          <cell r="AE1052" t="str">
            <v>Tekstil &amp; Soft FurnishingSepreiPad &amp; Topper Matras</v>
          </cell>
        </row>
        <row r="1053">
          <cell r="G1053" t="str">
            <v>Textiles &amp; Soft FurnishingsHousehold TextilesSofa Covers</v>
          </cell>
          <cell r="P1053">
            <v>-1.2999999999999998E-2</v>
          </cell>
          <cell r="Q1053">
            <v>-2.0999999999999998E-2</v>
          </cell>
          <cell r="R1053">
            <v>-3.3999999999999996E-2</v>
          </cell>
          <cell r="S1053">
            <v>-4.2499999999999996E-2</v>
          </cell>
          <cell r="T1053">
            <v>-0.05</v>
          </cell>
          <cell r="AE1053" t="str">
            <v>Tekstil &amp; Soft FurnishingTekstil Rumah TanggaSarung Sofa</v>
          </cell>
        </row>
        <row r="1054">
          <cell r="G1054" t="str">
            <v>Books, Magazines &amp; AudioScience &amp; TechnologyComputers &amp; Networking</v>
          </cell>
          <cell r="P1054">
            <v>-1.2999999999999998E-2</v>
          </cell>
          <cell r="Q1054">
            <v>-2.0999999999999998E-2</v>
          </cell>
          <cell r="R1054">
            <v>-3.3999999999999996E-2</v>
          </cell>
          <cell r="S1054">
            <v>-4.2499999999999996E-2</v>
          </cell>
          <cell r="T1054">
            <v>-0.05</v>
          </cell>
          <cell r="AE1054" t="str">
            <v>Buku, Majalah, &amp; AudioIlmu &amp; TeknologiKomputer &amp; Jaringan</v>
          </cell>
        </row>
        <row r="1055">
          <cell r="G1055" t="str">
            <v>Sports &amp; OutdoorFitnessResistance Bands</v>
          </cell>
          <cell r="P1055">
            <v>-1.5095031162799038E-2</v>
          </cell>
          <cell r="Q1055">
            <v>-6.3347818604067661E-3</v>
          </cell>
          <cell r="R1055">
            <v>-2.1429813023205804E-2</v>
          </cell>
          <cell r="S1055">
            <v>-2.6787266279007252E-2</v>
          </cell>
          <cell r="T1055">
            <v>-2.9049688372009667E-2</v>
          </cell>
          <cell r="AE1055" t="str">
            <v>Olahraga &amp; OutdoorPeralatan KebugaranBand Resistensi</v>
          </cell>
        </row>
        <row r="1056">
          <cell r="G1056" t="str">
            <v>Sports &amp; OutdoorFitnessScooters Equipment</v>
          </cell>
          <cell r="P1056">
            <v>-1.4165537047993537E-2</v>
          </cell>
          <cell r="Q1056">
            <v>-1.2841240664045251E-2</v>
          </cell>
          <cell r="R1056">
            <v>-2.7006777712038788E-2</v>
          </cell>
          <cell r="S1056">
            <v>-3.3758472140048484E-2</v>
          </cell>
          <cell r="T1056">
            <v>-3.8344629520064649E-2</v>
          </cell>
          <cell r="AE1056" t="str">
            <v>Olahraga &amp; OutdoorPeralatan KebugaranSkuter &amp; Naik</v>
          </cell>
        </row>
        <row r="1057">
          <cell r="G1057" t="str">
            <v>Automotive &amp; MotorcycleQuads, Motorhomes &amp; Boats</v>
          </cell>
          <cell r="P1057">
            <v>-3.7000000000000019E-3</v>
          </cell>
          <cell r="Q1057">
            <v>-8.3999999999999977E-3</v>
          </cell>
          <cell r="R1057">
            <v>-1.21E-2</v>
          </cell>
          <cell r="S1057">
            <v>-1.6250000000000004E-2</v>
          </cell>
          <cell r="T1057">
            <v>-1.8750000000000003E-2</v>
          </cell>
          <cell r="AE1057" t="str">
            <v>Mobil &amp; Sepeda MotorQuad, Motorhome &amp; Perahu</v>
          </cell>
        </row>
        <row r="1058">
          <cell r="G1058" t="str">
            <v>HealthOTC Medications &amp; TreatmentsCuts &amp; Wounds</v>
          </cell>
          <cell r="P1058">
            <v>-1.3500000000000009E-2</v>
          </cell>
          <cell r="Q1058">
            <v>-1.7499999999999998E-2</v>
          </cell>
          <cell r="R1058">
            <v>-3.1000000000000007E-2</v>
          </cell>
          <cell r="S1058">
            <v>-3.8750000000000007E-2</v>
          </cell>
          <cell r="T1058">
            <v>-4.4999999999999998E-2</v>
          </cell>
          <cell r="AE1058" t="str">
            <v>KesehatanObat &amp; Pengobatan OTCSayatan &amp; Luka</v>
          </cell>
        </row>
        <row r="1059">
          <cell r="G1059" t="str">
            <v>CollectiblesCollectible Coins &amp; MoneyBanknotes</v>
          </cell>
          <cell r="P1059">
            <v>-1.4000000000000002E-2</v>
          </cell>
          <cell r="Q1059">
            <v>-1.4000000000000002E-2</v>
          </cell>
          <cell r="R1059">
            <v>-2.8000000000000004E-2</v>
          </cell>
          <cell r="S1059">
            <v>-3.5000000000000003E-2</v>
          </cell>
          <cell r="T1059">
            <v>-4.0000000000000008E-2</v>
          </cell>
          <cell r="AE1059" t="str">
            <v>KoleksiKoin &amp; Uang KoleksiUang Kertas</v>
          </cell>
        </row>
        <row r="1060">
          <cell r="G1060" t="str">
            <v>Jewelry Accessories &amp; DerivativesMellite</v>
          </cell>
          <cell r="P1060">
            <v>-3.1325154667963644E-3</v>
          </cell>
          <cell r="Q1060">
            <v>-1.7710433070298213E-2</v>
          </cell>
          <cell r="R1060">
            <v>-2.0842948537094577E-2</v>
          </cell>
          <cell r="S1060">
            <v>-2.3975464003890945E-2</v>
          </cell>
          <cell r="T1060">
            <v>-3.0300618671854594E-2</v>
          </cell>
          <cell r="AE1060" t="str">
            <v>Aksesori Perhiasan &amp; TurunannyaMellite</v>
          </cell>
        </row>
        <row r="1061">
          <cell r="G1061" t="str">
            <v>Virtual ProductsTelecommunications</v>
          </cell>
          <cell r="P1061">
            <v>-1.4E-2</v>
          </cell>
          <cell r="Q1061">
            <v>-1.3999999999999997E-2</v>
          </cell>
          <cell r="R1061">
            <v>-2.7999999999999997E-2</v>
          </cell>
          <cell r="S1061">
            <v>-3.4999999999999996E-2</v>
          </cell>
          <cell r="T1061">
            <v>-3.9999999999999994E-2</v>
          </cell>
          <cell r="AE1061" t="str">
            <v>Produk VirtualTelekomunikasi</v>
          </cell>
        </row>
        <row r="1062">
          <cell r="G1062" t="str">
            <v>Pre-OwnedCar &amp; MotorcyclesElectric Car</v>
          </cell>
          <cell r="P1062">
            <v>0</v>
          </cell>
          <cell r="Q1062">
            <v>0</v>
          </cell>
          <cell r="R1062">
            <v>0</v>
          </cell>
          <cell r="S1062">
            <v>0</v>
          </cell>
          <cell r="T1062">
            <v>0</v>
          </cell>
          <cell r="AE1062" t="str">
            <v>Bekas PakaiMobil &amp; Sepeda MotorMobil Listrik</v>
          </cell>
        </row>
        <row r="1063">
          <cell r="G1063" t="str">
            <v>Pre-OwnedCar &amp; MotorcyclesSedan Car</v>
          </cell>
          <cell r="P1063">
            <v>0</v>
          </cell>
          <cell r="Q1063">
            <v>0</v>
          </cell>
          <cell r="R1063">
            <v>0</v>
          </cell>
          <cell r="S1063">
            <v>0</v>
          </cell>
          <cell r="T1063">
            <v>0</v>
          </cell>
          <cell r="AE1063" t="str">
            <v>Bekas PakaiMobil &amp; Sepeda MotorMobil Sedan</v>
          </cell>
        </row>
        <row r="1064">
          <cell r="G1064" t="str">
            <v>Bookings &amp; VouchersPropertyVilla Booking Fee</v>
          </cell>
          <cell r="P1064">
            <v>-1.4E-2</v>
          </cell>
          <cell r="Q1064">
            <v>-1.3999999999999997E-2</v>
          </cell>
          <cell r="R1064">
            <v>-2.7999999999999997E-2</v>
          </cell>
          <cell r="S1064">
            <v>-3.4999999999999996E-2</v>
          </cell>
          <cell r="T1064">
            <v>-3.9999999999999994E-2</v>
          </cell>
          <cell r="AE1064" t="str">
            <v>Pemesanan &amp; VoucherPropertiBiaya Pemesanan Vila</v>
          </cell>
        </row>
        <row r="1065">
          <cell r="G1065" t="str">
            <v>Bookings &amp; VouchersPropertyBuilding Rent</v>
          </cell>
          <cell r="P1065">
            <v>-1.4E-2</v>
          </cell>
          <cell r="Q1065">
            <v>-1.3999999999999997E-2</v>
          </cell>
          <cell r="R1065">
            <v>-2.7999999999999997E-2</v>
          </cell>
          <cell r="S1065">
            <v>-3.4999999999999996E-2</v>
          </cell>
          <cell r="T1065">
            <v>-3.9999999999999994E-2</v>
          </cell>
          <cell r="AE1065" t="str">
            <v>Pemesanan &amp; VoucherPropertiSewa Gedung</v>
          </cell>
        </row>
        <row r="1066">
          <cell r="G1066" t="str">
            <v>Bookings &amp; VouchersPropertyShophouse Rent</v>
          </cell>
          <cell r="P1066">
            <v>-1.4E-2</v>
          </cell>
          <cell r="Q1066">
            <v>-1.3999999999999997E-2</v>
          </cell>
          <cell r="R1066">
            <v>-2.7999999999999997E-2</v>
          </cell>
          <cell r="S1066">
            <v>-3.4999999999999996E-2</v>
          </cell>
          <cell r="T1066">
            <v>-3.9999999999999994E-2</v>
          </cell>
          <cell r="AE1066" t="str">
            <v>Pemesanan &amp; VoucherPropertiSewa Ruko</v>
          </cell>
        </row>
        <row r="1067">
          <cell r="G1067" t="str">
            <v>Bookings &amp; VouchersTravel &amp; TicketsBus Rent</v>
          </cell>
          <cell r="P1067">
            <v>-1.0077018513090945E-2</v>
          </cell>
          <cell r="Q1067">
            <v>-4.1460870408363389E-2</v>
          </cell>
          <cell r="R1067">
            <v>-5.1537888921454333E-2</v>
          </cell>
          <cell r="S1067">
            <v>-6.4422361151817917E-2</v>
          </cell>
          <cell r="T1067">
            <v>-7.9229814869090559E-2</v>
          </cell>
          <cell r="AE1067" t="str">
            <v>Pemesanan &amp; VoucherPerjalanan &amp; TiketSewa Bus</v>
          </cell>
        </row>
        <row r="1068">
          <cell r="G1068" t="str">
            <v>Pre-OwnedCar &amp; MotorcyclesSUV &amp; MPV Car</v>
          </cell>
          <cell r="P1068">
            <v>0</v>
          </cell>
          <cell r="Q1068">
            <v>0</v>
          </cell>
          <cell r="R1068">
            <v>0</v>
          </cell>
          <cell r="S1068">
            <v>0</v>
          </cell>
          <cell r="T1068">
            <v>0</v>
          </cell>
          <cell r="AE1068" t="str">
            <v>Bekas PakaiMobil &amp; Sepeda MotorMobil SUV &amp; MPV</v>
          </cell>
        </row>
        <row r="1069">
          <cell r="G1069" t="str">
            <v>Bookings &amp; VouchersPropertyShophouse Full Payment</v>
          </cell>
          <cell r="P1069">
            <v>-1.4E-2</v>
          </cell>
          <cell r="Q1069">
            <v>-1.3999999999999997E-2</v>
          </cell>
          <cell r="R1069">
            <v>-2.7999999999999997E-2</v>
          </cell>
          <cell r="S1069">
            <v>-3.4999999999999996E-2</v>
          </cell>
          <cell r="T1069">
            <v>-3.9999999999999994E-2</v>
          </cell>
          <cell r="AE1069" t="str">
            <v>Pemesanan &amp; VoucherPropertiPembayaran Penuh Ruko</v>
          </cell>
        </row>
        <row r="1070">
          <cell r="G1070" t="str">
            <v>Bookings &amp; VouchersPropertyHouse Full Payment</v>
          </cell>
          <cell r="P1070">
            <v>-1.4E-2</v>
          </cell>
          <cell r="Q1070">
            <v>-1.3999999999999997E-2</v>
          </cell>
          <cell r="R1070">
            <v>-2.7999999999999997E-2</v>
          </cell>
          <cell r="S1070">
            <v>-3.4999999999999996E-2</v>
          </cell>
          <cell r="T1070">
            <v>-3.9999999999999994E-2</v>
          </cell>
          <cell r="AE1070" t="str">
            <v>Pemesanan &amp; VoucherPropertiPembayaran Penuh Rumah</v>
          </cell>
        </row>
        <row r="1071">
          <cell r="G1071" t="str">
            <v>Sports &amp; OutdoorBall SportsBilliards &amp; Snooker</v>
          </cell>
          <cell r="P1071">
            <v>-1.5088504311444179E-2</v>
          </cell>
          <cell r="Q1071">
            <v>-6.3804698198907618E-3</v>
          </cell>
          <cell r="R1071">
            <v>-2.1468974131334941E-2</v>
          </cell>
          <cell r="S1071">
            <v>-2.6836217664168674E-2</v>
          </cell>
          <cell r="T1071">
            <v>-2.9114956885558232E-2</v>
          </cell>
          <cell r="AE1071" t="str">
            <v>Olahraga &amp; OutdoorPeralatan Olahraga BolaBiliar &amp; Snoker</v>
          </cell>
        </row>
        <row r="1072">
          <cell r="G1072" t="str">
            <v>Home SuppliesLaundry Tools &amp; AccessoriesLaundry Balls &amp; Discs</v>
          </cell>
          <cell r="P1072">
            <v>-1.1530682410165152E-2</v>
          </cell>
          <cell r="Q1072">
            <v>-3.1285223128843978E-2</v>
          </cell>
          <cell r="R1072">
            <v>-4.281590553900913E-2</v>
          </cell>
          <cell r="S1072">
            <v>-5.3519881923761406E-2</v>
          </cell>
          <cell r="T1072">
            <v>-6.469317589834854E-2</v>
          </cell>
          <cell r="AE1072" t="str">
            <v>Perlengkapan RumahAlat &amp; Aksesori LaundryBola &amp; Cakram Laundry</v>
          </cell>
        </row>
        <row r="1073">
          <cell r="G1073" t="str">
            <v>Luggage &amp; BagsLuggage &amp; Travel BagsLuggage</v>
          </cell>
          <cell r="P1073">
            <v>-1.3500000000000009E-2</v>
          </cell>
          <cell r="Q1073">
            <v>-1.7499999999999998E-2</v>
          </cell>
          <cell r="R1073">
            <v>-3.1000000000000007E-2</v>
          </cell>
          <cell r="S1073">
            <v>-3.8750000000000007E-2</v>
          </cell>
          <cell r="T1073">
            <v>-4.4999999999999998E-2</v>
          </cell>
          <cell r="AE1073" t="str">
            <v>Koper &amp; TasKoper &amp; Tas TravelKoper</v>
          </cell>
        </row>
        <row r="1074">
          <cell r="G1074" t="str">
            <v>Books, Magazines &amp; AudioChildren's &amp; Infants' BooksChildren's Literature &amp; Art</v>
          </cell>
          <cell r="P1074">
            <v>-1.2993427745690168E-2</v>
          </cell>
          <cell r="Q1074">
            <v>-2.1046005780168877E-2</v>
          </cell>
          <cell r="R1074">
            <v>-3.4039433525859045E-2</v>
          </cell>
          <cell r="S1074">
            <v>-4.2549291907323802E-2</v>
          </cell>
          <cell r="T1074">
            <v>-5.0065722543098393E-2</v>
          </cell>
          <cell r="AE1074" t="str">
            <v>Buku, Majalah, &amp; AudioBuku Anak &amp; BayiSastra &amp; Seni untuk Anak</v>
          </cell>
        </row>
        <row r="1075">
          <cell r="G1075" t="str">
            <v>Books, Magazines &amp; AudioHumanities &amp; Social SciencesPolitics, Law &amp; Social Sciences</v>
          </cell>
          <cell r="P1075">
            <v>-1.2999999999999998E-2</v>
          </cell>
          <cell r="Q1075">
            <v>-2.0999999999999998E-2</v>
          </cell>
          <cell r="R1075">
            <v>-3.3999999999999996E-2</v>
          </cell>
          <cell r="S1075">
            <v>-4.2499999999999996E-2</v>
          </cell>
          <cell r="T1075">
            <v>-0.05</v>
          </cell>
          <cell r="AE1075" t="str">
            <v>Buku, Majalah, &amp; AudioKemanusiaan &amp; Ilmu SosialPolitik, Hukum &amp; Ilmu Sosial</v>
          </cell>
        </row>
        <row r="1076">
          <cell r="G1076" t="str">
            <v>Books, Magazines &amp; AudioHumanities &amp; Social SciencesHistory &amp; Culture</v>
          </cell>
          <cell r="P1076">
            <v>-1.2999999999999998E-2</v>
          </cell>
          <cell r="Q1076">
            <v>-2.0999999999999998E-2</v>
          </cell>
          <cell r="R1076">
            <v>-3.3999999999999996E-2</v>
          </cell>
          <cell r="S1076">
            <v>-4.2499999999999996E-2</v>
          </cell>
          <cell r="T1076">
            <v>-0.05</v>
          </cell>
          <cell r="AE1076" t="str">
            <v>Buku, Majalah, &amp; AudioKemanusiaan &amp; Ilmu SosialSejarah &amp; Budaya</v>
          </cell>
        </row>
        <row r="1077">
          <cell r="G1077" t="str">
            <v>Bookings &amp; VouchersPropertyApartment Rent</v>
          </cell>
          <cell r="P1077">
            <v>-1.4E-2</v>
          </cell>
          <cell r="Q1077">
            <v>-1.3999999999999997E-2</v>
          </cell>
          <cell r="R1077">
            <v>-2.7999999999999997E-2</v>
          </cell>
          <cell r="S1077">
            <v>-3.4999999999999996E-2</v>
          </cell>
          <cell r="T1077">
            <v>-3.9999999999999994E-2</v>
          </cell>
          <cell r="AE1077" t="str">
            <v>Pemesanan &amp; VoucherPropertiSewa Apartemen</v>
          </cell>
        </row>
        <row r="1078">
          <cell r="G1078" t="str">
            <v>Bookings &amp; VouchersPropertyVilla Rent</v>
          </cell>
          <cell r="P1078">
            <v>-1.4E-2</v>
          </cell>
          <cell r="Q1078">
            <v>-1.3999999999999997E-2</v>
          </cell>
          <cell r="R1078">
            <v>-2.7999999999999997E-2</v>
          </cell>
          <cell r="S1078">
            <v>-3.4999999999999996E-2</v>
          </cell>
          <cell r="T1078">
            <v>-3.9999999999999994E-2</v>
          </cell>
          <cell r="AE1078" t="str">
            <v>Pemesanan &amp; VoucherPropertiSewa Vila</v>
          </cell>
        </row>
        <row r="1079">
          <cell r="G1079" t="str">
            <v>Home SuppliesMiscellaneous HomeUmbrellas</v>
          </cell>
          <cell r="P1079">
            <v>-1.3302451318683736E-2</v>
          </cell>
          <cell r="Q1079">
            <v>-1.8882840769213909E-2</v>
          </cell>
          <cell r="R1079">
            <v>-3.2185292087897645E-2</v>
          </cell>
          <cell r="S1079">
            <v>-4.0231615109872054E-2</v>
          </cell>
          <cell r="T1079">
            <v>-4.6975486813162728E-2</v>
          </cell>
          <cell r="AE1079" t="str">
            <v>Perlengkapan RumahPerlengkapan Rumah LainnyaPayung</v>
          </cell>
        </row>
        <row r="1080">
          <cell r="G1080" t="str">
            <v>Home SuppliesHome OrganizersHangers &amp; Pegs</v>
          </cell>
          <cell r="P1080">
            <v>-1.358452681071871E-2</v>
          </cell>
          <cell r="Q1080">
            <v>-1.6908312324969046E-2</v>
          </cell>
          <cell r="R1080">
            <v>-3.0492839135687757E-2</v>
          </cell>
          <cell r="S1080">
            <v>-3.8116048919609694E-2</v>
          </cell>
          <cell r="T1080">
            <v>-4.4154731892812923E-2</v>
          </cell>
          <cell r="AE1080" t="str">
            <v>Perlengkapan RumahHome OrganizerGantungan &amp; Jepitan Baju</v>
          </cell>
        </row>
        <row r="1081">
          <cell r="G1081" t="str">
            <v>Home SuppliesLaundry Tools &amp; AccessoriesIroning Boards</v>
          </cell>
          <cell r="P1081">
            <v>-1.4000000000000002E-2</v>
          </cell>
          <cell r="Q1081">
            <v>-1.4000000000000002E-2</v>
          </cell>
          <cell r="R1081">
            <v>-2.8000000000000004E-2</v>
          </cell>
          <cell r="S1081">
            <v>-3.5000000000000003E-2</v>
          </cell>
          <cell r="T1081">
            <v>-4.0000000000000008E-2</v>
          </cell>
          <cell r="AE1081" t="str">
            <v>Perlengkapan RumahAlat &amp; Aksesori LaundryPapan Setrika</v>
          </cell>
        </row>
        <row r="1082">
          <cell r="G1082" t="str">
            <v>Menswear &amp; UnderwearMen's Underwear &amp; SocksSocks</v>
          </cell>
          <cell r="P1082">
            <v>-6.6614308575479488E-3</v>
          </cell>
          <cell r="Q1082">
            <v>-2.3369983997164376E-2</v>
          </cell>
          <cell r="R1082">
            <v>-3.0031414854712325E-2</v>
          </cell>
          <cell r="S1082">
            <v>-3.7539268568390405E-2</v>
          </cell>
          <cell r="T1082">
            <v>-4.5885691424520543E-2</v>
          </cell>
          <cell r="AE1082" t="str">
            <v>Pakaian &amp; Pakaian Dalam PriaPakaian Dalam PriaKaus kaki</v>
          </cell>
        </row>
        <row r="1083">
          <cell r="G1083" t="str">
            <v>Sports &amp; OutdoorFitnessSports Mats</v>
          </cell>
          <cell r="P1083">
            <v>-1.55E-2</v>
          </cell>
          <cell r="Q1083">
            <v>-3.5000000000000027E-3</v>
          </cell>
          <cell r="R1083">
            <v>-1.9000000000000003E-2</v>
          </cell>
          <cell r="S1083">
            <v>-2.3750000000000004E-2</v>
          </cell>
          <cell r="T1083">
            <v>-2.5000000000000005E-2</v>
          </cell>
          <cell r="AE1083" t="str">
            <v>Olahraga &amp; OutdoorPeralatan KebugaranMatras olahraga</v>
          </cell>
        </row>
        <row r="1084">
          <cell r="G1084" t="str">
            <v>Books, Magazines &amp; AudioMagazines &amp; NewspapersLifestyle</v>
          </cell>
          <cell r="P1084">
            <v>-1.2999999999999998E-2</v>
          </cell>
          <cell r="Q1084">
            <v>-2.0999999999999998E-2</v>
          </cell>
          <cell r="R1084">
            <v>-3.3999999999999996E-2</v>
          </cell>
          <cell r="S1084">
            <v>-4.2499999999999996E-2</v>
          </cell>
          <cell r="T1084">
            <v>-0.05</v>
          </cell>
          <cell r="AE1084" t="str">
            <v>Buku, Majalah, &amp; AudioMajalah &amp; Surat KabarGaya hidup</v>
          </cell>
        </row>
        <row r="1085">
          <cell r="G1085" t="str">
            <v>Books, Magazines &amp; AudioEconomics &amp; ManagementEconomics</v>
          </cell>
          <cell r="P1085">
            <v>-1.2999999999999998E-2</v>
          </cell>
          <cell r="Q1085">
            <v>-2.0999999999999998E-2</v>
          </cell>
          <cell r="R1085">
            <v>-3.3999999999999996E-2</v>
          </cell>
          <cell r="S1085">
            <v>-4.2499999999999996E-2</v>
          </cell>
          <cell r="T1085">
            <v>-0.05</v>
          </cell>
          <cell r="AE1085" t="str">
            <v>Buku, Majalah, &amp; AudioEkonomi &amp; ManajemenEkonomi</v>
          </cell>
        </row>
        <row r="1086">
          <cell r="G1086" t="str">
            <v>Sports &amp; OutdoorFitnessTrampolines &amp; Accessories</v>
          </cell>
          <cell r="P1086">
            <v>-1.55E-2</v>
          </cell>
          <cell r="Q1086">
            <v>-3.5000000000000027E-3</v>
          </cell>
          <cell r="R1086">
            <v>-1.9000000000000003E-2</v>
          </cell>
          <cell r="S1086">
            <v>-2.3750000000000004E-2</v>
          </cell>
          <cell r="T1086">
            <v>-2.5000000000000005E-2</v>
          </cell>
          <cell r="AE1086" t="str">
            <v>Olahraga &amp; OutdoorPeralatan KebugaranTrampolin</v>
          </cell>
        </row>
        <row r="1087">
          <cell r="G1087" t="str">
            <v>Bookings &amp; VouchersTravel &amp; TicketsLand Tour</v>
          </cell>
          <cell r="P1087">
            <v>-1.4E-2</v>
          </cell>
          <cell r="Q1087">
            <v>-1.3999999999999997E-2</v>
          </cell>
          <cell r="R1087">
            <v>-2.7999999999999997E-2</v>
          </cell>
          <cell r="S1087">
            <v>-3.4999999999999996E-2</v>
          </cell>
          <cell r="T1087">
            <v>-3.9999999999999994E-2</v>
          </cell>
          <cell r="AE1087" t="str">
            <v>Pemesanan &amp; VoucherPerjalanan &amp; TiketTur Darat</v>
          </cell>
        </row>
        <row r="1088">
          <cell r="G1088" t="str">
            <v>Bookings &amp; VouchersTravel &amp; TicketsIndonesia Tour</v>
          </cell>
          <cell r="P1088">
            <v>-1.4E-2</v>
          </cell>
          <cell r="Q1088">
            <v>-1.3999999999999997E-2</v>
          </cell>
          <cell r="R1088">
            <v>-2.7999999999999997E-2</v>
          </cell>
          <cell r="S1088">
            <v>-3.4999999999999996E-2</v>
          </cell>
          <cell r="T1088">
            <v>-3.9999999999999994E-2</v>
          </cell>
          <cell r="AE1088" t="str">
            <v>Pemesanan &amp; VoucherPerjalanan &amp; TiketTur Indonesia</v>
          </cell>
        </row>
        <row r="1089">
          <cell r="G1089" t="str">
            <v>Pre-OwnedCar &amp; MotorcyclesHatchback &amp; City Car</v>
          </cell>
          <cell r="P1089">
            <v>0</v>
          </cell>
          <cell r="Q1089">
            <v>0</v>
          </cell>
          <cell r="R1089">
            <v>0</v>
          </cell>
          <cell r="S1089">
            <v>0</v>
          </cell>
          <cell r="T1089">
            <v>0</v>
          </cell>
          <cell r="AE1089" t="str">
            <v>Bekas PakaiMobil &amp; Sepeda MotorMobil Hatchback &amp; City</v>
          </cell>
        </row>
        <row r="1090">
          <cell r="G1090" t="str">
            <v>Luggage &amp; BagsFunctional BagsLaptop Bags</v>
          </cell>
          <cell r="P1090">
            <v>-1.3500000000000009E-2</v>
          </cell>
          <cell r="Q1090">
            <v>-1.7499999999999998E-2</v>
          </cell>
          <cell r="R1090">
            <v>-3.1000000000000007E-2</v>
          </cell>
          <cell r="S1090">
            <v>-3.8750000000000007E-2</v>
          </cell>
          <cell r="T1090">
            <v>-4.4999999999999998E-2</v>
          </cell>
          <cell r="AE1090" t="str">
            <v>Koper &amp; TasTas FungsionalTas Laptop</v>
          </cell>
        </row>
        <row r="1091">
          <cell r="G1091" t="str">
            <v>Luggage &amp; BagsLuggage &amp; Travel BagsLuggage Accessories</v>
          </cell>
          <cell r="P1091">
            <v>-1.3500000000000009E-2</v>
          </cell>
          <cell r="Q1091">
            <v>-1.7499999999999998E-2</v>
          </cell>
          <cell r="R1091">
            <v>-3.1000000000000007E-2</v>
          </cell>
          <cell r="S1091">
            <v>-3.8750000000000007E-2</v>
          </cell>
          <cell r="T1091">
            <v>-4.4999999999999998E-2</v>
          </cell>
          <cell r="AE1091" t="str">
            <v>Koper &amp; TasKoper &amp; Tas TravelAksesoris Koper</v>
          </cell>
        </row>
        <row r="1092">
          <cell r="G1092" t="str">
            <v>Sports &amp; OutdoorFitnessAgility Training Equipment</v>
          </cell>
          <cell r="P1092">
            <v>-1.55E-2</v>
          </cell>
          <cell r="Q1092">
            <v>-3.5000000000000027E-3</v>
          </cell>
          <cell r="R1092">
            <v>-1.9000000000000003E-2</v>
          </cell>
          <cell r="S1092">
            <v>-2.3750000000000004E-2</v>
          </cell>
          <cell r="T1092">
            <v>-2.5000000000000005E-2</v>
          </cell>
          <cell r="AE1092" t="str">
            <v>Olahraga &amp; OutdoorPeralatan KebugaranPeralatan Latihan Kelincahan</v>
          </cell>
        </row>
        <row r="1093">
          <cell r="G1093" t="str">
            <v>Home SuppliesBathroom SuppliesBath Mats</v>
          </cell>
          <cell r="P1093">
            <v>-1.369619079266916E-2</v>
          </cell>
          <cell r="Q1093">
            <v>-1.6126664451315911E-2</v>
          </cell>
          <cell r="R1093">
            <v>-2.9822855243985071E-2</v>
          </cell>
          <cell r="S1093">
            <v>-3.7278569054981336E-2</v>
          </cell>
          <cell r="T1093">
            <v>-4.3038092073308443E-2</v>
          </cell>
          <cell r="AE1093" t="str">
            <v>Perlengkapan RumahPerlengkapan Kamar MandiKeset Kamar Mandi</v>
          </cell>
        </row>
        <row r="1094">
          <cell r="G1094" t="str">
            <v>Baby &amp; MaternityBaby SafetyMosquito Netting</v>
          </cell>
          <cell r="P1094">
            <v>-1.2737341945586376E-2</v>
          </cell>
          <cell r="Q1094">
            <v>-2.2838606380895379E-2</v>
          </cell>
          <cell r="R1094">
            <v>-3.5575948326481754E-2</v>
          </cell>
          <cell r="S1094">
            <v>-4.4469935408102193E-2</v>
          </cell>
          <cell r="T1094">
            <v>-5.2626580544136256E-2</v>
          </cell>
          <cell r="AE1094" t="str">
            <v>Bayi &amp; PersalinanKeselamatan BayiKelambu Nyamuk</v>
          </cell>
        </row>
        <row r="1095">
          <cell r="G1095" t="str">
            <v>Books, Magazines &amp; AudioHumanities &amp; Social SciencesParenting &amp; Family</v>
          </cell>
          <cell r="P1095">
            <v>-1.2999999999999998E-2</v>
          </cell>
          <cell r="Q1095">
            <v>-2.0999999999999998E-2</v>
          </cell>
          <cell r="R1095">
            <v>-3.3999999999999996E-2</v>
          </cell>
          <cell r="S1095">
            <v>-4.2499999999999996E-2</v>
          </cell>
          <cell r="T1095">
            <v>-0.05</v>
          </cell>
          <cell r="AE1095" t="str">
            <v>Buku, Majalah, &amp; AudioKemanusiaan &amp; Ilmu SosialPengasuhan &amp; Keluarga</v>
          </cell>
        </row>
        <row r="1096">
          <cell r="G1096" t="str">
            <v>Pre-OwnedCar &amp; MotorcyclesCommercial Car</v>
          </cell>
          <cell r="P1096">
            <v>0</v>
          </cell>
          <cell r="Q1096">
            <v>0</v>
          </cell>
          <cell r="R1096">
            <v>0</v>
          </cell>
          <cell r="S1096">
            <v>0</v>
          </cell>
          <cell r="T1096">
            <v>0</v>
          </cell>
          <cell r="AE1096" t="str">
            <v>Bekas PakaiMobil &amp; Sepeda MotorMobil Komersial</v>
          </cell>
        </row>
        <row r="1097">
          <cell r="G1097" t="str">
            <v>Pre-OwnedCar &amp; MotorcyclesSport Motorcycle</v>
          </cell>
          <cell r="P1097">
            <v>0</v>
          </cell>
          <cell r="Q1097">
            <v>0</v>
          </cell>
          <cell r="R1097">
            <v>0</v>
          </cell>
          <cell r="S1097">
            <v>0</v>
          </cell>
          <cell r="T1097">
            <v>0</v>
          </cell>
          <cell r="AE1097" t="str">
            <v>Bekas PakaiMobil &amp; Sepeda MotorSport Sepeda Motor</v>
          </cell>
        </row>
        <row r="1098">
          <cell r="G1098" t="str">
            <v>Bookings &amp; VouchersPropertyShophouse Booking Fee</v>
          </cell>
          <cell r="P1098">
            <v>-1.4E-2</v>
          </cell>
          <cell r="Q1098">
            <v>-1.3999999999999997E-2</v>
          </cell>
          <cell r="R1098">
            <v>-2.7999999999999997E-2</v>
          </cell>
          <cell r="S1098">
            <v>-3.4999999999999996E-2</v>
          </cell>
          <cell r="T1098">
            <v>-3.9999999999999994E-2</v>
          </cell>
          <cell r="AE1098" t="str">
            <v>Pemesanan &amp; VoucherPropertiBiaya Pemesanan Ruko</v>
          </cell>
        </row>
        <row r="1099">
          <cell r="G1099" t="str">
            <v>Bookings &amp; VouchersPropertyLand Full Payment</v>
          </cell>
          <cell r="P1099">
            <v>-1.4E-2</v>
          </cell>
          <cell r="Q1099">
            <v>-1.3999999999999997E-2</v>
          </cell>
          <cell r="R1099">
            <v>-2.7999999999999997E-2</v>
          </cell>
          <cell r="S1099">
            <v>-3.4999999999999996E-2</v>
          </cell>
          <cell r="T1099">
            <v>-3.9999999999999994E-2</v>
          </cell>
          <cell r="AE1099" t="str">
            <v>Pemesanan &amp; VoucherPropertiPembayaran Penuh Tanah</v>
          </cell>
        </row>
        <row r="1100">
          <cell r="G1100" t="str">
            <v>Bookings &amp; VouchersPropertyHouse Booking Fee</v>
          </cell>
          <cell r="P1100">
            <v>-1.4E-2</v>
          </cell>
          <cell r="Q1100">
            <v>-1.3999999999999997E-2</v>
          </cell>
          <cell r="R1100">
            <v>-2.7999999999999997E-2</v>
          </cell>
          <cell r="S1100">
            <v>-3.4999999999999996E-2</v>
          </cell>
          <cell r="T1100">
            <v>-3.9999999999999994E-2</v>
          </cell>
          <cell r="AE1100" t="str">
            <v>Pemesanan &amp; VoucherPropertiBiaya Pemesanan Rumah</v>
          </cell>
        </row>
        <row r="1101">
          <cell r="G1101" t="str">
            <v>Sports &amp; OutdoorCamping &amp; HikingTents &amp; Accessories</v>
          </cell>
          <cell r="P1101">
            <v>-1.55E-2</v>
          </cell>
          <cell r="Q1101">
            <v>-3.5000000000000027E-3</v>
          </cell>
          <cell r="R1101">
            <v>-1.9000000000000003E-2</v>
          </cell>
          <cell r="S1101">
            <v>-2.3750000000000004E-2</v>
          </cell>
          <cell r="T1101">
            <v>-2.5000000000000005E-2</v>
          </cell>
          <cell r="AE1101" t="str">
            <v>Olahraga &amp; OutdoorPeralatan Berkemah &amp; MendakiTenda &amp; Aksesoris</v>
          </cell>
        </row>
        <row r="1102">
          <cell r="G1102" t="str">
            <v>Luggage &amp; BagsLuggage &amp; Travel BagsTravel Organizers</v>
          </cell>
          <cell r="P1102">
            <v>-1.3500000000000009E-2</v>
          </cell>
          <cell r="Q1102">
            <v>-1.7499999999999998E-2</v>
          </cell>
          <cell r="R1102">
            <v>-3.1000000000000007E-2</v>
          </cell>
          <cell r="S1102">
            <v>-3.8750000000000007E-2</v>
          </cell>
          <cell r="T1102">
            <v>-4.4999999999999998E-2</v>
          </cell>
          <cell r="AE1102" t="str">
            <v>Koper &amp; TasKoper &amp; Tas TravelTas Bepergian</v>
          </cell>
        </row>
        <row r="1103">
          <cell r="G1103" t="str">
            <v>Luggage &amp; BagsLuggage &amp; Travel BagsPassport Holders &amp; Covers</v>
          </cell>
          <cell r="P1103">
            <v>-1.3500000000000009E-2</v>
          </cell>
          <cell r="Q1103">
            <v>-1.7499999999999998E-2</v>
          </cell>
          <cell r="R1103">
            <v>-3.1000000000000007E-2</v>
          </cell>
          <cell r="S1103">
            <v>-3.8750000000000007E-2</v>
          </cell>
          <cell r="T1103">
            <v>-4.4999999999999998E-2</v>
          </cell>
          <cell r="AE1103" t="str">
            <v>Koper &amp; TasKoper &amp; Tas TravelHolder &amp; Sampul Paspor</v>
          </cell>
        </row>
        <row r="1104">
          <cell r="G1104" t="str">
            <v>Bookings &amp; VouchersTravel &amp; TicketsVisa Processing Service</v>
          </cell>
          <cell r="P1104">
            <v>-1.4E-2</v>
          </cell>
          <cell r="Q1104">
            <v>-1.3999999999999997E-2</v>
          </cell>
          <cell r="R1104">
            <v>-2.7999999999999997E-2</v>
          </cell>
          <cell r="S1104">
            <v>-3.4999999999999996E-2</v>
          </cell>
          <cell r="T1104">
            <v>-3.9999999999999994E-2</v>
          </cell>
          <cell r="AE1104" t="str">
            <v>Pemesanan &amp; VoucherPerjalanan &amp; TiketLayanan Pemrosesan Visa</v>
          </cell>
        </row>
        <row r="1105">
          <cell r="G1105" t="str">
            <v>Home SuppliesLaundry Tools &amp; AccessoriesWashing Bags</v>
          </cell>
          <cell r="P1105">
            <v>-1.4000000000000002E-2</v>
          </cell>
          <cell r="Q1105">
            <v>-1.4000000000000002E-2</v>
          </cell>
          <cell r="R1105">
            <v>-2.8000000000000004E-2</v>
          </cell>
          <cell r="S1105">
            <v>-3.5000000000000003E-2</v>
          </cell>
          <cell r="T1105">
            <v>-4.0000000000000008E-2</v>
          </cell>
          <cell r="AE1105" t="str">
            <v>Perlengkapan RumahAlat &amp; Aksesori LaundryTas Cuci</v>
          </cell>
        </row>
        <row r="1106">
          <cell r="G1106" t="str">
            <v>Menswear &amp; UnderwearMen's Special Occasion ClothingTraditional Clothing</v>
          </cell>
          <cell r="P1106">
            <v>-7.0000000000000062E-3</v>
          </cell>
          <cell r="Q1106">
            <v>-2.0999999999999998E-2</v>
          </cell>
          <cell r="R1106">
            <v>-2.8000000000000004E-2</v>
          </cell>
          <cell r="S1106">
            <v>-3.5000000000000003E-2</v>
          </cell>
          <cell r="T1106">
            <v>-4.2500000000000003E-2</v>
          </cell>
          <cell r="AE1106" t="str">
            <v>Pakaian &amp; Pakaian Dalam PriaPakaian Khusus PriaBaju Tradisional</v>
          </cell>
        </row>
        <row r="1107">
          <cell r="G1107" t="str">
            <v>Books, Magazines &amp; AudioMagazines &amp; NewspapersTeenager</v>
          </cell>
          <cell r="P1107">
            <v>-1.2999999999999998E-2</v>
          </cell>
          <cell r="Q1107">
            <v>-2.0999999999999998E-2</v>
          </cell>
          <cell r="R1107">
            <v>-3.3999999999999996E-2</v>
          </cell>
          <cell r="S1107">
            <v>-4.2499999999999996E-2</v>
          </cell>
          <cell r="T1107">
            <v>-0.05</v>
          </cell>
          <cell r="AE1107" t="str">
            <v>Buku, Majalah, &amp; AudioMajalah &amp; Surat KabarRemaja</v>
          </cell>
        </row>
        <row r="1108">
          <cell r="G1108" t="str">
            <v>Books, Magazines &amp; AudioChildren's &amp; Infants' BooksActivity Books</v>
          </cell>
          <cell r="P1108">
            <v>-1.2474592381273315E-2</v>
          </cell>
          <cell r="Q1108">
            <v>-2.4677853331086779E-2</v>
          </cell>
          <cell r="R1108">
            <v>-3.7152445712360094E-2</v>
          </cell>
          <cell r="S1108">
            <v>-4.6440557140450117E-2</v>
          </cell>
          <cell r="T1108">
            <v>-5.5254076187266826E-2</v>
          </cell>
          <cell r="AE1108" t="str">
            <v>Buku, Majalah, &amp; AudioBuku Anak &amp; BayiBuku Aktivitas</v>
          </cell>
        </row>
        <row r="1109">
          <cell r="G1109" t="str">
            <v>Bookings &amp; VouchersTravel &amp; TicketsCar Rent</v>
          </cell>
          <cell r="P1109">
            <v>-1.4E-2</v>
          </cell>
          <cell r="Q1109">
            <v>-1.3999999999999997E-2</v>
          </cell>
          <cell r="R1109">
            <v>-2.7999999999999997E-2</v>
          </cell>
          <cell r="S1109">
            <v>-3.4999999999999996E-2</v>
          </cell>
          <cell r="T1109">
            <v>-3.9999999999999994E-2</v>
          </cell>
          <cell r="AE1109" t="str">
            <v>Pemesanan &amp; VoucherPerjalanan &amp; TiketSewa Mobil</v>
          </cell>
        </row>
        <row r="1110">
          <cell r="G1110" t="str">
            <v>Beauty &amp; Personal CareNail Care</v>
          </cell>
          <cell r="P1110">
            <v>-1.2457830991930898E-2</v>
          </cell>
          <cell r="Q1110">
            <v>-2.4795183056483757E-2</v>
          </cell>
          <cell r="R1110">
            <v>-3.7253014048414655E-2</v>
          </cell>
          <cell r="S1110">
            <v>-4.6566267560518314E-2</v>
          </cell>
          <cell r="T1110">
            <v>-5.5421690080691088E-2</v>
          </cell>
          <cell r="AE1110" t="str">
            <v>Perawatan &amp; KecantikanPerawatan Kuku</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 Menggunakan Kalkulator "/>
      <sheetName val="Kalkulator Perkiraan Biaya"/>
      <sheetName val="How to Use Calculator - EN"/>
      <sheetName val="Estimated Fee Calculator - EN"/>
      <sheetName val="Fee Breakdown-After May18"/>
      <sheetName val="Fee Breakdown-Before May18"/>
      <sheetName val="Savings Comparison before &amp; aft"/>
    </sheetNames>
    <sheetDataSet>
      <sheetData sheetId="0" refreshError="1"/>
      <sheetData sheetId="1" refreshError="1"/>
      <sheetData sheetId="2" refreshError="1"/>
      <sheetData sheetId="3" refreshError="1"/>
      <sheetData sheetId="4">
        <row r="2">
          <cell r="AG2" t="str">
            <v>Growth Xtra New Fee Table (from 26May18)</v>
          </cell>
        </row>
        <row r="5">
          <cell r="BO5" t="str">
            <v>L1&amp;L2&amp;L3 Name EN</v>
          </cell>
          <cell r="BP5" t="str">
            <v>L1&amp;L2&amp;L3 Name ID</v>
          </cell>
        </row>
        <row r="6">
          <cell r="BO6" t="str">
            <v>Pre-OwnedCar &amp; MotorcyclesHatchback &amp; City Car</v>
          </cell>
          <cell r="BP6" t="str">
            <v>Bekas PakaiMobil &amp; Sepeda MotorMobil Hatchback &amp; City</v>
          </cell>
        </row>
        <row r="7">
          <cell r="BO7" t="str">
            <v>Pre-OwnedCar &amp; MotorcyclesCommercial Car</v>
          </cell>
          <cell r="BP7" t="str">
            <v>Bekas PakaiMobil &amp; Sepeda MotorMobil Komersial</v>
          </cell>
        </row>
        <row r="8">
          <cell r="BO8" t="str">
            <v>Pre-OwnedCar &amp; MotorcyclesElectric Car</v>
          </cell>
          <cell r="BP8" t="str">
            <v>Bekas PakaiMobil &amp; Sepeda MotorMobil Listrik</v>
          </cell>
        </row>
        <row r="9">
          <cell r="BO9" t="str">
            <v>Pre-OwnedCar &amp; MotorcyclesSedan Car</v>
          </cell>
          <cell r="BP9" t="str">
            <v>Bekas PakaiMobil &amp; Sepeda MotorMobil Sedan</v>
          </cell>
        </row>
        <row r="10">
          <cell r="BO10" t="str">
            <v>Pre-OwnedCar &amp; MotorcyclesSUV &amp; MPV Car</v>
          </cell>
          <cell r="BP10" t="str">
            <v>Bekas PakaiMobil &amp; Sepeda MotorMobil SUV &amp; MPV</v>
          </cell>
        </row>
        <row r="11">
          <cell r="BO11" t="str">
            <v>Pre-OwnedCar &amp; MotorcyclesSport Motorcycle</v>
          </cell>
          <cell r="BP11" t="str">
            <v>Bekas PakaiMobil &amp; Sepeda MotorSport Sepeda Motor</v>
          </cell>
        </row>
        <row r="12">
          <cell r="BO12" t="str">
            <v>Pre-OwnedRefurbished Phones &amp; Electronics</v>
          </cell>
          <cell r="BP12" t="str">
            <v>Bekas PakaiPonsel &amp; Elektronik Bekas</v>
          </cell>
        </row>
        <row r="13">
          <cell r="BO13" t="str">
            <v>HealthVaporizerVape Accessories</v>
          </cell>
          <cell r="BP13" t="str">
            <v>KesehatanVaporizerAksesoris Vape</v>
          </cell>
        </row>
        <row r="14">
          <cell r="BO14" t="str">
            <v>HealthVaporizerVape Tools &amp; Kits</v>
          </cell>
          <cell r="BP14" t="str">
            <v>KesehatanVaporizerAlat &amp; Perlengkapan Vape</v>
          </cell>
        </row>
        <row r="15">
          <cell r="BO15" t="str">
            <v>HealthVaporizerVape Atomizer</v>
          </cell>
          <cell r="BP15" t="str">
            <v>KesehatanVaporizerAtomizer Vape</v>
          </cell>
        </row>
        <row r="16">
          <cell r="BO16" t="str">
            <v>HealthVaporizerVape Cotton</v>
          </cell>
          <cell r="BP16" t="str">
            <v>KesehatanVaporizerKapas Vape</v>
          </cell>
        </row>
        <row r="17">
          <cell r="BO17" t="str">
            <v>HealthVaporizerVape Case</v>
          </cell>
          <cell r="BP17" t="str">
            <v>KesehatanVaporizerKotak Vape</v>
          </cell>
        </row>
        <row r="18">
          <cell r="BO18" t="str">
            <v>HealthVaporizerVape Coils</v>
          </cell>
          <cell r="BP18" t="str">
            <v>KesehatanVaporizerKumparan Vape</v>
          </cell>
        </row>
        <row r="19">
          <cell r="BO19" t="str">
            <v>HealthVaporizerVape MOD</v>
          </cell>
          <cell r="BP19" t="str">
            <v>KesehatanVaporizerMod Vape</v>
          </cell>
        </row>
        <row r="20">
          <cell r="BO20" t="str">
            <v>HealthVaporizerVaporizer Package</v>
          </cell>
          <cell r="BP20" t="str">
            <v>KesehatanVaporizerPaket Vaporizer</v>
          </cell>
        </row>
        <row r="21">
          <cell r="BO21" t="str">
            <v>HealthVaporizerVape Chargers</v>
          </cell>
          <cell r="BP21" t="str">
            <v>KesehatanVaporizerPengisi Daya Vape</v>
          </cell>
        </row>
        <row r="22">
          <cell r="BO22" t="str">
            <v>HealthVaporizerE-Cigarettes</v>
          </cell>
          <cell r="BP22" t="str">
            <v>KesehatanVaporizerRokok Elektrik</v>
          </cell>
        </row>
        <row r="23">
          <cell r="BO23" t="str">
            <v>HealthVaporizerLiquid Vapes</v>
          </cell>
          <cell r="BP23" t="str">
            <v>KesehatanVaporizerVape Cair</v>
          </cell>
        </row>
        <row r="24">
          <cell r="BO24" t="str">
            <v>Computers &amp; Office EquipmentDesktop &amp; Laptop ComponentsPC Cases</v>
          </cell>
          <cell r="BP24" t="str">
            <v>Komputer &amp; Peralatan KantorKomponen Desktop &amp; LaptopCasing PC</v>
          </cell>
        </row>
        <row r="25">
          <cell r="BO25" t="str">
            <v>Computers &amp; Office EquipmentDesktop &amp; Laptop ComponentsOptical Drives</v>
          </cell>
          <cell r="BP25" t="str">
            <v>Komputer &amp; Peralatan KantorKomponen Desktop &amp; LaptopDrive Optik</v>
          </cell>
        </row>
        <row r="26">
          <cell r="BO26" t="str">
            <v>Computers &amp; Office EquipmentDesktop &amp; Laptop ComponentsGraphics Cards</v>
          </cell>
          <cell r="BP26" t="str">
            <v>Komputer &amp; Peralatan KantorKomponen Desktop &amp; LaptopGraphic Card</v>
          </cell>
        </row>
        <row r="27">
          <cell r="BO27" t="str">
            <v>Computers &amp; Office EquipmentDesktop &amp; Laptop ComponentsFans &amp; Heatsinks</v>
          </cell>
          <cell r="BP27" t="str">
            <v>Komputer &amp; Peralatan KantorKomponen Desktop &amp; LaptopKipas &amp; Heatsink</v>
          </cell>
        </row>
        <row r="28">
          <cell r="BO28" t="str">
            <v>Computers &amp; Office EquipmentDesktop &amp; Laptop ComponentsMonitors</v>
          </cell>
          <cell r="BP28" t="str">
            <v>Komputer &amp; Peralatan KantorKomponen Desktop &amp; LaptopMonitor</v>
          </cell>
        </row>
        <row r="29">
          <cell r="BO29" t="str">
            <v>Computers &amp; Office EquipmentDesktop &amp; Laptop ComponentsMotherboards</v>
          </cell>
          <cell r="BP29" t="str">
            <v>Komputer &amp; Peralatan KantorKomponen Desktop &amp; LaptopMotherboard</v>
          </cell>
        </row>
        <row r="30">
          <cell r="BO30" t="str">
            <v>Computers &amp; Office EquipmentDesktop &amp; Laptop ComponentsThermal Paste &amp; Pads</v>
          </cell>
          <cell r="BP30" t="str">
            <v>Komputer &amp; Peralatan KantorKomponen Desktop &amp; LaptopPasta &amp; Bantalan Termal</v>
          </cell>
        </row>
        <row r="31">
          <cell r="BO31" t="str">
            <v>Computers &amp; Office EquipmentDesktop &amp; Laptop ComponentsProcessors</v>
          </cell>
          <cell r="BP31" t="str">
            <v>Komputer &amp; Peralatan KantorKomponen Desktop &amp; LaptopProsesor</v>
          </cell>
        </row>
        <row r="32">
          <cell r="BO32" t="str">
            <v>Computers &amp; Office EquipmentDesktop &amp; Laptop ComponentsRAM</v>
          </cell>
          <cell r="BP32" t="str">
            <v>Komputer &amp; Peralatan KantorKomponen Desktop &amp; LaptopRAM</v>
          </cell>
        </row>
        <row r="33">
          <cell r="BO33" t="str">
            <v>Computers &amp; Office EquipmentDesktop &amp; Laptop ComponentsSound Cards</v>
          </cell>
          <cell r="BP33" t="str">
            <v>Komputer &amp; Peralatan KantorKomponen Desktop &amp; LaptopSound Card</v>
          </cell>
        </row>
        <row r="34">
          <cell r="BO34" t="str">
            <v>Computers &amp; Office EquipmentDesktop &amp; Laptop ComponentsTV Tuner &amp; Video Capture Cards</v>
          </cell>
          <cell r="BP34" t="str">
            <v>Komputer &amp; Peralatan KantorKomponen Desktop &amp; LaptopTuner TV &amp; Kartu Tangkap Video</v>
          </cell>
        </row>
        <row r="35">
          <cell r="BO35" t="str">
            <v>Computers &amp; Office EquipmentDesktop &amp; Laptop ComponentsPower Supply Units</v>
          </cell>
          <cell r="BP35" t="str">
            <v>Komputer &amp; Peralatan KantorKomponen Desktop &amp; LaptopUnit Catu Daya</v>
          </cell>
        </row>
        <row r="36">
          <cell r="BO36" t="str">
            <v>Computers &amp; Office EquipmentDesktop &amp; Laptop ComponentsUPS &amp; Stabilizers</v>
          </cell>
          <cell r="BP36" t="str">
            <v>Komputer &amp; Peralatan KantorKomponen Desktop &amp; LaptopUPS &amp; Stabilizer</v>
          </cell>
        </row>
        <row r="37">
          <cell r="BO37" t="str">
            <v>Computers &amp; Office EquipmentNetwork ComponentsPowerline Adapters</v>
          </cell>
          <cell r="BP37" t="str">
            <v>Komputer &amp; Peralatan KantorKomponen NetworkAdaptor Powerline</v>
          </cell>
        </row>
        <row r="38">
          <cell r="BO38" t="str">
            <v>Computers &amp; Office EquipmentNetwork ComponentsWireless Adapters &amp; Network Cards</v>
          </cell>
          <cell r="BP38" t="str">
            <v>Komputer &amp; Peralatan KantorKomponen NetworkAdaptor Wireless &amp; Network Card</v>
          </cell>
        </row>
        <row r="39">
          <cell r="BO39" t="str">
            <v>Computers &amp; Office EquipmentNetwork ComponentsNetwork Cables &amp; Connectors</v>
          </cell>
          <cell r="BP39" t="str">
            <v>Komputer &amp; Peralatan KantorKomponen NetworkKabel &amp; Konektor Network</v>
          </cell>
        </row>
        <row r="40">
          <cell r="BO40" t="str">
            <v>Computers &amp; Office EquipmentNetwork ComponentsModems &amp; Wireless Routers</v>
          </cell>
          <cell r="BP40" t="str">
            <v>Komputer &amp; Peralatan KantorKomponen NetworkModem &amp; Router Wireless</v>
          </cell>
        </row>
        <row r="41">
          <cell r="BO41" t="str">
            <v>Computers &amp; Office EquipmentNetwork ComponentsRepeaters</v>
          </cell>
          <cell r="BP41" t="str">
            <v>Komputer &amp; Peralatan KantorKomponen NetworkRepeater</v>
          </cell>
        </row>
        <row r="42">
          <cell r="BO42" t="str">
            <v>Computers &amp; Office EquipmentNetwork ComponentsKVM Switches</v>
          </cell>
          <cell r="BP42" t="str">
            <v>Komputer &amp; Peralatan KantorKomponen NetworkSakelar KVM</v>
          </cell>
        </row>
        <row r="43">
          <cell r="BO43" t="str">
            <v>Computers &amp; Office EquipmentNetwork ComponentsNetwork Switches &amp; PoE</v>
          </cell>
          <cell r="BP43" t="str">
            <v>Komputer &amp; Peralatan KantorKomponen NetworkSakelar Network &amp; PoE</v>
          </cell>
        </row>
        <row r="44">
          <cell r="BO44" t="str">
            <v>Computers &amp; Office EquipmentNetwork ComponentsPrint Servers</v>
          </cell>
          <cell r="BP44" t="str">
            <v>Komputer &amp; Peralatan KantorKomponen NetworkServer Cetak</v>
          </cell>
        </row>
        <row r="45">
          <cell r="BO45" t="str">
            <v>Computers &amp; Office EquipmentDesktop Computers, Laptops &amp; Tablets</v>
          </cell>
          <cell r="BP45" t="str">
            <v>Komputer &amp; Peralatan KantorKomputer Desktop, Laptop &amp; Tablet</v>
          </cell>
        </row>
        <row r="46">
          <cell r="BO46" t="str">
            <v>Computers &amp; Office EquipmentData Storage &amp; SoftwareCompact Discs</v>
          </cell>
          <cell r="BP46" t="str">
            <v>Komputer &amp; Peralatan KantorPenyimpanan Data &amp; SoftwareCompact Disc</v>
          </cell>
        </row>
        <row r="47">
          <cell r="BO47" t="str">
            <v>Computers &amp; Office EquipmentData Storage &amp; SoftwareFlash Drives &amp; OTG Cables</v>
          </cell>
          <cell r="BP47" t="str">
            <v>Komputer &amp; Peralatan KantorPenyimpanan Data &amp; SoftwareFlash Drive &amp; Kabel OTG</v>
          </cell>
        </row>
        <row r="48">
          <cell r="BO48" t="str">
            <v>Computers &amp; Office EquipmentData Storage &amp; SoftwareHard Disk Enclosures &amp; Docking Stations</v>
          </cell>
          <cell r="BP48" t="str">
            <v>Komputer &amp; Peralatan KantorPenyimpanan Data &amp; SoftwareHard Disk Enclosure &amp; Docking Station</v>
          </cell>
        </row>
        <row r="49">
          <cell r="BO49" t="str">
            <v>Computers &amp; Office EquipmentData Storage &amp; SoftwareHard Drives</v>
          </cell>
          <cell r="BP49" t="str">
            <v>Komputer &amp; Peralatan KantorPenyimpanan Data &amp; SoftwareHard Drive</v>
          </cell>
        </row>
        <row r="50">
          <cell r="BO50" t="str">
            <v>Computers &amp; Office EquipmentData Storage &amp; SoftwareMicro SD Cards</v>
          </cell>
          <cell r="BP50" t="str">
            <v>Komputer &amp; Peralatan KantorPenyimpanan Data &amp; SoftwareKartu SD Mikro</v>
          </cell>
        </row>
        <row r="51">
          <cell r="BO51" t="str">
            <v>Computers &amp; Office EquipmentData Storage &amp; SoftwareNetwork Attached Storage (NAS)</v>
          </cell>
          <cell r="BP51" t="str">
            <v>Komputer &amp; Peralatan KantorPenyimpanan Data &amp; SoftwareNetwork Attached Storage (NAS)</v>
          </cell>
        </row>
        <row r="52">
          <cell r="BO52" t="str">
            <v>Computers &amp; Office EquipmentData Storage &amp; SoftwareSoftware</v>
          </cell>
          <cell r="BP52" t="str">
            <v>Komputer &amp; Peralatan KantorPenyimpanan Data &amp; SoftwareSoftware</v>
          </cell>
        </row>
        <row r="53">
          <cell r="BO53" t="str">
            <v>Computers &amp; Office EquipmentData Storage &amp; SoftwareSSD</v>
          </cell>
          <cell r="BP53" t="str">
            <v>Komputer &amp; Peralatan KantorPenyimpanan Data &amp; SoftwareSSD</v>
          </cell>
        </row>
        <row r="54">
          <cell r="BO54" t="str">
            <v>Computers &amp; Office EquipmentOffice EquipmentInk &amp; Toner Cartridges</v>
          </cell>
          <cell r="BP54" t="str">
            <v>Komputer &amp; Peralatan KantorPeralatan KantorKartrid Tinta &amp; Toner</v>
          </cell>
        </row>
        <row r="55">
          <cell r="BO55" t="str">
            <v>Computers &amp; Office EquipmentOffice EquipmentOffice Equipment Parts</v>
          </cell>
          <cell r="BP55" t="str">
            <v>Komputer &amp; Peralatan KantorPeralatan KantorKomponen Peralatan Kantor</v>
          </cell>
        </row>
        <row r="56">
          <cell r="BO56" t="str">
            <v>Computers &amp; Office EquipmentOffice EquipmentLaminators</v>
          </cell>
          <cell r="BP56" t="str">
            <v>Komputer &amp; Peralatan KantorPeralatan KantorLaminator</v>
          </cell>
        </row>
        <row r="57">
          <cell r="BO57" t="str">
            <v>Computers &amp; Office EquipmentOffice EquipmentFax Machines</v>
          </cell>
          <cell r="BP57" t="str">
            <v>Komputer &amp; Peralatan KantorPeralatan KantorMesin Faks</v>
          </cell>
        </row>
        <row r="58">
          <cell r="BO58" t="str">
            <v>Computers &amp; Office EquipmentOffice EquipmentTypewriters</v>
          </cell>
          <cell r="BP58" t="str">
            <v>Komputer &amp; Peralatan KantorPeralatan KantorMesin Ketik</v>
          </cell>
        </row>
        <row r="59">
          <cell r="BO59" t="str">
            <v>Computers &amp; Office EquipmentOffice EquipmentBarcode Scanners</v>
          </cell>
          <cell r="BP59" t="str">
            <v>Komputer &amp; Peralatan KantorPeralatan KantorPemindai Barcode</v>
          </cell>
        </row>
        <row r="60">
          <cell r="BO60" t="str">
            <v>Computers &amp; Office EquipmentOffice EquipmentPaper Shredders</v>
          </cell>
          <cell r="BP60" t="str">
            <v>Komputer &amp; Peralatan KantorPeralatan KantorPenghancur Kertas</v>
          </cell>
        </row>
        <row r="61">
          <cell r="BO61" t="str">
            <v>Computers &amp; Office EquipmentOffice EquipmentMoney Counters</v>
          </cell>
          <cell r="BP61" t="str">
            <v>Komputer &amp; Peralatan KantorPeralatan KantorPenghitung Uang</v>
          </cell>
        </row>
        <row r="62">
          <cell r="BO62" t="str">
            <v>Computers &amp; Office EquipmentOffice EquipmentAdvertisement Printing Equipment</v>
          </cell>
          <cell r="BP62" t="str">
            <v>Komputer &amp; Peralatan KantorPeralatan KantorPeralatan Pencetakan Iklan</v>
          </cell>
        </row>
        <row r="63">
          <cell r="BO63" t="str">
            <v>Computers &amp; Office EquipmentOffice EquipmentSmart Retail Equipment</v>
          </cell>
          <cell r="BP63" t="str">
            <v>Komputer &amp; Peralatan KantorPeralatan KantorPeralatan Ritel Pintar</v>
          </cell>
        </row>
        <row r="64">
          <cell r="BO64" t="str">
            <v>Computers &amp; Office EquipmentOffice EquipmentAccess Control &amp; Attendance Devices</v>
          </cell>
          <cell r="BP64" t="str">
            <v>Komputer &amp; Peralatan KantorPeralatan KantorPerangkat Kontrol Akses &amp; Kehadiran</v>
          </cell>
        </row>
        <row r="65">
          <cell r="BO65" t="str">
            <v>Computers &amp; Office EquipmentOffice EquipmentConference Video &amp; Audio Devices</v>
          </cell>
          <cell r="BP65" t="str">
            <v>Komputer &amp; Peralatan KantorPeralatan KantorPerangkat Video &amp; Audio untuk Konferensi</v>
          </cell>
        </row>
        <row r="66">
          <cell r="BO66" t="str">
            <v>Computers &amp; Office EquipmentOffice Equipment3D Printing Supplies</v>
          </cell>
          <cell r="BP66" t="str">
            <v>Komputer &amp; Peralatan KantorPeralatan KantorPerlengkapan Pencetakan 3D</v>
          </cell>
        </row>
        <row r="67">
          <cell r="BO67" t="str">
            <v>Computers &amp; Office EquipmentOffice EquipmentPrinters &amp; Scanners</v>
          </cell>
          <cell r="BP67" t="str">
            <v>Komputer &amp; Peralatan KantorPeralatan KantorPrinter &amp; Scanner</v>
          </cell>
        </row>
        <row r="68">
          <cell r="BO68" t="str">
            <v>Computers &amp; Office EquipmentOffice EquipmentLabel Printers</v>
          </cell>
          <cell r="BP68" t="str">
            <v>Komputer &amp; Peralatan KantorPeralatan KantorPrinter Label</v>
          </cell>
        </row>
        <row r="69">
          <cell r="BO69" t="str">
            <v>Computers &amp; Office EquipmentComputer AccessoriesMouse Pads</v>
          </cell>
          <cell r="BP69" t="str">
            <v>Komputer &amp; Peralatan KantorPeriferal &amp; AksesorisAlas Mouse</v>
          </cell>
        </row>
        <row r="70">
          <cell r="BO70" t="str">
            <v>Computers &amp; Office EquipmentComputer AccessoriesCooling Pads</v>
          </cell>
          <cell r="BP70" t="str">
            <v>Komputer &amp; Peralatan KantorPeriferal &amp; AksesorisBantalan Pendingin</v>
          </cell>
        </row>
        <row r="71">
          <cell r="BO71" t="str">
            <v>Computers &amp; Office EquipmentComputer AccessoriesLaptop Batteries</v>
          </cell>
          <cell r="BP71" t="str">
            <v>Komputer &amp; Peralatan KantorPeriferal &amp; AksesorisBaterai Laptop</v>
          </cell>
        </row>
        <row r="72">
          <cell r="BO72" t="str">
            <v>Computers &amp; Office EquipmentComputer AccessoriesLaptop Chargers &amp; Adapters</v>
          </cell>
          <cell r="BP72" t="str">
            <v>Komputer &amp; Peralatan KantorPeriferal &amp; AksesorisCharger &amp; Adaptor Laptop</v>
          </cell>
        </row>
        <row r="73">
          <cell r="BO73" t="str">
            <v>Computers &amp; Office EquipmentComputer AccessoriesLaptop Covers &amp; Cases</v>
          </cell>
          <cell r="BP73" t="str">
            <v>Komputer &amp; Peralatan KantorPeriferal &amp; AksesorisCover &amp; Casing Laptop</v>
          </cell>
        </row>
        <row r="74">
          <cell r="BO74" t="str">
            <v>Computers &amp; Office EquipmentComputer AccessoriesKeyboard &amp; Trackpad Covers</v>
          </cell>
          <cell r="BP74" t="str">
            <v>Komputer &amp; Peralatan KantorPeriferal &amp; AksesorisCover Keyboard &amp; Trackpad</v>
          </cell>
        </row>
        <row r="75">
          <cell r="BO75" t="str">
            <v>Computers &amp; Office EquipmentComputer AccessoriesLaptop Stands &amp; Trays</v>
          </cell>
          <cell r="BP75" t="str">
            <v>Komputer &amp; Peralatan KantorPeriferal &amp; AksesorisDudukan &amp; Alas Laptop</v>
          </cell>
        </row>
        <row r="76">
          <cell r="BO76" t="str">
            <v>Computers &amp; Office EquipmentComputer AccessoriesKeyboards &amp; Mouse</v>
          </cell>
          <cell r="BP76" t="str">
            <v>Komputer &amp; Peralatan KantorPeriferal &amp; AksesorisKeyboard &amp; Mouse</v>
          </cell>
        </row>
        <row r="77">
          <cell r="BO77" t="str">
            <v>Computers &amp; Office EquipmentComputer AccessoriesUSB Hubs &amp; Card Readers</v>
          </cell>
          <cell r="BP77" t="str">
            <v>Komputer &amp; Peralatan KantorPeriferal &amp; AksesorisUSB Hub &amp; Card Reader</v>
          </cell>
        </row>
        <row r="78">
          <cell r="BO78" t="str">
            <v>Computers &amp; Office EquipmentComputer AccessoriesWebcams</v>
          </cell>
          <cell r="BP78" t="str">
            <v>Komputer &amp; Peralatan KantorPeriferal &amp; AksesorisWebcam</v>
          </cell>
        </row>
        <row r="79">
          <cell r="BO79" t="str">
            <v>Automotive &amp; MotorcycleMotorcycle Accessories</v>
          </cell>
          <cell r="BP79" t="str">
            <v>Mobil &amp; Sepeda MotorAksesori Sepeda Motor</v>
          </cell>
        </row>
        <row r="80">
          <cell r="BO80" t="str">
            <v>Automotive &amp; MotorcycleCar Exterior Accessories</v>
          </cell>
          <cell r="BP80" t="str">
            <v>Mobil &amp; Sepeda MotorAksesoris Eksterior Mobil</v>
          </cell>
        </row>
        <row r="81">
          <cell r="BO81" t="str">
            <v>Automotive &amp; MotorcycleCar Interior Accessories</v>
          </cell>
          <cell r="BP81" t="str">
            <v>Mobil &amp; Sepeda MotorAksesoris Interior Mobil</v>
          </cell>
        </row>
        <row r="82">
          <cell r="BO82" t="str">
            <v>Automotive &amp; MotorcycleCar Repair ToolsDiagnostic Tools</v>
          </cell>
          <cell r="BP82" t="str">
            <v>Mobil &amp; Sepeda MotorAlat Perbaikan MobilAlat Diagnostik</v>
          </cell>
        </row>
        <row r="83">
          <cell r="BO83" t="str">
            <v>Automotive &amp; MotorcycleCar Repair ToolsCar Inspection Tools</v>
          </cell>
          <cell r="BP83" t="str">
            <v>Mobil &amp; Sepeda MotorAlat Perbaikan MobilAlat Inspeksi Mobil</v>
          </cell>
        </row>
        <row r="84">
          <cell r="BO84" t="str">
            <v>Automotive &amp; MotorcycleCar Repair ToolsAssembly &amp; Disassembly Tools</v>
          </cell>
          <cell r="BP84" t="str">
            <v>Mobil &amp; Sepeda MotorAlat Perbaikan MobilAlat Perakitan &amp; Pembongkaran</v>
          </cell>
        </row>
        <row r="85">
          <cell r="BO85" t="str">
            <v>Automotive &amp; MotorcycleCar Repair ToolsTire Repair &amp; Fitting Tools</v>
          </cell>
          <cell r="BP85" t="str">
            <v>Mobil &amp; Sepeda MotorAlat Perbaikan MobilAlat Perbaikan &amp; Pemasangan Ban</v>
          </cell>
        </row>
        <row r="86">
          <cell r="BO86" t="str">
            <v>Automotive &amp; MotorcycleCar Repair ToolsCar Battery Repair Tools</v>
          </cell>
          <cell r="BP86" t="str">
            <v>Mobil &amp; Sepeda MotorAlat Perbaikan MobilAlat Perbaikan Aki Mobil</v>
          </cell>
        </row>
        <row r="87">
          <cell r="BO87" t="str">
            <v>Automotive &amp; MotorcycleCar Repair ToolsCar Body Repair Tools</v>
          </cell>
          <cell r="BP87" t="str">
            <v>Mobil &amp; Sepeda MotorAlat Perbaikan MobilAlat Perbaikan Bodi Mobil</v>
          </cell>
        </row>
        <row r="88">
          <cell r="BO88" t="str">
            <v>Automotive &amp; MotorcycleCar Repair ToolsEngine &amp; Transmission Repair Tools</v>
          </cell>
          <cell r="BP88" t="str">
            <v>Mobil &amp; Sepeda MotorAlat Perbaikan MobilAlat Perbaikan Mesin &amp; Transmisi</v>
          </cell>
        </row>
        <row r="89">
          <cell r="BO89" t="str">
            <v>Automotive &amp; MotorcycleCar Repair ToolsSheet Metal Tools</v>
          </cell>
          <cell r="BP89" t="str">
            <v>Mobil &amp; Sepeda MotorAlat Perbaikan MobilAlat Sheet Metal</v>
          </cell>
        </row>
        <row r="90">
          <cell r="BO90" t="str">
            <v>Automotive &amp; MotorcycleCar Repair ToolsCode Readers &amp; Scanners</v>
          </cell>
          <cell r="BP90" t="str">
            <v>Mobil &amp; Sepeda MotorAlat Perbaikan MobilPembaca &amp; Pemindai Kode</v>
          </cell>
        </row>
        <row r="91">
          <cell r="BO91" t="str">
            <v>Automotive &amp; MotorcycleCar Electronics</v>
          </cell>
          <cell r="BP91" t="str">
            <v>Mobil &amp; Sepeda MotorElektronik Mobil</v>
          </cell>
        </row>
        <row r="92">
          <cell r="BO92" t="str">
            <v>Automotive &amp; MotorcycleCar LightsHeadlight Bulbs (Halogen)</v>
          </cell>
          <cell r="BP92" t="str">
            <v>Mobil &amp; Sepeda MotorLampu MobilBohlam Lampu Depan (Halogen)</v>
          </cell>
        </row>
        <row r="93">
          <cell r="BO93" t="str">
            <v>Automotive &amp; MotorcycleCar LightsHeadlight Bulbs (LED)</v>
          </cell>
          <cell r="BP93" t="str">
            <v>Mobil &amp; Sepeda MotorLampu MobilBohlam Lampu Depan (LED)</v>
          </cell>
        </row>
        <row r="94">
          <cell r="BO94" t="str">
            <v>Automotive &amp; MotorcycleCar LightsHeadlight Bulbs (Xenon)</v>
          </cell>
          <cell r="BP94" t="str">
            <v>Mobil &amp; Sepeda MotorLampu MobilBohlam Lampu Depan (Xenon)</v>
          </cell>
        </row>
        <row r="95">
          <cell r="BO95" t="str">
            <v>Automotive &amp; MotorcycleCar LightsCovers</v>
          </cell>
          <cell r="BP95" t="str">
            <v>Mobil &amp; Sepeda MotorLampu MobilCover</v>
          </cell>
        </row>
        <row r="96">
          <cell r="BO96" t="str">
            <v>Automotive &amp; MotorcycleCar LightsWires</v>
          </cell>
          <cell r="BP96" t="str">
            <v>Mobil &amp; Sepeda MotorLampu MobilKabel</v>
          </cell>
        </row>
        <row r="97">
          <cell r="BO97" t="str">
            <v>Automotive &amp; MotorcycleCar LightsDecorative Lights</v>
          </cell>
          <cell r="BP97" t="str">
            <v>Mobil &amp; Sepeda MotorLampu MobilLampu Hias</v>
          </cell>
        </row>
        <row r="98">
          <cell r="BO98" t="str">
            <v>Automotive &amp; MotorcycleCar LightsIndicator Lights</v>
          </cell>
          <cell r="BP98" t="str">
            <v>Mobil &amp; Sepeda MotorLampu MobilLampu Indikator</v>
          </cell>
        </row>
        <row r="99">
          <cell r="BO99" t="str">
            <v>Automotive &amp; MotorcycleCar LightsFog Lights</v>
          </cell>
          <cell r="BP99" t="str">
            <v>Mobil &amp; Sepeda MotorLampu MobilLampu Kabut</v>
          </cell>
        </row>
        <row r="100">
          <cell r="BO100" t="str">
            <v>Automotive &amp; MotorcycleCar LightsLight Bars &amp; Work Lights</v>
          </cell>
          <cell r="BP100" t="str">
            <v>Mobil &amp; Sepeda MotorLampu MobilLight Bar &amp; Lampu Kerja</v>
          </cell>
        </row>
        <row r="101">
          <cell r="BO101" t="str">
            <v>Automotive &amp; MotorcycleCar LightsBases</v>
          </cell>
          <cell r="BP101" t="str">
            <v>Mobil &amp; Sepeda MotorLampu MobilPangkalan</v>
          </cell>
        </row>
        <row r="102">
          <cell r="BO102" t="str">
            <v>Automotive &amp; MotorcycleCarCommercial Car</v>
          </cell>
          <cell r="BP102" t="str">
            <v>Mobil &amp; Sepeda MotorMobilMobil Komersial</v>
          </cell>
        </row>
        <row r="103">
          <cell r="BO103" t="str">
            <v>Automotive &amp; MotorcycleCarElectric Car</v>
          </cell>
          <cell r="BP103" t="str">
            <v>Mobil &amp; Sepeda MotorMobilMobil Listrik</v>
          </cell>
        </row>
        <row r="104">
          <cell r="BO104" t="str">
            <v>Automotive &amp; MotorcycleCarSedan Car</v>
          </cell>
          <cell r="BP104" t="str">
            <v>Mobil &amp; Sepeda MotorMobilMobil Sedan</v>
          </cell>
        </row>
        <row r="105">
          <cell r="BO105" t="str">
            <v>Automotive &amp; MotorcycleCarSUV &amp; MPV Car</v>
          </cell>
          <cell r="BP105" t="str">
            <v>Mobil &amp; Sepeda MotorMobilMobil SUV &amp; MPV</v>
          </cell>
        </row>
        <row r="106">
          <cell r="BO106" t="str">
            <v>Automotive &amp; MotorcycleCar Washing &amp; Maintenance</v>
          </cell>
          <cell r="BP106" t="str">
            <v>Mobil &amp; Sepeda MotorPencucian &amp; Perawatan Mobil</v>
          </cell>
        </row>
        <row r="107">
          <cell r="BO107" t="str">
            <v>Automotive &amp; MotorcycleQuads, Motorhomes &amp; Boats</v>
          </cell>
          <cell r="BP107" t="str">
            <v>Mobil &amp; Sepeda MotorQuad, Motorhome &amp; Perahu</v>
          </cell>
        </row>
        <row r="108">
          <cell r="BO108" t="str">
            <v>Automotive &amp; MotorcycleMotorcycles</v>
          </cell>
          <cell r="BP108" t="str">
            <v>Mobil &amp; Sepeda MotorSepeda Motor</v>
          </cell>
        </row>
        <row r="109">
          <cell r="BO109" t="str">
            <v>Automotive &amp; MotorcycleAuto Replacement PartsTires &amp; Accessories</v>
          </cell>
          <cell r="BP109" t="str">
            <v>Mobil &amp; Sepeda MotorSuku Cadang KendaraanBan &amp; Aksesori</v>
          </cell>
        </row>
        <row r="110">
          <cell r="BO110" t="str">
            <v>Automotive &amp; MotorcycleAuto Replacement PartsBatteries &amp; Accessories</v>
          </cell>
          <cell r="BP110" t="str">
            <v>Mobil &amp; Sepeda MotorSuku Cadang KendaraanBaterai &amp; Aksesori</v>
          </cell>
        </row>
        <row r="111">
          <cell r="BO111" t="str">
            <v>Automotive &amp; MotorcycleAuto Replacement PartsBearing &amp; Seals</v>
          </cell>
          <cell r="BP111" t="str">
            <v>Mobil &amp; Sepeda MotorSuku Cadang KendaraanBearing &amp; Seal</v>
          </cell>
        </row>
        <row r="112">
          <cell r="BO112" t="str">
            <v>Automotive &amp; MotorcycleAuto Replacement PartsBody, Frame &amp; Bumpers</v>
          </cell>
          <cell r="BP112" t="str">
            <v>Mobil &amp; Sepeda MotorSuku Cadang KendaraanBodi, Rangka, &amp; Bemper</v>
          </cell>
        </row>
        <row r="113">
          <cell r="BO113" t="str">
            <v>Automotive &amp; MotorcycleAuto Replacement PartsDrivetrain, Transmission &amp; Clutches</v>
          </cell>
          <cell r="BP113" t="str">
            <v>Mobil &amp; Sepeda MotorSuku Cadang KendaraanDrivetrain, Transmisi, &amp; Kopling</v>
          </cell>
        </row>
        <row r="114">
          <cell r="BO114" t="str">
            <v>Automotive &amp; MotorcycleAuto Replacement PartsEngine Parts</v>
          </cell>
          <cell r="BP114" t="str">
            <v>Mobil &amp; Sepeda MotorSuku Cadang KendaraanKomponen Mesin</v>
          </cell>
        </row>
        <row r="115">
          <cell r="BO115" t="str">
            <v>Automotive &amp; MotorcycleAuto Replacement PartsExhaust &amp; Emissions</v>
          </cell>
          <cell r="BP115" t="str">
            <v>Mobil &amp; Sepeda MotorSuku Cadang KendaraanPembuangan &amp; Emisi</v>
          </cell>
        </row>
        <row r="116">
          <cell r="BO116" t="str">
            <v>Automotive &amp; MotorcycleAuto Replacement PartsIgnition</v>
          </cell>
          <cell r="BP116" t="str">
            <v>Mobil &amp; Sepeda MotorSuku Cadang KendaraanPengapian</v>
          </cell>
        </row>
        <row r="117">
          <cell r="BO117" t="str">
            <v>Automotive &amp; MotorcycleAuto Replacement PartsRadiators, Engine Cooling &amp; Climate Control</v>
          </cell>
          <cell r="BP117" t="str">
            <v>Mobil &amp; Sepeda MotorSuku Cadang KendaraanRadiator, Pendinginan Mesin, &amp; Kontrol Suhu</v>
          </cell>
        </row>
        <row r="118">
          <cell r="BO118" t="str">
            <v>Automotive &amp; MotorcycleAuto Replacement PartsWheels, Rims &amp; Accessories</v>
          </cell>
          <cell r="BP118" t="str">
            <v>Mobil &amp; Sepeda MotorSuku Cadang KendaraanRoda, Pelek, &amp; Aksesori</v>
          </cell>
        </row>
        <row r="119">
          <cell r="BO119" t="str">
            <v>Automotive &amp; MotorcycleAuto Replacement PartsBelts, Hoses &amp; Pulleys</v>
          </cell>
          <cell r="BP119" t="str">
            <v>Mobil &amp; Sepeda MotorSuku Cadang KendaraanSabuk, Selang, &amp; Puli</v>
          </cell>
        </row>
        <row r="120">
          <cell r="BO120" t="str">
            <v>Automotive &amp; MotorcycleAuto Replacement PartsFuel System</v>
          </cell>
          <cell r="BP120" t="str">
            <v>Mobil &amp; Sepeda MotorSuku Cadang KendaraanSistem Bahan Bakar</v>
          </cell>
        </row>
        <row r="121">
          <cell r="BO121" t="str">
            <v>Automotive &amp; MotorcycleAuto Replacement PartsBrake System</v>
          </cell>
          <cell r="BP121" t="str">
            <v>Mobil &amp; Sepeda MotorSuku Cadang KendaraanSistem Rem</v>
          </cell>
        </row>
        <row r="122">
          <cell r="BO122" t="str">
            <v>Automotive &amp; MotorcycleAuto Replacement PartsShocks, Struts &amp; Suspension</v>
          </cell>
          <cell r="BP122" t="str">
            <v>Mobil &amp; Sepeda MotorSuku Cadang KendaraanSok, Strut, &amp; Suspensi</v>
          </cell>
        </row>
        <row r="123">
          <cell r="BO123" t="str">
            <v>Automotive &amp; MotorcycleAuto Replacement PartsWindshield Wipers &amp; Washers</v>
          </cell>
          <cell r="BP123" t="str">
            <v>Mobil &amp; Sepeda MotorSuku Cadang KendaraanWiper &amp; Pencuci Kaca Depan Mobil</v>
          </cell>
        </row>
        <row r="124">
          <cell r="BO124" t="str">
            <v>Automotive &amp; MotorcycleMotorcycle PartsTires &amp; Accessories</v>
          </cell>
          <cell r="BP124" t="str">
            <v>Mobil &amp; Sepeda MotorSuku Cadang Sepeda MotorBan &amp; Aksesori</v>
          </cell>
        </row>
        <row r="125">
          <cell r="BO125" t="str">
            <v>Automotive &amp; MotorcycleMotorcycle PartsBatteries &amp; Accessories</v>
          </cell>
          <cell r="BP125" t="str">
            <v>Mobil &amp; Sepeda MotorSuku Cadang Sepeda MotorBaterai &amp; Aksesori</v>
          </cell>
        </row>
        <row r="126">
          <cell r="BO126" t="str">
            <v>Automotive &amp; MotorcycleMotorcycle PartsSparkplug</v>
          </cell>
          <cell r="BP126" t="str">
            <v>Mobil &amp; Sepeda MotorSuku Cadang Sepeda MotorBusi</v>
          </cell>
        </row>
        <row r="127">
          <cell r="BO127" t="str">
            <v>Automotive &amp; MotorcycleMotorcycle PartsMirrors &amp; Accessories</v>
          </cell>
          <cell r="BP127" t="str">
            <v>Mobil &amp; Sepeda MotorSuku Cadang Sepeda MotorCermin &amp; Aksesori</v>
          </cell>
        </row>
        <row r="128">
          <cell r="BO128" t="str">
            <v>Automotive &amp; MotorcycleMotorcycle PartsMotorcycle Antifreeze &amp; Lubricant</v>
          </cell>
          <cell r="BP128" t="str">
            <v>Mobil &amp; Sepeda MotorSuku Cadang Sepeda MotorCoolant &amp; Pelumas Sepeda Motor</v>
          </cell>
        </row>
        <row r="129">
          <cell r="BO129" t="str">
            <v>Automotive &amp; MotorcycleMotorcycle PartsDrivetrain, Transmission &amp; Clutches</v>
          </cell>
          <cell r="BP129" t="str">
            <v>Mobil &amp; Sepeda MotorSuku Cadang Sepeda MotorDrivetrain, Transmisi, &amp; Kopling</v>
          </cell>
        </row>
        <row r="130">
          <cell r="BO130" t="str">
            <v>Automotive &amp; MotorcycleMotorcycle PartsMotorcycle Filters</v>
          </cell>
          <cell r="BP130" t="str">
            <v>Mobil &amp; Sepeda MotorSuku Cadang Sepeda MotorFilter Sepeda Motor</v>
          </cell>
        </row>
        <row r="131">
          <cell r="BO131" t="str">
            <v>Automotive &amp; MotorcycleMotorcycle PartsFrames &amp; Fittings</v>
          </cell>
          <cell r="BP131" t="str">
            <v>Mobil &amp; Sepeda MotorSuku Cadang Sepeda MotorFrame &amp; Fitting</v>
          </cell>
        </row>
        <row r="132">
          <cell r="BO132" t="str">
            <v>Automotive &amp; MotorcycleMotorcycle PartsCables &amp; Tubes</v>
          </cell>
          <cell r="BP132" t="str">
            <v>Mobil &amp; Sepeda MotorSuku Cadang Sepeda MotorKabel &amp; Tabung</v>
          </cell>
        </row>
        <row r="133">
          <cell r="BO133" t="str">
            <v>Automotive &amp; MotorcycleMotorcycle PartsLighting</v>
          </cell>
          <cell r="BP133" t="str">
            <v>Mobil &amp; Sepeda MotorSuku Cadang Sepeda MotorLampu</v>
          </cell>
        </row>
        <row r="134">
          <cell r="BO134" t="str">
            <v>Automotive &amp; MotorcycleMotorcycle PartsMotorcycle Oil</v>
          </cell>
          <cell r="BP134" t="str">
            <v>Mobil &amp; Sepeda MotorSuku Cadang Sepeda MotorOli Sepeda Motor</v>
          </cell>
        </row>
        <row r="135">
          <cell r="BO135" t="str">
            <v>Automotive &amp; MotorcycleMotorcycle PartsExhaust &amp; Emissions</v>
          </cell>
          <cell r="BP135" t="str">
            <v>Mobil &amp; Sepeda MotorSuku Cadang Sepeda MotorPembuangan &amp; Emisi</v>
          </cell>
        </row>
        <row r="136">
          <cell r="BO136" t="str">
            <v>Automotive &amp; MotorcycleMotorcycle PartsWheels, Rims &amp; Accessories</v>
          </cell>
          <cell r="BP136" t="str">
            <v>Mobil &amp; Sepeda MotorSuku Cadang Sepeda MotorRoda, Pelek, &amp; Aksesori</v>
          </cell>
        </row>
        <row r="137">
          <cell r="BO137" t="str">
            <v>Automotive &amp; MotorcycleMotorcycle PartsBrake System</v>
          </cell>
          <cell r="BP137" t="str">
            <v>Mobil &amp; Sepeda MotorSuku Cadang Sepeda MotorSistem Rem</v>
          </cell>
        </row>
        <row r="138">
          <cell r="BO138" t="str">
            <v>Automotive &amp; MotorcycleMotorcycle PartsShocks, Struts &amp; Suspension</v>
          </cell>
          <cell r="BP138" t="str">
            <v>Mobil &amp; Sepeda MotorSuku Cadang Sepeda MotorSok, Strut, &amp; Suspensi</v>
          </cell>
        </row>
        <row r="139">
          <cell r="BO139" t="str">
            <v>Automotive &amp; MotorcycleMotorcycle PartsHorns &amp; Accessories</v>
          </cell>
          <cell r="BP139" t="str">
            <v>Mobil &amp; Sepeda MotorSuku Cadang Sepeda MotorTanduk &amp; Aksesori</v>
          </cell>
        </row>
        <row r="140">
          <cell r="BO140" t="str">
            <v>Bookings &amp; VouchersAutomotiveNew Car Booking Fee</v>
          </cell>
          <cell r="BP140" t="str">
            <v>Pemesanan &amp; VoucherOtomotifBiaya Pemesanan Mobil Baru</v>
          </cell>
        </row>
        <row r="141">
          <cell r="BO141" t="str">
            <v>Bookings &amp; VouchersAutomotiveNew Motorcycle Booking Fee</v>
          </cell>
          <cell r="BP141" t="str">
            <v>Pemesanan &amp; VoucherOtomotifBiaya Pemesanan Sepeda Motor Baru</v>
          </cell>
        </row>
        <row r="142">
          <cell r="BO142" t="str">
            <v>Bookings &amp; VouchersAutomotiveHatchback &amp; City Car</v>
          </cell>
          <cell r="BP142" t="str">
            <v>Pemesanan &amp; VoucherOtomotifMobil Hatchback &amp; Kota</v>
          </cell>
        </row>
        <row r="143">
          <cell r="BO143" t="str">
            <v>Household AppliancesKitchen AppliancesCountertop Ovens</v>
          </cell>
          <cell r="BP143" t="str">
            <v>Peralatan Rumah TanggaKitchen AppliancesCountertop Oven</v>
          </cell>
        </row>
        <row r="144">
          <cell r="BO144" t="str">
            <v>Household AppliancesKitchen AppliancesWater Filters</v>
          </cell>
          <cell r="BP144" t="str">
            <v>Peralatan Rumah TanggaKitchen AppliancesFilter Air</v>
          </cell>
        </row>
        <row r="145">
          <cell r="BO145" t="str">
            <v>Household AppliancesKitchen AppliancesFryers</v>
          </cell>
          <cell r="BP145" t="str">
            <v>Peralatan Rumah TanggaKitchen AppliancesFryer</v>
          </cell>
        </row>
        <row r="146">
          <cell r="BO146" t="str">
            <v>Household AppliancesKitchen AppliancesJuicers &amp; Blenders</v>
          </cell>
          <cell r="BP146" t="str">
            <v>Peralatan Rumah TanggaKitchen AppliancesJuicer &amp; Blender</v>
          </cell>
        </row>
        <row r="147">
          <cell r="BO147" t="str">
            <v>Household AppliancesKitchen AppliancesElectric Kettles</v>
          </cell>
          <cell r="BP147" t="str">
            <v>Peralatan Rumah TanggaKitchen AppliancesKetel Listrik</v>
          </cell>
        </row>
        <row r="148">
          <cell r="BO148" t="str">
            <v>Household AppliancesKitchen AppliancesInduction Hobs</v>
          </cell>
          <cell r="BP148" t="str">
            <v>Peralatan Rumah TanggaKitchen AppliancesKompor Induksi</v>
          </cell>
        </row>
        <row r="149">
          <cell r="BO149" t="str">
            <v>Household AppliancesKitchen AppliancesElectric &amp; Gas Stoves</v>
          </cell>
          <cell r="BP149" t="str">
            <v>Peralatan Rumah TanggaKitchen AppliancesKompor Listrik &amp; Gas</v>
          </cell>
        </row>
        <row r="150">
          <cell r="BO150" t="str">
            <v>Household AppliancesKitchen AppliancesCoffee Machines &amp; Accessories</v>
          </cell>
          <cell r="BP150" t="str">
            <v>Peralatan Rumah TanggaKitchen AppliancesMesin Pemroses Kopi &amp; Aksesoris</v>
          </cell>
        </row>
        <row r="151">
          <cell r="BO151" t="str">
            <v>Household AppliancesKitchen AppliancesMicrowaves</v>
          </cell>
          <cell r="BP151" t="str">
            <v>Peralatan Rumah TanggaKitchen AppliancesMicrowave</v>
          </cell>
        </row>
        <row r="152">
          <cell r="BO152" t="str">
            <v>Household AppliancesKitchen AppliancesMixers</v>
          </cell>
          <cell r="BP152" t="str">
            <v>Peralatan Rumah TanggaKitchen AppliancesMixer</v>
          </cell>
        </row>
        <row r="153">
          <cell r="BO153" t="str">
            <v>Household AppliancesKitchen AppliancesElectric Hot Pots</v>
          </cell>
          <cell r="BP153" t="str">
            <v>Peralatan Rumah TanggaKitchen AppliancesPanci Pemanas Listrik</v>
          </cell>
        </row>
        <row r="154">
          <cell r="BO154" t="str">
            <v>Household AppliancesKitchen AppliancesElectric Grills</v>
          </cell>
          <cell r="BP154" t="str">
            <v>Peralatan Rumah TanggaKitchen AppliancesPanggangan Listrik</v>
          </cell>
        </row>
        <row r="155">
          <cell r="BO155" t="str">
            <v>Household AppliancesKitchen AppliancesToasters</v>
          </cell>
          <cell r="BP155" t="str">
            <v>Peralatan Rumah TanggaKitchen AppliancesPemanggang Roti</v>
          </cell>
        </row>
        <row r="156">
          <cell r="BO156" t="str">
            <v>Household AppliancesKitchen AppliancesFood Waste Disposers</v>
          </cell>
          <cell r="BP156" t="str">
            <v>Peralatan Rumah TanggaKitchen AppliancesPembuang Limbah Makanan</v>
          </cell>
        </row>
        <row r="157">
          <cell r="BO157" t="str">
            <v>Household AppliancesKitchen AppliancesIce Makers</v>
          </cell>
          <cell r="BP157" t="str">
            <v>Peralatan Rumah TanggaKitchen AppliancesPembuat Es</v>
          </cell>
        </row>
        <row r="158">
          <cell r="BO158" t="str">
            <v>Household AppliancesKitchen AppliancesBread Makers</v>
          </cell>
          <cell r="BP158" t="str">
            <v>Peralatan Rumah TanggaKitchen AppliancesPembuat Roti</v>
          </cell>
        </row>
        <row r="159">
          <cell r="BO159" t="str">
            <v>Household AppliancesKitchen AppliancesSoda Makers</v>
          </cell>
          <cell r="BP159" t="str">
            <v>Peralatan Rumah TanggaKitchen AppliancesPembuat Soda</v>
          </cell>
        </row>
        <row r="160">
          <cell r="BO160" t="str">
            <v>Household AppliancesKitchen AppliancesWater Coolers &amp; Dispensers</v>
          </cell>
          <cell r="BP160" t="str">
            <v>Peralatan Rumah TanggaKitchen AppliancesPendingin &amp; Dispenser Air</v>
          </cell>
        </row>
        <row r="161">
          <cell r="BO161" t="str">
            <v>Household AppliancesKitchen AppliancesFood Processors</v>
          </cell>
          <cell r="BP161" t="str">
            <v>Peralatan Rumah TanggaKitchen AppliancesPengolah Makanan</v>
          </cell>
        </row>
        <row r="162">
          <cell r="BO162" t="str">
            <v>Household AppliancesKitchen AppliancesElectric Steamers</v>
          </cell>
          <cell r="BP162" t="str">
            <v>Peralatan Rumah TanggaKitchen AppliancesPengukus Listrik</v>
          </cell>
        </row>
        <row r="163">
          <cell r="BO163" t="str">
            <v>Household AppliancesKitchen AppliancesSpecialty Kitchen Appliances</v>
          </cell>
          <cell r="BP163" t="str">
            <v>Peralatan Rumah TanggaKitchen AppliancesPeralatan Dapur Khusus</v>
          </cell>
        </row>
        <row r="164">
          <cell r="BO164" t="str">
            <v>Household AppliancesKitchen AppliancesRice &amp; Pressure Cookers</v>
          </cell>
          <cell r="BP164" t="str">
            <v>Peralatan Rumah TanggaKitchen AppliancesRice &amp; Pressure Cooker</v>
          </cell>
        </row>
        <row r="165">
          <cell r="BO165" t="str">
            <v>Household AppliancesKitchen AppliancesKitchen Appliance Parts</v>
          </cell>
          <cell r="BP165" t="str">
            <v>Peralatan Rumah TanggaKitchen AppliancesSuku Cadang Peralatan Dapur</v>
          </cell>
        </row>
        <row r="166">
          <cell r="BO166" t="str">
            <v>Household AppliancesKitchen AppliancesVacuum Sealers</v>
          </cell>
          <cell r="BP166" t="str">
            <v>Peralatan Rumah TanggaKitchen AppliancesVacuum Sealer</v>
          </cell>
        </row>
        <row r="167">
          <cell r="BO167" t="str">
            <v>Household AppliancesCommercial AppliancesCommercial Stoves</v>
          </cell>
          <cell r="BP167" t="str">
            <v>Peralatan Rumah TanggaPeralatan KomersialKompor Komersial</v>
          </cell>
        </row>
        <row r="168">
          <cell r="BO168" t="str">
            <v>Household AppliancesCommercial AppliancesFood Warmer</v>
          </cell>
          <cell r="BP168" t="str">
            <v>Peralatan Rumah TanggaPeralatan KomersialPenghangat Makanan</v>
          </cell>
        </row>
        <row r="169">
          <cell r="BO169" t="str">
            <v>Household AppliancesCommercial AppliancesCleaning Equipment</v>
          </cell>
          <cell r="BP169" t="str">
            <v>Peralatan Rumah TanggaPeralatan KomersialPeralatan Kebersihan</v>
          </cell>
        </row>
        <row r="170">
          <cell r="BO170" t="str">
            <v>Household AppliancesCommercial AppliancesFan &amp; Exhaust Equipment</v>
          </cell>
          <cell r="BP170" t="str">
            <v>Peralatan Rumah TanggaPeralatan KomersialPeralatan Kipas &amp; Knalpot</v>
          </cell>
        </row>
        <row r="171">
          <cell r="BO171" t="str">
            <v>Household AppliancesCommercial AppliancesLaundry Equipment</v>
          </cell>
          <cell r="BP171" t="str">
            <v>Peralatan Rumah TanggaPeralatan KomersialPeralatan Laundry</v>
          </cell>
        </row>
        <row r="172">
          <cell r="BO172" t="str">
            <v>Household AppliancesCommercial AppliancesRefrigeration Equipment</v>
          </cell>
          <cell r="BP172" t="str">
            <v>Peralatan Rumah TanggaPeralatan KomersialPeralatan Pendingin</v>
          </cell>
        </row>
        <row r="173">
          <cell r="BO173" t="str">
            <v>Household AppliancesCommercial AppliancesFood Processing Equipment</v>
          </cell>
          <cell r="BP173" t="str">
            <v>Peralatan Rumah TanggaPeralatan KomersialPeralatan Pengolahan Makanan</v>
          </cell>
        </row>
        <row r="174">
          <cell r="BO174" t="str">
            <v>Household AppliancesCommercial AppliancesCommercial Appliance Parts</v>
          </cell>
          <cell r="BP174" t="str">
            <v>Peralatan Rumah TanggaPeralatan KomersialSuku Cadang Alat Komersial</v>
          </cell>
        </row>
        <row r="175">
          <cell r="BO175" t="str">
            <v>Household AppliancesHome AppliancesAir Purifiers</v>
          </cell>
          <cell r="BP175" t="str">
            <v>Peralatan Rumah TanggaPeralatan Rumah TanggaAir Purifier</v>
          </cell>
        </row>
        <row r="176">
          <cell r="BO176" t="str">
            <v>Household AppliancesHome AppliancesHome Sterilizers</v>
          </cell>
          <cell r="BP176" t="str">
            <v>Peralatan Rumah TanggaPeralatan Rumah TanggaAlat Sterilisasi Rumah</v>
          </cell>
        </row>
        <row r="177">
          <cell r="BO177" t="str">
            <v>Household AppliancesHome AppliancesDehumidifiers</v>
          </cell>
          <cell r="BP177" t="str">
            <v>Peralatan Rumah TanggaPeralatan Rumah TanggaDehumidifier</v>
          </cell>
        </row>
        <row r="178">
          <cell r="BO178" t="str">
            <v>Household AppliancesHome AppliancesHumidifiers</v>
          </cell>
          <cell r="BP178" t="str">
            <v>Peralatan Rumah TanggaPeralatan Rumah TanggaHumidifier</v>
          </cell>
        </row>
        <row r="179">
          <cell r="BO179" t="str">
            <v>Household AppliancesHome AppliancesFans</v>
          </cell>
          <cell r="BP179" t="str">
            <v>Peralatan Rumah TanggaPeralatan Rumah TanggaKipas Angin</v>
          </cell>
        </row>
        <row r="180">
          <cell r="BO180" t="str">
            <v>Household AppliancesHome AppliancesAnswering Machines</v>
          </cell>
          <cell r="BP180" t="str">
            <v>Peralatan Rumah TanggaPeralatan Rumah TanggaMesin Penjawab</v>
          </cell>
        </row>
        <row r="181">
          <cell r="BO181" t="str">
            <v>Household AppliancesHome AppliancesElectric Mops</v>
          </cell>
          <cell r="BP181" t="str">
            <v>Peralatan Rumah TanggaPeralatan Rumah TanggaPel Listrik</v>
          </cell>
        </row>
        <row r="182">
          <cell r="BO182" t="str">
            <v>Household AppliancesHome AppliancesHeaters</v>
          </cell>
          <cell r="BP182" t="str">
            <v>Peralatan Rumah TanggaPeralatan Rumah TanggaPemanas</v>
          </cell>
        </row>
        <row r="183">
          <cell r="BO183" t="str">
            <v>Household AppliancesHome AppliancesElectric Window Cleaners</v>
          </cell>
          <cell r="BP183" t="str">
            <v>Peralatan Rumah TanggaPeralatan Rumah TanggaPembersih Jendela Listrik</v>
          </cell>
        </row>
        <row r="184">
          <cell r="BO184" t="str">
            <v>Household AppliancesHome AppliancesLint Removers</v>
          </cell>
          <cell r="BP184" t="str">
            <v>Peralatan Rumah TanggaPeralatan Rumah TanggaPembersih Serat</v>
          </cell>
        </row>
        <row r="185">
          <cell r="BO185" t="str">
            <v>Household AppliancesHome AppliancesElectronic Mosquito Killers</v>
          </cell>
          <cell r="BP185" t="str">
            <v>Peralatan Rumah TanggaPeralatan Rumah TanggaPembunuh Nyamuk Elektronik</v>
          </cell>
        </row>
        <row r="186">
          <cell r="BO186" t="str">
            <v>Household AppliancesHome AppliancesAir Cooler</v>
          </cell>
          <cell r="BP186" t="str">
            <v>Peralatan Rumah TanggaPeralatan Rumah TanggaPendingin Udara</v>
          </cell>
        </row>
        <row r="187">
          <cell r="BO187" t="str">
            <v>Household AppliancesHome AppliancesClothes &amp; Shoe Dryers</v>
          </cell>
          <cell r="BP187" t="str">
            <v>Peralatan Rumah TanggaPeralatan Rumah TanggaPengering Pakaian &amp; Sepatu</v>
          </cell>
        </row>
        <row r="188">
          <cell r="BO188" t="str">
            <v>Household AppliancesHome AppliancesHand Dryers</v>
          </cell>
          <cell r="BP188" t="str">
            <v>Peralatan Rumah TanggaPeralatan Rumah TanggaPengering Tangan</v>
          </cell>
        </row>
        <row r="189">
          <cell r="BO189" t="str">
            <v>Household AppliancesHome AppliancesElectric Spin Scrubbers</v>
          </cell>
          <cell r="BP189" t="str">
            <v>Peralatan Rumah TanggaPeralatan Rumah TanggaPenggosok Putar Listrik</v>
          </cell>
        </row>
        <row r="190">
          <cell r="BO190" t="str">
            <v>Household AppliancesHome AppliancesVacuum Cleaners &amp; Sweeping Robots</v>
          </cell>
          <cell r="BP190" t="str">
            <v>Peralatan Rumah TanggaPeralatan Rumah TanggaPenyedot Debu &amp; Robot Penyapu</v>
          </cell>
        </row>
        <row r="191">
          <cell r="BO191" t="str">
            <v>Household AppliancesHome AppliancesElectric Shoe Polishers</v>
          </cell>
          <cell r="BP191" t="str">
            <v>Peralatan Rumah TanggaPeralatan Rumah TanggaPenyemir Sepatu Listrik</v>
          </cell>
        </row>
        <row r="192">
          <cell r="BO192" t="str">
            <v>Household AppliancesHome AppliancesElectric Blankets</v>
          </cell>
          <cell r="BP192" t="str">
            <v>Peralatan Rumah TanggaPeralatan Rumah TanggaSelimut Listrik</v>
          </cell>
        </row>
        <row r="193">
          <cell r="BO193" t="str">
            <v>Household AppliancesHome AppliancesIrons</v>
          </cell>
          <cell r="BP193" t="str">
            <v>Peralatan Rumah TanggaPeralatan Rumah TanggaSetrika</v>
          </cell>
        </row>
        <row r="194">
          <cell r="BO194" t="str">
            <v>Household AppliancesHome AppliancesClothes Steamers</v>
          </cell>
          <cell r="BP194" t="str">
            <v>Peralatan Rumah TanggaPeralatan Rumah TanggaSteamer Pakaian</v>
          </cell>
        </row>
        <row r="195">
          <cell r="BO195" t="str">
            <v>Household AppliancesHome AppliancesHousehold Appliance Parts</v>
          </cell>
          <cell r="BP195" t="str">
            <v>Peralatan Rumah TanggaPeralatan Rumah TanggaSuku Cadang Peralatan Rumah Tangga</v>
          </cell>
        </row>
        <row r="196">
          <cell r="BO196" t="str">
            <v>Household AppliancesLarge Home AppliancesAir Conditioner</v>
          </cell>
          <cell r="BP196" t="str">
            <v>Peralatan Rumah TanggaPeralatan Rumah Tangga BesarAir Conditioner</v>
          </cell>
        </row>
        <row r="197">
          <cell r="BO197" t="str">
            <v>Household AppliancesLarge Home AppliancesLarge Appliance Parts &amp; Accessories</v>
          </cell>
          <cell r="BP197" t="str">
            <v>Peralatan Rumah TanggaPeralatan Rumah Tangga BesarKomponen &amp; Aksesori Peralatan Besar</v>
          </cell>
        </row>
        <row r="198">
          <cell r="BO198" t="str">
            <v>Household AppliancesLarge Home AppliancesRefrigerators &amp; Freezers</v>
          </cell>
          <cell r="BP198" t="str">
            <v>Peralatan Rumah TanggaPeralatan Rumah Tangga BesarKulkas &amp; Freezer</v>
          </cell>
        </row>
        <row r="199">
          <cell r="BO199" t="str">
            <v>Household AppliancesLarge Home AppliancesBeverage Refrigerators</v>
          </cell>
          <cell r="BP199" t="str">
            <v>Peralatan Rumah TanggaPeralatan Rumah Tangga BesarKulkas Minuman</v>
          </cell>
        </row>
        <row r="200">
          <cell r="BO200" t="str">
            <v>Household AppliancesLarge Home AppliancesWashing Machines &amp; Dryers</v>
          </cell>
          <cell r="BP200" t="str">
            <v>Peralatan Rumah TanggaPeralatan Rumah Tangga BesarMesin Cuci &amp; Pengering</v>
          </cell>
        </row>
        <row r="201">
          <cell r="BO201" t="str">
            <v>Household AppliancesLarge Home AppliancesOvens, Ranges &amp; Hobs</v>
          </cell>
          <cell r="BP201" t="str">
            <v>Peralatan Rumah TanggaPeralatan Rumah Tangga BesarOven, Range &amp; Kompor</v>
          </cell>
        </row>
        <row r="202">
          <cell r="BO202" t="str">
            <v>Household AppliancesLarge Home AppliancesWater Heaters</v>
          </cell>
          <cell r="BP202" t="str">
            <v>Peralatan Rumah TanggaPeralatan Rumah Tangga BesarPemanas Air</v>
          </cell>
        </row>
        <row r="203">
          <cell r="BO203" t="str">
            <v>Household AppliancesLarge Home AppliancesDishwashers</v>
          </cell>
          <cell r="BP203" t="str">
            <v>Peralatan Rumah TanggaPeralatan Rumah Tangga BesarPencuci Piring</v>
          </cell>
        </row>
        <row r="204">
          <cell r="BO204" t="str">
            <v>Household AppliancesLarge Home AppliancesPortable Air Conditioners</v>
          </cell>
          <cell r="BP204" t="str">
            <v>Peralatan Rumah TanggaPeralatan Rumah Tangga BesarPenyejuk Udara Portabel</v>
          </cell>
        </row>
        <row r="205">
          <cell r="BO205" t="str">
            <v>Household AppliancesLarge Home AppliancesStreaming Media Devices</v>
          </cell>
          <cell r="BP205" t="str">
            <v>Peralatan Rumah TanggaPeralatan Rumah Tangga BesarPerangkat Media Streaming</v>
          </cell>
        </row>
        <row r="206">
          <cell r="BO206" t="str">
            <v>Household AppliancesLarge Home AppliancesRange Hoods</v>
          </cell>
          <cell r="BP206" t="str">
            <v>Peralatan Rumah TanggaPeralatan Rumah Tangga BesarRange Hood</v>
          </cell>
        </row>
        <row r="207">
          <cell r="BO207" t="str">
            <v>Household AppliancesLarge Home AppliancesTelevision</v>
          </cell>
          <cell r="BP207" t="str">
            <v>Peralatan Rumah TanggaPeralatan Rumah Tangga BesarTelevisi</v>
          </cell>
        </row>
        <row r="208">
          <cell r="BO208" t="str">
            <v>Phones &amp; ElectronicsPhone AccessoriesSelfie Accessories</v>
          </cell>
          <cell r="BP208" t="str">
            <v>Telepon &amp; ElektronikAksesori PonselAksesoris Selfie</v>
          </cell>
        </row>
        <row r="209">
          <cell r="BO209" t="str">
            <v>Phones &amp; ElectronicsPhone AccessoriesPhone Batteries</v>
          </cell>
          <cell r="BP209" t="str">
            <v>Telepon &amp; ElektronikAksesori PonselBaterai Telepon</v>
          </cell>
        </row>
        <row r="210">
          <cell r="BO210" t="str">
            <v>Phones &amp; ElectronicsPhone AccessoriesCases, Screen Protectors &amp; Stickers</v>
          </cell>
          <cell r="BP210" t="str">
            <v>Telepon &amp; ElektronikAksesori PonselCasing, Pelindung Layar, &amp; Stiker</v>
          </cell>
        </row>
        <row r="211">
          <cell r="BO211" t="str">
            <v>Phones &amp; ElectronicsPhone AccessoriesPhone Holders &amp; Mounts</v>
          </cell>
          <cell r="BP211" t="str">
            <v>Telepon &amp; ElektronikAksesori PonselHolder &amp; Dudukan Telepon</v>
          </cell>
        </row>
        <row r="212">
          <cell r="BO212" t="str">
            <v>Phones &amp; ElectronicsPhone AccessoriesCables, Chargers &amp; Adapters</v>
          </cell>
          <cell r="BP212" t="str">
            <v>Telepon &amp; ElektronikAksesori PonselKabel, Charger &amp; Adaptor</v>
          </cell>
        </row>
        <row r="213">
          <cell r="BO213" t="str">
            <v>Phones &amp; ElectronicsPhone AccessoriesSIM Cards &amp; Accessories</v>
          </cell>
          <cell r="BP213" t="str">
            <v>Telepon &amp; ElektronikAksesori PonselKartu Sim &amp; Aksesoris</v>
          </cell>
        </row>
        <row r="214">
          <cell r="BO214" t="str">
            <v>Phones &amp; ElectronicsPhone AccessoriesMobile Lenses &amp; Flashes</v>
          </cell>
          <cell r="BP214" t="str">
            <v>Telepon &amp; ElektronikAksesori PonselLensa &amp; Flash Ponsel</v>
          </cell>
        </row>
        <row r="215">
          <cell r="BO215" t="str">
            <v>Phones &amp; ElectronicsPhone AccessoriesCasting Devices</v>
          </cell>
          <cell r="BP215" t="str">
            <v>Telepon &amp; ElektronikAksesori PonselPerangkat Transmisi</v>
          </cell>
        </row>
        <row r="216">
          <cell r="BO216" t="str">
            <v>Phones &amp; ElectronicsPhone AccessoriesPower Banks</v>
          </cell>
          <cell r="BP216" t="str">
            <v>Telepon &amp; ElektronikAksesori PonselPower Bank</v>
          </cell>
        </row>
        <row r="217">
          <cell r="BO217" t="str">
            <v>Phones &amp; ElectronicsPhone AccessoriesMobile Phone Parts</v>
          </cell>
          <cell r="BP217" t="str">
            <v>Telepon &amp; ElektronikAksesori PonselSuku Cadang Ponsel</v>
          </cell>
        </row>
        <row r="218">
          <cell r="BO218" t="str">
            <v>Phones &amp; ElectronicsPhone AccessoriesPhone Straps &amp; Charms</v>
          </cell>
          <cell r="BP218" t="str">
            <v>Telepon &amp; ElektronikAksesori PonselTali &amp; Gantungan Telepon</v>
          </cell>
        </row>
        <row r="219">
          <cell r="BO219" t="str">
            <v>Phones &amp; ElectronicsTablet &amp; Computer AccessoriesTablet Covers &amp; Cases</v>
          </cell>
          <cell r="BP219" t="str">
            <v>Telepon &amp; ElektronikAksesori Tablet &amp; KomputerCover &amp; Casing Tablet</v>
          </cell>
        </row>
        <row r="220">
          <cell r="BO220" t="str">
            <v>Phones &amp; ElectronicsTablet &amp; Computer AccessoriesTablet Stands &amp; Bases</v>
          </cell>
          <cell r="BP220" t="str">
            <v>Telepon &amp; ElektronikAksesori Tablet &amp; KomputerDudukan &amp; Alas Tablet</v>
          </cell>
        </row>
        <row r="221">
          <cell r="BO221" t="str">
            <v>Phones &amp; ElectronicsTablet &amp; Computer AccessoriesTablet Keyboards</v>
          </cell>
          <cell r="BP221" t="str">
            <v>Telepon &amp; ElektronikAksesori Tablet &amp; KomputerKeyboard Tablet</v>
          </cell>
        </row>
        <row r="222">
          <cell r="BO222" t="str">
            <v>Phones &amp; ElectronicsTablet &amp; Computer AccessoriesTablet Parts</v>
          </cell>
          <cell r="BP222" t="str">
            <v>Telepon &amp; ElektronikAksesori Tablet &amp; KomputerKomponen Tablet</v>
          </cell>
        </row>
        <row r="223">
          <cell r="BO223" t="str">
            <v>Phones &amp; ElectronicsTablet &amp; Computer AccessoriesTablet Screen Protectors</v>
          </cell>
          <cell r="BP223" t="str">
            <v>Telepon &amp; ElektronikAksesori Tablet &amp; KomputerPelindung Layar Tablet</v>
          </cell>
        </row>
        <row r="224">
          <cell r="BO224" t="str">
            <v>Phones &amp; ElectronicsTablet &amp; Computer AccessoriesTablet Chargers &amp; Adapters</v>
          </cell>
          <cell r="BP224" t="str">
            <v>Telepon &amp; ElektronikAksesori Tablet &amp; KomputerPengisi Daya &amp; Adaptor Tablet</v>
          </cell>
        </row>
        <row r="225">
          <cell r="BO225" t="str">
            <v>Phones &amp; ElectronicsTablet &amp; Computer AccessoriesStyluses</v>
          </cell>
          <cell r="BP225" t="str">
            <v>Telepon &amp; ElektronikAksesori Tablet &amp; KomputerStilus</v>
          </cell>
        </row>
        <row r="226">
          <cell r="BO226" t="str">
            <v>Phones &amp; ElectronicsTablet &amp; Computer AccessoriesTablet Bags &amp; Sleeves</v>
          </cell>
          <cell r="BP226" t="str">
            <v>Telepon &amp; ElektronikAksesori Tablet &amp; KomputerTas &amp; Pembungkus Tablet</v>
          </cell>
        </row>
        <row r="227">
          <cell r="BO227" t="str">
            <v>Phones &amp; ElectronicsUniversal AccessoriesDry Cell Batteries</v>
          </cell>
          <cell r="BP227" t="str">
            <v>Telepon &amp; ElektronikAksesori UniversalBaterai</v>
          </cell>
        </row>
        <row r="228">
          <cell r="BO228" t="str">
            <v>Phones &amp; ElectronicsUniversal AccessoriesButton Batteries</v>
          </cell>
          <cell r="BP228" t="str">
            <v>Telepon &amp; ElektronikAksesori UniversalBaterai Kancing</v>
          </cell>
        </row>
        <row r="229">
          <cell r="BO229" t="str">
            <v>Phones &amp; ElectronicsUniversal AccessoriesUSB &amp; Mobile Fans</v>
          </cell>
          <cell r="BP229" t="str">
            <v>Telepon &amp; ElektronikAksesori UniversalKipas USB &amp; Seluler</v>
          </cell>
        </row>
        <row r="230">
          <cell r="BO230" t="str">
            <v>Phones &amp; ElectronicsUniversal AccessoriesUSB &amp; Mobile Lights</v>
          </cell>
          <cell r="BP230" t="str">
            <v>Telepon &amp; ElektronikAksesori UniversalLampu USB &amp; Seluler</v>
          </cell>
        </row>
        <row r="231">
          <cell r="BO231" t="str">
            <v>Phones &amp; ElectronicsUniversal AccessoriesUniversal Battery Chargers</v>
          </cell>
          <cell r="BP231" t="str">
            <v>Telepon &amp; ElektronikAksesori UniversalPengisian Daya Baterai Universal</v>
          </cell>
        </row>
        <row r="232">
          <cell r="BO232" t="str">
            <v>Phones &amp; ElectronicsUniversal AccessoriesUSB Vacuums</v>
          </cell>
          <cell r="BP232" t="str">
            <v>Telepon &amp; ElektronikAksesori UniversalPenyedot Debu USB</v>
          </cell>
        </row>
        <row r="233">
          <cell r="BO233" t="str">
            <v>Phones &amp; ElectronicsUniversal AccessoriesPocket Wi-Fi</v>
          </cell>
          <cell r="BP233" t="str">
            <v>Telepon &amp; ElektronikAksesori UniversalWi-Fi Saku</v>
          </cell>
        </row>
        <row r="234">
          <cell r="BO234" t="str">
            <v>Phones &amp; ElectronicsAudio &amp; VideoAudio &amp; Video Accessories</v>
          </cell>
          <cell r="BP234" t="str">
            <v>Telepon &amp; ElektronikAudio &amp; VideoAksesoris Audio &amp; Video</v>
          </cell>
        </row>
        <row r="235">
          <cell r="BO235" t="str">
            <v>Phones &amp; ElectronicsAudio &amp; VideoAmplifiers &amp; Mixers</v>
          </cell>
          <cell r="BP235" t="str">
            <v>Telepon &amp; ElektronikAudio &amp; VideoAmplifier &amp; Mixer</v>
          </cell>
        </row>
        <row r="236">
          <cell r="BO236" t="str">
            <v>Phones &amp; ElectronicsAudio &amp; VideoAV Receivers</v>
          </cell>
          <cell r="BP236" t="str">
            <v>Telepon &amp; ElektronikAudio &amp; VideoAV Receiver</v>
          </cell>
        </row>
        <row r="237">
          <cell r="BO237" t="str">
            <v>Phones &amp; ElectronicsAudio &amp; VideoEarphones &amp; Headphones</v>
          </cell>
          <cell r="BP237" t="str">
            <v>Telepon &amp; ElektronikAudio &amp; VideoEarphone &amp; Headphone</v>
          </cell>
        </row>
        <row r="238">
          <cell r="BO238" t="str">
            <v>Phones &amp; ElectronicsAudio &amp; VideoMicrophones</v>
          </cell>
          <cell r="BP238" t="str">
            <v>Telepon &amp; ElektronikAudio &amp; VideoMikrofon</v>
          </cell>
        </row>
        <row r="239">
          <cell r="BO239" t="str">
            <v>Phones &amp; ElectronicsAudio &amp; VideoCD &amp; DVD Players</v>
          </cell>
          <cell r="BP239" t="str">
            <v>Telepon &amp; ElektronikAudio &amp; VideoPemutar CD &amp; DVD</v>
          </cell>
        </row>
        <row r="240">
          <cell r="BO240" t="str">
            <v>Phones &amp; ElectronicsAudio &amp; VideoMP3 &amp; MP4 Players</v>
          </cell>
          <cell r="BP240" t="str">
            <v>Telepon &amp; ElektronikAudio &amp; VideoPemutar MP3 &amp; MP4</v>
          </cell>
        </row>
        <row r="241">
          <cell r="BO241" t="str">
            <v>Phones &amp; ElectronicsAudio &amp; VideoVoice Recorders</v>
          </cell>
          <cell r="BP241" t="str">
            <v>Telepon &amp; ElektronikAudio &amp; VideoPerekam Suara</v>
          </cell>
        </row>
        <row r="242">
          <cell r="BO242" t="str">
            <v>Phones &amp; ElectronicsAudio &amp; VideoProjectors</v>
          </cell>
          <cell r="BP242" t="str">
            <v>Telepon &amp; ElektronikAudio &amp; VideoProyektor</v>
          </cell>
        </row>
        <row r="243">
          <cell r="BO243" t="str">
            <v>Phones &amp; ElectronicsAudio &amp; VideoRadio &amp; Cassette Players</v>
          </cell>
          <cell r="BP243" t="str">
            <v>Telepon &amp; ElektronikAudio &amp; VideoRadio &amp; Pemutar Kaset</v>
          </cell>
        </row>
        <row r="244">
          <cell r="BO244" t="str">
            <v>Phones &amp; ElectronicsAudio &amp; VideoHome Cinema Systems</v>
          </cell>
          <cell r="BP244" t="str">
            <v>Telepon &amp; ElektronikAudio &amp; VideoSistem Bioskop Rumah</v>
          </cell>
        </row>
        <row r="245">
          <cell r="BO245" t="str">
            <v>Phones &amp; ElectronicsAudio &amp; VideoSpeakers</v>
          </cell>
          <cell r="BP245" t="str">
            <v>Telepon &amp; ElektronikAudio &amp; VideoSpeaker</v>
          </cell>
        </row>
        <row r="246">
          <cell r="BO246" t="str">
            <v>Phones &amp; ElectronicsAudio &amp; VideoWalkie Talkies</v>
          </cell>
          <cell r="BP246" t="str">
            <v>Telepon &amp; ElektronikAudio &amp; VideoWalkie Talkie</v>
          </cell>
        </row>
        <row r="247">
          <cell r="BO247" t="str">
            <v>Phones &amp; ElectronicsCameras &amp; PhotographyCamera Accessories</v>
          </cell>
          <cell r="BP247" t="str">
            <v>Telepon &amp; ElektronikKamera &amp; FotografiAksesoris Kamera</v>
          </cell>
        </row>
        <row r="248">
          <cell r="BO248" t="str">
            <v>Phones &amp; ElectronicsCameras &amp; PhotographyDrones &amp; Accessories</v>
          </cell>
          <cell r="BP248" t="str">
            <v>Telepon &amp; ElektronikKamera &amp; FotografiDrone &amp; Aksesoris</v>
          </cell>
        </row>
        <row r="249">
          <cell r="BO249" t="str">
            <v>Phones &amp; ElectronicsCameras &amp; PhotographyDSLRs</v>
          </cell>
          <cell r="BP249" t="str">
            <v>Telepon &amp; ElektronikKamera &amp; FotografiDSLR</v>
          </cell>
        </row>
        <row r="250">
          <cell r="BO250" t="str">
            <v>Phones &amp; ElectronicsCameras &amp; PhotographySecurity Cameras &amp; Systems</v>
          </cell>
          <cell r="BP250" t="str">
            <v>Telepon &amp; ElektronikKamera &amp; FotografiKamera &amp; Sistem Keamanan</v>
          </cell>
        </row>
        <row r="251">
          <cell r="BO251" t="str">
            <v>Phones &amp; ElectronicsCameras &amp; PhotographyAction Cameras</v>
          </cell>
          <cell r="BP251" t="str">
            <v>Telepon &amp; ElektronikKamera &amp; FotografiKamera Action</v>
          </cell>
        </row>
        <row r="252">
          <cell r="BO252" t="str">
            <v>Phones &amp; ElectronicsCameras &amp; PhotographyFilm Cameras</v>
          </cell>
          <cell r="BP252" t="str">
            <v>Telepon &amp; ElektronikKamera &amp; FotografiKamera Film</v>
          </cell>
        </row>
        <row r="253">
          <cell r="BO253" t="str">
            <v>Phones &amp; ElectronicsCameras &amp; PhotographyInstant Cameras</v>
          </cell>
          <cell r="BP253" t="str">
            <v>Telepon &amp; ElektronikKamera &amp; FotografiKamera Instan</v>
          </cell>
        </row>
        <row r="254">
          <cell r="BO254" t="str">
            <v>Phones &amp; ElectronicsCameras &amp; PhotographyMirrorless Cameras</v>
          </cell>
          <cell r="BP254" t="str">
            <v>Telepon &amp; ElektronikKamera &amp; FotografiKamera Mirrorless</v>
          </cell>
        </row>
        <row r="255">
          <cell r="BO255" t="str">
            <v>Phones &amp; ElectronicsCameras &amp; PhotographyPoint &amp; Shoot Cameras</v>
          </cell>
          <cell r="BP255" t="str">
            <v>Telepon &amp; ElektronikKamera &amp; FotografiKamera Point &amp; Shoo</v>
          </cell>
        </row>
        <row r="256">
          <cell r="BO256" t="str">
            <v>Phones &amp; ElectronicsCameras &amp; PhotographyCamera Lenses</v>
          </cell>
          <cell r="BP256" t="str">
            <v>Telepon &amp; ElektronikKamera &amp; FotografiLensa Kamera</v>
          </cell>
        </row>
        <row r="257">
          <cell r="BO257" t="str">
            <v>Phones &amp; ElectronicsCameras &amp; PhotographyCamera Care</v>
          </cell>
          <cell r="BP257" t="str">
            <v>Telepon &amp; ElektronikKamera &amp; FotografiPerawatan Kamera</v>
          </cell>
        </row>
        <row r="258">
          <cell r="BO258" t="str">
            <v>Phones &amp; ElectronicsCameras &amp; PhotographyVideo Camcorders</v>
          </cell>
          <cell r="BP258" t="str">
            <v>Telepon &amp; ElektronikKamera &amp; FotografiPerekam Video</v>
          </cell>
        </row>
        <row r="259">
          <cell r="BO259" t="str">
            <v>Phones &amp; ElectronicsEducation DevicesE-dictionaries</v>
          </cell>
          <cell r="BP259" t="str">
            <v>Telepon &amp; ElektronikPerangkat EdukasiKamus Elektronik</v>
          </cell>
        </row>
        <row r="260">
          <cell r="BO260" t="str">
            <v>Phones &amp; ElectronicsEducation DevicesEducation Device Parts &amp; Accessories</v>
          </cell>
          <cell r="BP260" t="str">
            <v>Telepon &amp; ElektronikPerangkat EdukasiKomponen &amp; Aksesori Perangkat Edukasi</v>
          </cell>
        </row>
        <row r="261">
          <cell r="BO261" t="str">
            <v>Phones &amp; ElectronicsEducation DevicesElectronic Notebooks</v>
          </cell>
          <cell r="BP261" t="str">
            <v>Telepon &amp; ElektronikPerangkat EdukasiNotebook Elektronik</v>
          </cell>
        </row>
        <row r="262">
          <cell r="BO262" t="str">
            <v>Phones &amp; ElectronicsEducation DeviceseReader Device</v>
          </cell>
          <cell r="BP262" t="str">
            <v>Telepon &amp; ElektronikPerangkat EdukasiPembaca E-book</v>
          </cell>
        </row>
        <row r="263">
          <cell r="BO263" t="str">
            <v>Phones &amp; ElectronicsEducation DevicesReading Pens &amp; Devices</v>
          </cell>
          <cell r="BP263" t="str">
            <v>Telepon &amp; ElektronikPerangkat EdukasiPena &amp; Perangkat untuk Membaca</v>
          </cell>
        </row>
        <row r="264">
          <cell r="BO264" t="str">
            <v>Phones &amp; ElectronicsEducation DevicesDigital &amp; Smart Pens</v>
          </cell>
          <cell r="BP264" t="str">
            <v>Telepon &amp; ElektronikPerangkat EdukasiPena Digital &amp; Pena Pintar</v>
          </cell>
        </row>
        <row r="265">
          <cell r="BO265" t="str">
            <v>Phones &amp; ElectronicsEducation DevicesElectronic Learning Devices</v>
          </cell>
          <cell r="BP265" t="str">
            <v>Telepon &amp; ElektronikPerangkat EdukasiPerangkat Pembelajaran Elektronik</v>
          </cell>
        </row>
        <row r="266">
          <cell r="BO266" t="str">
            <v>Phones &amp; ElectronicsEducation DevicesWriting Tablets</v>
          </cell>
          <cell r="BP266" t="str">
            <v>Telepon &amp; ElektronikPerangkat EdukasiTablet untuk Menulis</v>
          </cell>
        </row>
        <row r="267">
          <cell r="BO267" t="str">
            <v>Phones &amp; ElectronicsSmart &amp; Wearable DevicesWearable Accessories</v>
          </cell>
          <cell r="BP267" t="str">
            <v>Telepon &amp; ElektronikPerangkat Pintar &amp; Dapat DipakaiAksesoris yang Dapat Dipakai</v>
          </cell>
        </row>
        <row r="268">
          <cell r="BO268" t="str">
            <v>Phones &amp; ElectronicsSmart &amp; Wearable DevicesSmart Watches</v>
          </cell>
          <cell r="BP268" t="str">
            <v>Telepon &amp; ElektronikPerangkat Pintar &amp; Dapat DipakaiJam Tangan Pintar</v>
          </cell>
        </row>
        <row r="269">
          <cell r="BO269" t="str">
            <v>Phones &amp; ElectronicsSmart &amp; Wearable DevicesSmart Glasses</v>
          </cell>
          <cell r="BP269" t="str">
            <v>Telepon &amp; ElektronikPerangkat Pintar &amp; Dapat DipakaiKacamata Pintar</v>
          </cell>
        </row>
        <row r="270">
          <cell r="BO270" t="str">
            <v>Phones &amp; ElectronicsSmart &amp; Wearable DevicesGPS Trackers</v>
          </cell>
          <cell r="BP270" t="str">
            <v>Telepon &amp; ElektronikPerangkat Pintar &amp; Dapat DipakaiPelacak GPS</v>
          </cell>
        </row>
        <row r="271">
          <cell r="BO271" t="str">
            <v>Phones &amp; ElectronicsSmart &amp; Wearable DevicesFitness Trackers</v>
          </cell>
          <cell r="BP271" t="str">
            <v>Telepon &amp; ElektronikPerangkat Pintar &amp; Dapat DipakaiPelacak Kebugaran</v>
          </cell>
        </row>
        <row r="272">
          <cell r="BO272" t="str">
            <v>Phones &amp; ElectronicsSmart &amp; Wearable DevicesVR Devices</v>
          </cell>
          <cell r="BP272" t="str">
            <v>Telepon &amp; ElektronikPerangkat Pintar &amp; Dapat DipakaiPerangkat VR</v>
          </cell>
        </row>
        <row r="273">
          <cell r="BO273" t="str">
            <v>Phones &amp; ElectronicsPhones &amp; Tablets</v>
          </cell>
          <cell r="BP273" t="str">
            <v>Telepon &amp; ElektronikPonsel &amp; Tablet</v>
          </cell>
        </row>
        <row r="274">
          <cell r="BO274" t="str">
            <v>Bookings &amp; VouchersTravel &amp; TicketsTravel Insurance</v>
          </cell>
          <cell r="BP274" t="str">
            <v>Pemesanan &amp; VoucherPerjalanan &amp; TiketAsuransi Perjalanan</v>
          </cell>
        </row>
        <row r="275">
          <cell r="BO275" t="str">
            <v>Bookings &amp; VouchersTravel &amp; TicketsRail Pass Ticket</v>
          </cell>
          <cell r="BP275" t="str">
            <v>Pemesanan &amp; VoucherPerjalanan &amp; TiketKereta Api Tiket Masuk</v>
          </cell>
        </row>
        <row r="276">
          <cell r="BO276" t="str">
            <v>Bookings &amp; VouchersTravel &amp; TicketsVisa Processing Service</v>
          </cell>
          <cell r="BP276" t="str">
            <v>Pemesanan &amp; VoucherPerjalanan &amp; TiketLayanan Pemrosesan Visa</v>
          </cell>
        </row>
        <row r="277">
          <cell r="BO277" t="str">
            <v>Bookings &amp; VouchersTravel &amp; TicketsBus Rent</v>
          </cell>
          <cell r="BP277" t="str">
            <v>Pemesanan &amp; VoucherPerjalanan &amp; TiketSewa Bus</v>
          </cell>
        </row>
        <row r="278">
          <cell r="BO278" t="str">
            <v>Bookings &amp; VouchersTravel &amp; TicketsCostume Rent</v>
          </cell>
          <cell r="BP278" t="str">
            <v>Pemesanan &amp; VoucherPerjalanan &amp; TiketSewa Kostum</v>
          </cell>
        </row>
        <row r="279">
          <cell r="BO279" t="str">
            <v>Bookings &amp; VouchersTravel &amp; TicketsCar Rent</v>
          </cell>
          <cell r="BP279" t="str">
            <v>Pemesanan &amp; VoucherPerjalanan &amp; TiketSewa Mobil</v>
          </cell>
        </row>
        <row r="280">
          <cell r="BO280" t="str">
            <v>Bookings &amp; VouchersTravel &amp; TicketsDomestic Attraction Tickets</v>
          </cell>
          <cell r="BP280" t="str">
            <v>Pemesanan &amp; VoucherPerjalanan &amp; TiketTiket Atraksi Domestik</v>
          </cell>
        </row>
        <row r="281">
          <cell r="BO281" t="str">
            <v>Bookings &amp; VouchersTravel &amp; TicketsInternational Attraction Tickets</v>
          </cell>
          <cell r="BP281" t="str">
            <v>Pemesanan &amp; VoucherPerjalanan &amp; TiketTiket Atraksi Internasional</v>
          </cell>
        </row>
        <row r="282">
          <cell r="BO282" t="str">
            <v>Bookings &amp; VouchersTravel &amp; TicketsLand Tour</v>
          </cell>
          <cell r="BP282" t="str">
            <v>Pemesanan &amp; VoucherPerjalanan &amp; TiketTur Darat</v>
          </cell>
        </row>
        <row r="283">
          <cell r="BO283" t="str">
            <v>Bookings &amp; VouchersTravel &amp; TicketsIndonesia Tour</v>
          </cell>
          <cell r="BP283" t="str">
            <v>Pemesanan &amp; VoucherPerjalanan &amp; TiketTur Indonesia</v>
          </cell>
        </row>
        <row r="284">
          <cell r="BO284" t="str">
            <v>Bookings &amp; VouchersTravel &amp; TicketsInternational Tour</v>
          </cell>
          <cell r="BP284" t="str">
            <v>Pemesanan &amp; VoucherPerjalanan &amp; TiketTur Internasional</v>
          </cell>
        </row>
        <row r="285">
          <cell r="BO285" t="str">
            <v>Bookings &amp; VouchersTravel &amp; TicketsCruise Tour</v>
          </cell>
          <cell r="BP285" t="str">
            <v>Pemesanan &amp; VoucherPerjalanan &amp; TiketTur Kapal Pesiar</v>
          </cell>
        </row>
        <row r="286">
          <cell r="BO286" t="str">
            <v>Bookings &amp; VouchersTravel &amp; TicketsReligious Tour</v>
          </cell>
          <cell r="BP286" t="str">
            <v>Pemesanan &amp; VoucherPerjalanan &amp; TiketTur Keagamaan</v>
          </cell>
        </row>
        <row r="287">
          <cell r="BO287" t="str">
            <v>Bookings &amp; VouchersPropertyApartment Booking Fee</v>
          </cell>
          <cell r="BP287" t="str">
            <v>Pemesanan &amp; VoucherPropertiBiaya Pemesanan Apartemen</v>
          </cell>
        </row>
        <row r="288">
          <cell r="BO288" t="str">
            <v>Bookings &amp; VouchersPropertyBuilding Booking Fee</v>
          </cell>
          <cell r="BP288" t="str">
            <v>Pemesanan &amp; VoucherPropertiBiaya Pemesanan Gedung</v>
          </cell>
        </row>
        <row r="289">
          <cell r="BO289" t="str">
            <v>Bookings &amp; VouchersPropertyShophouse Booking Fee</v>
          </cell>
          <cell r="BP289" t="str">
            <v>Pemesanan &amp; VoucherPropertiBiaya Pemesanan Ruko</v>
          </cell>
        </row>
        <row r="290">
          <cell r="BO290" t="str">
            <v>Bookings &amp; VouchersPropertyHouse Booking Fee</v>
          </cell>
          <cell r="BP290" t="str">
            <v>Pemesanan &amp; VoucherPropertiBiaya Pemesanan Rumah</v>
          </cell>
        </row>
        <row r="291">
          <cell r="BO291" t="str">
            <v>Bookings &amp; VouchersPropertyLand Booking Fee</v>
          </cell>
          <cell r="BP291" t="str">
            <v>Pemesanan &amp; VoucherPropertiBiaya Pemesanan Tanah</v>
          </cell>
        </row>
        <row r="292">
          <cell r="BO292" t="str">
            <v>Bookings &amp; VouchersPropertyVilla Booking Fee</v>
          </cell>
          <cell r="BP292" t="str">
            <v>Pemesanan &amp; VoucherPropertiBiaya Pemesanan Vila</v>
          </cell>
        </row>
        <row r="293">
          <cell r="BO293" t="str">
            <v>Bookings &amp; VouchersPropertyApartment Full Payment</v>
          </cell>
          <cell r="BP293" t="str">
            <v>Pemesanan &amp; VoucherPropertiPembayaran Penuh Apartemen</v>
          </cell>
        </row>
        <row r="294">
          <cell r="BO294" t="str">
            <v>Bookings &amp; VouchersPropertyBuilding Full Payment</v>
          </cell>
          <cell r="BP294" t="str">
            <v>Pemesanan &amp; VoucherPropertiPembayaran Penuh Gedung</v>
          </cell>
        </row>
        <row r="295">
          <cell r="BO295" t="str">
            <v>Bookings &amp; VouchersPropertyShophouse Full Payment</v>
          </cell>
          <cell r="BP295" t="str">
            <v>Pemesanan &amp; VoucherPropertiPembayaran Penuh Ruko</v>
          </cell>
        </row>
        <row r="296">
          <cell r="BO296" t="str">
            <v>Bookings &amp; VouchersPropertyHouse Full Payment</v>
          </cell>
          <cell r="BP296" t="str">
            <v>Pemesanan &amp; VoucherPropertiPembayaran Penuh Rumah</v>
          </cell>
        </row>
        <row r="297">
          <cell r="BO297" t="str">
            <v>Bookings &amp; VouchersPropertyLand Full Payment</v>
          </cell>
          <cell r="BP297" t="str">
            <v>Pemesanan &amp; VoucherPropertiPembayaran Penuh Tanah</v>
          </cell>
        </row>
        <row r="298">
          <cell r="BO298" t="str">
            <v>Bookings &amp; VouchersPropertyVilla Full Payment</v>
          </cell>
          <cell r="BP298" t="str">
            <v>Pemesanan &amp; VoucherPropertiPembayaran Penuh Vila</v>
          </cell>
        </row>
        <row r="299">
          <cell r="BO299" t="str">
            <v>Bookings &amp; VouchersPropertyApartment Rent</v>
          </cell>
          <cell r="BP299" t="str">
            <v>Pemesanan &amp; VoucherPropertiSewa Apartemen</v>
          </cell>
        </row>
        <row r="300">
          <cell r="BO300" t="str">
            <v>Bookings &amp; VouchersPropertyBuilding Rent</v>
          </cell>
          <cell r="BP300" t="str">
            <v>Pemesanan &amp; VoucherPropertiSewa Gedung</v>
          </cell>
        </row>
        <row r="301">
          <cell r="BO301" t="str">
            <v>Bookings &amp; VouchersPropertyShophouse Rent</v>
          </cell>
          <cell r="BP301" t="str">
            <v>Pemesanan &amp; VoucherPropertiSewa Ruko</v>
          </cell>
        </row>
        <row r="302">
          <cell r="BO302" t="str">
            <v>Bookings &amp; VouchersPropertyHouse Rent</v>
          </cell>
          <cell r="BP302" t="str">
            <v>Pemesanan &amp; VoucherPropertiSewa Rumah</v>
          </cell>
        </row>
        <row r="303">
          <cell r="BO303" t="str">
            <v>Bookings &amp; VouchersPropertyBoarding House Rent</v>
          </cell>
          <cell r="BP303" t="str">
            <v>Pemesanan &amp; VoucherPropertiSewa Rumah Kos</v>
          </cell>
        </row>
        <row r="304">
          <cell r="BO304" t="str">
            <v>Bookings &amp; VouchersPropertyLand Rent</v>
          </cell>
          <cell r="BP304" t="str">
            <v>Pemesanan &amp; VoucherPropertiSewa Tanah</v>
          </cell>
        </row>
        <row r="305">
          <cell r="BO305" t="str">
            <v>Bookings &amp; VouchersPropertyVilla Rent</v>
          </cell>
          <cell r="BP305" t="str">
            <v>Pemesanan &amp; VoucherPropertiSewa Vila</v>
          </cell>
        </row>
        <row r="306">
          <cell r="BO306" t="str">
            <v>Virtual ProductsTelecommunications</v>
          </cell>
          <cell r="BP306" t="str">
            <v>Produk VirtualTelekomunikasi</v>
          </cell>
        </row>
        <row r="307">
          <cell r="BO307" t="str">
            <v>Jewelry Accessories &amp; DerivativesAmber</v>
          </cell>
          <cell r="BP307" t="str">
            <v>Aksesori Perhiasan &amp; TurunannyaBatu Ambar</v>
          </cell>
        </row>
        <row r="308">
          <cell r="BO308" t="str">
            <v>Jewelry Accessories &amp; DerivativesJade</v>
          </cell>
          <cell r="BP308" t="str">
            <v>Aksesori Perhiasan &amp; TurunannyaBatu Giok</v>
          </cell>
        </row>
        <row r="309">
          <cell r="BO309" t="str">
            <v>Jewelry Accessories &amp; DerivativesArtificial GemstonesArtificial Gemstone Clothes Accessories</v>
          </cell>
          <cell r="BP309" t="str">
            <v>Aksesori Perhiasan &amp; TurunannyaBatu Permata ArtifisialAksesori Pakaian Batu Permata Artifisial</v>
          </cell>
        </row>
        <row r="310">
          <cell r="BO310" t="str">
            <v>Jewelry Accessories &amp; DerivativesArtificial GemstonesArtificial Gemstone Earrings</v>
          </cell>
          <cell r="BP310" t="str">
            <v>Aksesori Perhiasan &amp; TurunannyaBatu Permata ArtifisialAnting Batu Permata Artifisial</v>
          </cell>
        </row>
        <row r="311">
          <cell r="BO311" t="str">
            <v>Jewelry Accessories &amp; DerivativesArtificial GemstonesArtificial Gemstone Rings</v>
          </cell>
          <cell r="BP311" t="str">
            <v>Aksesori Perhiasan &amp; TurunannyaBatu Permata ArtifisialCincin Batu Permata Artifisial</v>
          </cell>
        </row>
        <row r="312">
          <cell r="BO312" t="str">
            <v>Jewelry Accessories &amp; DerivativesArtificial GemstonesArtificial Gemstone Bracelets &amp; Anklets</v>
          </cell>
          <cell r="BP312" t="str">
            <v>Aksesori Perhiasan &amp; TurunannyaBatu Permata ArtifisialGelang &amp; Gelang Kaki Batu Permata Artifisial</v>
          </cell>
        </row>
        <row r="313">
          <cell r="BO313" t="str">
            <v>Jewelry Accessories &amp; DerivativesArtificial GemstonesArtificial Gemstone Necklaces &amp; Pendants</v>
          </cell>
          <cell r="BP313" t="str">
            <v>Aksesori Perhiasan &amp; TurunannyaBatu Permata ArtifisialKalung &amp; Liontin Batu Permata Artifisial</v>
          </cell>
        </row>
        <row r="314">
          <cell r="BO314" t="str">
            <v>Jewelry Accessories &amp; DerivativesArtificial GemstonesArtificial Gemstone Jewelry Sets</v>
          </cell>
          <cell r="BP314" t="str">
            <v>Aksesori Perhiasan &amp; TurunannyaBatu Permata ArtifisialSet Perhiasan Batu Permata Artifisial</v>
          </cell>
        </row>
        <row r="315">
          <cell r="BO315" t="str">
            <v>Jewelry Accessories &amp; DerivativesSemiprecious Stones</v>
          </cell>
          <cell r="BP315" t="str">
            <v>Aksesori Perhiasan &amp; TurunannyaBatu Semimulia</v>
          </cell>
        </row>
        <row r="316">
          <cell r="BO316" t="str">
            <v>Jewelry Accessories &amp; DerivativesDiamond</v>
          </cell>
          <cell r="BP316" t="str">
            <v>Aksesori Perhiasan &amp; TurunannyaBerlian</v>
          </cell>
        </row>
        <row r="317">
          <cell r="BO317" t="str">
            <v>Jewelry Accessories &amp; DerivativesGold</v>
          </cell>
          <cell r="BP317" t="str">
            <v>Aksesori Perhiasan &amp; TurunannyaEmas</v>
          </cell>
        </row>
        <row r="318">
          <cell r="BO318" t="str">
            <v>Jewelry Accessories &amp; DerivativesNatural Crystal</v>
          </cell>
          <cell r="BP318" t="str">
            <v>Aksesori Perhiasan &amp; TurunannyaKristal Alam</v>
          </cell>
        </row>
        <row r="319">
          <cell r="BO319" t="str">
            <v>Jewelry Accessories &amp; DerivativesNon-natural Crystal</v>
          </cell>
          <cell r="BP319" t="str">
            <v>Aksesori Perhiasan &amp; TurunannyaKristal Non-alam</v>
          </cell>
        </row>
        <row r="320">
          <cell r="BO320" t="str">
            <v>Jewelry Accessories &amp; DerivativesMellite</v>
          </cell>
          <cell r="BP320" t="str">
            <v>Aksesori Perhiasan &amp; TurunannyaMellite</v>
          </cell>
        </row>
        <row r="321">
          <cell r="BO321" t="str">
            <v>Jewelry Accessories &amp; DerivativesPearl</v>
          </cell>
          <cell r="BP321" t="str">
            <v>Aksesori Perhiasan &amp; TurunannyaMutiara</v>
          </cell>
        </row>
        <row r="322">
          <cell r="BO322" t="str">
            <v>Jewelry Accessories &amp; DerivativesSilver</v>
          </cell>
          <cell r="BP322" t="str">
            <v>Aksesori Perhiasan &amp; TurunannyaPerak</v>
          </cell>
        </row>
        <row r="323">
          <cell r="BO323" t="str">
            <v>Jewelry Accessories &amp; DerivativesPlatinum &amp; Carat Gold</v>
          </cell>
          <cell r="BP323" t="str">
            <v>Aksesori Perhiasan &amp; TurunannyaPlatinum &amp; Emas Karat</v>
          </cell>
        </row>
        <row r="324">
          <cell r="BO324" t="str">
            <v>Jewelry Accessories &amp; DerivativesRuby, Sapphire &amp; Emerald</v>
          </cell>
          <cell r="BP324" t="str">
            <v>Aksesori Perhiasan &amp; TurunannyaRubi, Safir &amp; Zamrud</v>
          </cell>
        </row>
        <row r="325">
          <cell r="BO325" t="str">
            <v>Fashion AccessoriesClothes AccessoriesEarmuffs</v>
          </cell>
          <cell r="BP325" t="str">
            <v>Aksesoris FashionAksesoris PakaianAlat Penutup Telinga</v>
          </cell>
        </row>
        <row r="326">
          <cell r="BO326" t="str">
            <v>Fashion AccessoriesClothes AccessoriesTies &amp; Bow ties</v>
          </cell>
          <cell r="BP326" t="str">
            <v>Aksesoris FashionAksesoris PakaianDasi &amp; Dasi Kupu-Kupu</v>
          </cell>
        </row>
        <row r="327">
          <cell r="BO327" t="str">
            <v>Fashion AccessoriesClothes AccessoriesCufflinks</v>
          </cell>
          <cell r="BP327" t="str">
            <v>Aksesoris FashionAksesoris PakaianManset</v>
          </cell>
        </row>
        <row r="328">
          <cell r="BO328" t="str">
            <v>Fashion AccessoriesClothes AccessoriesFace Covering Masks &amp; Accessories</v>
          </cell>
          <cell r="BP328" t="str">
            <v>Aksesoris FashionAksesoris PakaianMasker Wajah &amp; Aksesori</v>
          </cell>
        </row>
        <row r="329">
          <cell r="BO329" t="str">
            <v>Fashion AccessoriesClothes AccessoriesCollar Clips &amp; Brooches</v>
          </cell>
          <cell r="BP329" t="str">
            <v>Aksesoris FashionAksesoris PakaianPenjepit Kerah &amp; Bros</v>
          </cell>
        </row>
        <row r="330">
          <cell r="BO330" t="str">
            <v>Fashion AccessoriesClothes AccessoriesBelts</v>
          </cell>
          <cell r="BP330" t="str">
            <v>Aksesoris FashionAksesoris PakaianSabuk</v>
          </cell>
        </row>
        <row r="331">
          <cell r="BO331" t="str">
            <v>Fashion AccessoriesClothes AccessoriesHandkerchiefs</v>
          </cell>
          <cell r="BP331" t="str">
            <v>Aksesoris FashionAksesoris PakaianSaputangan</v>
          </cell>
        </row>
        <row r="332">
          <cell r="BO332" t="str">
            <v>Fashion AccessoriesClothes AccessoriesGloves</v>
          </cell>
          <cell r="BP332" t="str">
            <v>Aksesoris FashionAksesoris PakaianSarung Tangan</v>
          </cell>
        </row>
        <row r="333">
          <cell r="BO333" t="str">
            <v>Fashion AccessoriesClothes AccessoriesScarves &amp; Shawls</v>
          </cell>
          <cell r="BP333" t="str">
            <v>Aksesoris FashionAksesoris PakaianSelendang &amp; Syal</v>
          </cell>
        </row>
        <row r="334">
          <cell r="BO334" t="str">
            <v>Fashion AccessoriesClothes AccessoriesFashion Accessory Sets</v>
          </cell>
          <cell r="BP334" t="str">
            <v>Aksesoris FashionAksesoris PakaianSet Aksesori Fesyen</v>
          </cell>
        </row>
        <row r="335">
          <cell r="BO335" t="str">
            <v>Fashion AccessoriesClothes AccessoriesHats</v>
          </cell>
          <cell r="BP335" t="str">
            <v>Aksesoris FashionAksesoris PakaianTopi</v>
          </cell>
        </row>
        <row r="336">
          <cell r="BO336" t="str">
            <v>Fashion AccessoriesWedding Accessories</v>
          </cell>
          <cell r="BP336" t="str">
            <v>Aksesoris FashionAksesoris Pernikahan</v>
          </cell>
        </row>
        <row r="337">
          <cell r="BO337" t="str">
            <v>Fashion AccessoriesHair Accessories</v>
          </cell>
          <cell r="BP337" t="str">
            <v>Aksesoris FashionAksesoris Rambut</v>
          </cell>
        </row>
        <row r="338">
          <cell r="BO338" t="str">
            <v>Fashion AccessoriesHair Extensions &amp; Wigs</v>
          </cell>
          <cell r="BP338" t="str">
            <v>Aksesoris FashionEkstensi Rambut &amp; Wig</v>
          </cell>
        </row>
        <row r="339">
          <cell r="BO339" t="str">
            <v>Fashion AccessoriesFashion Watches &amp; AccessoriesFashion Couple Watches</v>
          </cell>
          <cell r="BP339" t="str">
            <v>Aksesoris FashionJam Tangan &amp; AksesorisJam Tangan Couple</v>
          </cell>
        </row>
        <row r="340">
          <cell r="BO340" t="str">
            <v>Fashion AccessoriesFashion Watches &amp; AccessoriesFashion Men's Watches</v>
          </cell>
          <cell r="BP340" t="str">
            <v>Aksesoris FashionJam Tangan &amp; AksesorisJam Tangan Pria</v>
          </cell>
        </row>
        <row r="341">
          <cell r="BO341" t="str">
            <v>Fashion AccessoriesFashion Watches &amp; AccessoriesFashion Women's Watches</v>
          </cell>
          <cell r="BP341" t="str">
            <v>Aksesoris FashionJam Tangan &amp; AksesorisJam Tangan Wanita</v>
          </cell>
        </row>
        <row r="342">
          <cell r="BO342" t="str">
            <v>Fashion AccessoriesWatches &amp; Accessories</v>
          </cell>
          <cell r="BP342" t="str">
            <v>Aksesoris FashionJam Tangan &amp; Aksesoris</v>
          </cell>
        </row>
        <row r="343">
          <cell r="BO343" t="str">
            <v>Fashion AccessoriesEyewear</v>
          </cell>
          <cell r="BP343" t="str">
            <v>Aksesoris FashionKacamata</v>
          </cell>
        </row>
        <row r="344">
          <cell r="BO344" t="str">
            <v>Fashion AccessoriesDressmaking Fabrics</v>
          </cell>
          <cell r="BP344" t="str">
            <v>Aksesoris FashionKain</v>
          </cell>
        </row>
        <row r="345">
          <cell r="BO345" t="str">
            <v>Fashion AccessoriesCostume Jewelry &amp; AccessoriesEarrings</v>
          </cell>
          <cell r="BP345" t="str">
            <v>Aksesoris FashionPerhiasan &amp; Aksesori KustomAnting-Anting</v>
          </cell>
        </row>
        <row r="346">
          <cell r="BO346" t="str">
            <v>Fashion AccessoriesCostume Jewelry &amp; AccessoriesRings</v>
          </cell>
          <cell r="BP346" t="str">
            <v>Aksesoris FashionPerhiasan &amp; Aksesori KustomCincin</v>
          </cell>
        </row>
        <row r="347">
          <cell r="BO347" t="str">
            <v>Fashion AccessoriesCostume Jewelry &amp; AccessoriesCharms &amp; Pendants</v>
          </cell>
          <cell r="BP347" t="str">
            <v>Aksesoris FashionPerhiasan &amp; Aksesori KustomGantungan &amp; Liontin</v>
          </cell>
        </row>
        <row r="348">
          <cell r="BO348" t="str">
            <v>Fashion AccessoriesCostume Jewelry &amp; AccessoriesKeychains</v>
          </cell>
          <cell r="BP348" t="str">
            <v>Aksesoris FashionPerhiasan &amp; Aksesori KustomGantungan Kunci</v>
          </cell>
        </row>
        <row r="349">
          <cell r="BO349" t="str">
            <v>Fashion AccessoriesCostume Jewelry &amp; AccessoriesBracelets &amp; Bangles</v>
          </cell>
          <cell r="BP349" t="str">
            <v>Aksesoris FashionPerhiasan &amp; Aksesori KustomGelang &amp; Bangle</v>
          </cell>
        </row>
        <row r="350">
          <cell r="BO350" t="str">
            <v>Fashion AccessoriesCostume Jewelry &amp; AccessoriesAnklets</v>
          </cell>
          <cell r="BP350" t="str">
            <v>Aksesoris FashionPerhiasan &amp; Aksesori KustomGelang Kaki</v>
          </cell>
        </row>
        <row r="351">
          <cell r="BO351" t="str">
            <v>Fashion AccessoriesCostume Jewelry &amp; AccessoriesNecklaces</v>
          </cell>
          <cell r="BP351" t="str">
            <v>Aksesoris FashionPerhiasan &amp; Aksesori KustomKalung</v>
          </cell>
        </row>
        <row r="352">
          <cell r="BO352" t="str">
            <v>Fashion AccessoriesCostume Jewelry &amp; AccessoriesJewelry Adjusters &amp; Protectors</v>
          </cell>
          <cell r="BP352" t="str">
            <v>Aksesoris FashionPerhiasan &amp; Aksesori KustomPengatur Ukuran &amp; Pelindung Perhiasan</v>
          </cell>
        </row>
        <row r="353">
          <cell r="BO353" t="str">
            <v>Fashion AccessoriesCostume Jewelry &amp; AccessoriesBody Jewelry</v>
          </cell>
          <cell r="BP353" t="str">
            <v>Aksesoris FashionPerhiasan &amp; Aksesori KustomPerhiasan Tubuh</v>
          </cell>
        </row>
        <row r="354">
          <cell r="BO354" t="str">
            <v>Fashion AccessoriesCostume Jewelry &amp; AccessoriesJewelry Sets</v>
          </cell>
          <cell r="BP354" t="str">
            <v>Aksesoris FashionPerhiasan &amp; Aksesori KustomSet Perhiasan</v>
          </cell>
        </row>
        <row r="355">
          <cell r="BO355" t="str">
            <v>Pre-OwnedFootwear</v>
          </cell>
          <cell r="BP355" t="str">
            <v>Bekas PakaiAlas Kaki</v>
          </cell>
        </row>
        <row r="356">
          <cell r="BO356" t="str">
            <v>Pre-OwnedWatches</v>
          </cell>
          <cell r="BP356" t="str">
            <v>Bekas PakaiJam Tangan</v>
          </cell>
        </row>
        <row r="357">
          <cell r="BO357" t="str">
            <v>Pre-OwnedLuggage &amp; Travel</v>
          </cell>
          <cell r="BP357" t="str">
            <v>Bekas PakaiKoper &amp; Perjalanan</v>
          </cell>
        </row>
        <row r="358">
          <cell r="BO358" t="str">
            <v>Pre-OwnedFashion Accessories</v>
          </cell>
          <cell r="BP358" t="str">
            <v>Bekas PakaiMode Aksesori</v>
          </cell>
        </row>
        <row r="359">
          <cell r="BO359" t="str">
            <v>Pre-OwnedMenswear</v>
          </cell>
          <cell r="BP359" t="str">
            <v>Bekas PakaiPakaian Pria</v>
          </cell>
        </row>
        <row r="360">
          <cell r="BO360" t="str">
            <v>Pre-OwnedWomenswear</v>
          </cell>
          <cell r="BP360" t="str">
            <v>Bekas PakaiPakaian Wanita</v>
          </cell>
        </row>
        <row r="361">
          <cell r="BO361" t="str">
            <v>Pre-OwnedBags</v>
          </cell>
          <cell r="BP361" t="str">
            <v>Bekas PakaiTas</v>
          </cell>
        </row>
        <row r="362">
          <cell r="BO362" t="str">
            <v>Muslim FashionIslamic Accessories</v>
          </cell>
          <cell r="BP362" t="str">
            <v>Fashion MuslimAksesoris Islami</v>
          </cell>
        </row>
        <row r="363">
          <cell r="BO363" t="str">
            <v>Muslim FashionWomen's Islamic ClothingAbayas</v>
          </cell>
          <cell r="BP363" t="str">
            <v>Fashion MuslimBusana Muslim WanitaAbaya</v>
          </cell>
        </row>
        <row r="364">
          <cell r="BO364" t="str">
            <v>Muslim FashionWomen's Islamic ClothingCulottes &amp; Palazzo Pants</v>
          </cell>
          <cell r="BP364" t="str">
            <v>Fashion MuslimBusana Muslim WanitaCelana Kulot dan Palazzo</v>
          </cell>
        </row>
        <row r="365">
          <cell r="BO365" t="str">
            <v>Muslim FashionWomen's Islamic ClothingGamis</v>
          </cell>
          <cell r="BP365" t="str">
            <v>Fashion MuslimBusana Muslim WanitaGamis</v>
          </cell>
        </row>
        <row r="366">
          <cell r="BO366" t="str">
            <v>Muslim FashionWomen's Islamic ClothingDresses</v>
          </cell>
          <cell r="BP366" t="str">
            <v>Fashion MuslimBusana Muslim WanitaGaun</v>
          </cell>
        </row>
        <row r="367">
          <cell r="BO367" t="str">
            <v>Muslim FashionWomen's Islamic ClothingRobes</v>
          </cell>
          <cell r="BP367" t="str">
            <v>Fashion MuslimBusana Muslim WanitaJubah</v>
          </cell>
        </row>
        <row r="368">
          <cell r="BO368" t="str">
            <v>Muslim FashionWomen's Islamic ClothingJumpsuits</v>
          </cell>
          <cell r="BP368" t="str">
            <v>Fashion MuslimBusana Muslim WanitaJumpsuit</v>
          </cell>
        </row>
        <row r="369">
          <cell r="BO369" t="str">
            <v>Muslim FashionWomen's Islamic ClothingKaftans</v>
          </cell>
          <cell r="BP369" t="str">
            <v>Fashion MuslimBusana Muslim WanitaKaftan</v>
          </cell>
        </row>
        <row r="370">
          <cell r="BO370" t="str">
            <v>Muslim FashionWomen's Islamic ClothingShirts &amp; Blouses</v>
          </cell>
          <cell r="BP370" t="str">
            <v>Fashion MuslimBusana Muslim WanitaKemeja &amp; Blus</v>
          </cell>
        </row>
        <row r="371">
          <cell r="BO371" t="str">
            <v>Muslim FashionWomen's Islamic ClothingLeggings</v>
          </cell>
          <cell r="BP371" t="str">
            <v>Fashion MuslimBusana Muslim WanitaLegging</v>
          </cell>
        </row>
        <row r="372">
          <cell r="BO372" t="str">
            <v>Muslim FashionWomen's Islamic ClothingTurtlenecks &amp; Inners</v>
          </cell>
          <cell r="BP372" t="str">
            <v>Fashion MuslimBusana Muslim WanitaManset &amp; Dalaman</v>
          </cell>
        </row>
        <row r="373">
          <cell r="BO373" t="str">
            <v>Muslim FashionWomen's Islamic ClothingSkirts</v>
          </cell>
          <cell r="BP373" t="str">
            <v>Fashion MuslimBusana Muslim WanitaRok</v>
          </cell>
        </row>
        <row r="374">
          <cell r="BO374" t="str">
            <v>Muslim FashionWomen's Islamic ClothingClothing Sets</v>
          </cell>
          <cell r="BP374" t="str">
            <v>Fashion MuslimBusana Muslim WanitaSetelan Pakaian</v>
          </cell>
        </row>
        <row r="375">
          <cell r="BO375" t="str">
            <v>Muslim FashionWomen's Islamic ClothingFamily Clothing Sets</v>
          </cell>
          <cell r="BP375" t="str">
            <v>Fashion MuslimBusana Muslim WanitaSetelan Pakaian Keluarga</v>
          </cell>
        </row>
        <row r="376">
          <cell r="BO376" t="str">
            <v>Muslim FashionWomen's Islamic ClothingCouples' Clothing Sets</v>
          </cell>
          <cell r="BP376" t="str">
            <v>Fashion MuslimBusana Muslim WanitaSetelan Pakaian Pasangan</v>
          </cell>
        </row>
        <row r="377">
          <cell r="BO377" t="str">
            <v>Muslim FashionWomen's Islamic ClothingTunics</v>
          </cell>
          <cell r="BP377" t="str">
            <v>Fashion MuslimBusana Muslim WanitaTunik</v>
          </cell>
        </row>
        <row r="378">
          <cell r="BO378" t="str">
            <v>Muslim FashionHijabs</v>
          </cell>
          <cell r="BP378" t="str">
            <v>Fashion MuslimHijab</v>
          </cell>
        </row>
        <row r="379">
          <cell r="BO379" t="str">
            <v>Muslim FashionOuterwear</v>
          </cell>
          <cell r="BP379" t="str">
            <v>Fashion MuslimOuter</v>
          </cell>
        </row>
        <row r="380">
          <cell r="BO380" t="str">
            <v>Muslim FashionPrayer Attire &amp; Equipment</v>
          </cell>
          <cell r="BP380" t="str">
            <v>Fashion MuslimPakaian &amp; Alat Ibadah</v>
          </cell>
        </row>
        <row r="381">
          <cell r="BO381" t="str">
            <v>Muslim FashionKids' Islamic Clothing</v>
          </cell>
          <cell r="BP381" t="str">
            <v>Fashion MuslimPakaian Muslim Anak</v>
          </cell>
        </row>
        <row r="382">
          <cell r="BO382" t="str">
            <v>Muslim FashionMen's Islamic Clothing</v>
          </cell>
          <cell r="BP382" t="str">
            <v>Fashion MuslimPakaian Muslim Pria</v>
          </cell>
        </row>
        <row r="383">
          <cell r="BO383" t="str">
            <v>Muslim FashionIslamic Sportswear</v>
          </cell>
          <cell r="BP383" t="str">
            <v>Fashion MuslimPakaian Olahraga Muslim</v>
          </cell>
        </row>
        <row r="384">
          <cell r="BO384" t="str">
            <v>Muslim FashionUmroh Equipment</v>
          </cell>
          <cell r="BP384" t="str">
            <v>Fashion MuslimPerlengkapan Umroh</v>
          </cell>
        </row>
        <row r="385">
          <cell r="BO385" t="str">
            <v>Luggage &amp; BagsBag Accessories</v>
          </cell>
          <cell r="BP385" t="str">
            <v>Koper &amp; TasAksesoris Tas</v>
          </cell>
        </row>
        <row r="386">
          <cell r="BO386" t="str">
            <v>Luggage &amp; BagsLuggage &amp; Travel BagsLuggage Accessories</v>
          </cell>
          <cell r="BP386" t="str">
            <v>Koper &amp; TasKoper &amp; Tas TravelAksesoris Koper</v>
          </cell>
        </row>
        <row r="387">
          <cell r="BO387" t="str">
            <v>Luggage &amp; BagsLuggage &amp; Travel BagsPassport Holders &amp; Covers</v>
          </cell>
          <cell r="BP387" t="str">
            <v>Koper &amp; TasKoper &amp; Tas TravelHolder &amp; Sampul Paspor</v>
          </cell>
        </row>
        <row r="388">
          <cell r="BO388" t="str">
            <v>Luggage &amp; BagsLuggage &amp; Travel BagsLuggage</v>
          </cell>
          <cell r="BP388" t="str">
            <v>Koper &amp; TasKoper &amp; Tas TravelKoper</v>
          </cell>
        </row>
        <row r="389">
          <cell r="BO389" t="str">
            <v>Luggage &amp; BagsLuggage &amp; Travel BagsTravel Organizers</v>
          </cell>
          <cell r="BP389" t="str">
            <v>Koper &amp; TasKoper &amp; Tas TravelTas Bepergian</v>
          </cell>
        </row>
        <row r="390">
          <cell r="BO390" t="str">
            <v>Luggage &amp; BagsLuggage &amp; Travel BagsTravel Bags</v>
          </cell>
          <cell r="BP390" t="str">
            <v>Koper &amp; TasKoper &amp; Tas TravelTas Perjalanan</v>
          </cell>
        </row>
        <row r="391">
          <cell r="BO391" t="str">
            <v>Luggage &amp; BagsLuggage &amp; Travel Bags</v>
          </cell>
          <cell r="BP391" t="str">
            <v>Koper &amp; TasKoper &amp; Tas Travel</v>
          </cell>
        </row>
        <row r="392">
          <cell r="BO392" t="str">
            <v>Luggage &amp; BagsFunctional BagsToiletry Bags</v>
          </cell>
          <cell r="BP392" t="str">
            <v>Koper &amp; TasTas FungsionalKantong Perlengkapan Mandi</v>
          </cell>
        </row>
        <row r="393">
          <cell r="BO393" t="str">
            <v>Luggage &amp; BagsFunctional BagsBackpacks</v>
          </cell>
          <cell r="BP393" t="str">
            <v>Koper &amp; TasTas FungsionalRansel</v>
          </cell>
        </row>
        <row r="394">
          <cell r="BO394" t="str">
            <v>Luggage &amp; BagsFunctional BagsLunch Bags</v>
          </cell>
          <cell r="BP394" t="str">
            <v>Koper &amp; TasTas FungsionalTas Bekal</v>
          </cell>
        </row>
        <row r="395">
          <cell r="BO395" t="str">
            <v>Luggage &amp; BagsFunctional BagsLaptop Bags</v>
          </cell>
          <cell r="BP395" t="str">
            <v>Koper &amp; TasTas FungsionalTas Laptop</v>
          </cell>
        </row>
        <row r="396">
          <cell r="BO396" t="str">
            <v>Luggage &amp; BagsFunctional BagsCooler Bags</v>
          </cell>
          <cell r="BP396" t="str">
            <v>Koper &amp; TasTas FungsionalTas Pendingin</v>
          </cell>
        </row>
        <row r="397">
          <cell r="BO397" t="str">
            <v>Luggage &amp; BagsFunctional BagsMake-up Bags</v>
          </cell>
          <cell r="BP397" t="str">
            <v>Koper &amp; TasTas FungsionalTas Rias</v>
          </cell>
        </row>
        <row r="398">
          <cell r="BO398" t="str">
            <v>Luggage &amp; BagsFunctional Bags</v>
          </cell>
          <cell r="BP398" t="str">
            <v>Koper &amp; TasTas Fungsional</v>
          </cell>
        </row>
        <row r="399">
          <cell r="BO399" t="str">
            <v>Luggage &amp; BagsMen's Bags</v>
          </cell>
          <cell r="BP399" t="str">
            <v>Koper &amp; TasTas Pria</v>
          </cell>
        </row>
        <row r="400">
          <cell r="BO400" t="str">
            <v>Luggage &amp; BagsWomen's Bags</v>
          </cell>
          <cell r="BP400" t="str">
            <v>Koper &amp; TasTas Wanita</v>
          </cell>
        </row>
        <row r="401">
          <cell r="BO401" t="str">
            <v>Sports &amp; OutdoorSports &amp; Outdoor AccessoriesSports Headbands</v>
          </cell>
          <cell r="BP401" t="str">
            <v>Olahraga &amp; OutdoorAksesoris Olahraga &amp; OutdoorHeadband Olahraga</v>
          </cell>
        </row>
        <row r="402">
          <cell r="BO402" t="str">
            <v>Sports &amp; OutdoorSports &amp; Outdoor AccessoriesShoe Bags</v>
          </cell>
          <cell r="BP402" t="str">
            <v>Olahraga &amp; OutdoorAksesoris Olahraga &amp; OutdoorKantong Sepatu</v>
          </cell>
        </row>
        <row r="403">
          <cell r="BO403" t="str">
            <v>Sports &amp; OutdoorSports &amp; Outdoor AccessoriesSports Socks</v>
          </cell>
          <cell r="BP403" t="str">
            <v>Olahraga &amp; OutdoorAksesoris Olahraga &amp; OutdoorKaus Kaki Olahraga</v>
          </cell>
        </row>
        <row r="404">
          <cell r="BO404" t="str">
            <v>Sports &amp; OutdoorSports &amp; Outdoor AccessoriesSports Sleeves &amp; Support</v>
          </cell>
          <cell r="BP404" t="str">
            <v>Olahraga &amp; OutdoorAksesoris Olahraga &amp; OutdoorLengan &amp; Alat Pendukung Olahraga</v>
          </cell>
        </row>
        <row r="405">
          <cell r="BO405" t="str">
            <v>Sports &amp; OutdoorSports &amp; Outdoor AccessoriesSports Bags</v>
          </cell>
          <cell r="BP405" t="str">
            <v>Olahraga &amp; OutdoorAksesoris Olahraga &amp; OutdoorTas Olahraga</v>
          </cell>
        </row>
        <row r="406">
          <cell r="BO406" t="str">
            <v>Sports &amp; OutdoorSports &amp; Outdoor AccessoriesSports &amp; Outdoor Hats</v>
          </cell>
          <cell r="BP406" t="str">
            <v>Olahraga &amp; OutdoorAksesoris Olahraga &amp; OutdoorTopi Olahraga &amp; Outdoor</v>
          </cell>
        </row>
        <row r="407">
          <cell r="BO407" t="str">
            <v>Sports &amp; OutdoorSports &amp; Outdoor AccessoriesSwimming Caps</v>
          </cell>
          <cell r="BP407" t="str">
            <v>Olahraga &amp; OutdoorAksesoris Olahraga &amp; OutdoorTopi Renang</v>
          </cell>
        </row>
        <row r="408">
          <cell r="BO408" t="str">
            <v>Sports &amp; OutdoorSports &amp; Outdoor AccessoriesSports Wristbands</v>
          </cell>
          <cell r="BP408" t="str">
            <v>Olahraga &amp; OutdoorAksesoris Olahraga &amp; OutdoorWristband Olahraga</v>
          </cell>
        </row>
        <row r="409">
          <cell r="BO409" t="str">
            <v>Sports &amp; OutdoorSwimwear, Surfwear &amp; Wetsuits</v>
          </cell>
          <cell r="BP409" t="str">
            <v>Olahraga &amp; OutdoorBaju renang, baju selancar, &amp; baju selam</v>
          </cell>
        </row>
        <row r="410">
          <cell r="BO410" t="str">
            <v>Sports &amp; OutdoorSport &amp; Outdoor Clothing</v>
          </cell>
          <cell r="BP410" t="str">
            <v>Olahraga &amp; OutdoorPakaian Olahraga &amp; Outdoor</v>
          </cell>
        </row>
        <row r="411">
          <cell r="BO411" t="str">
            <v>Sports &amp; OutdoorSports Footwear</v>
          </cell>
          <cell r="BP411" t="str">
            <v>Olahraga &amp; OutdoorSepatu Olahraga</v>
          </cell>
        </row>
        <row r="412">
          <cell r="BO412" t="str">
            <v>Sports &amp; OutdoorFan Shop</v>
          </cell>
          <cell r="BP412" t="str">
            <v>Olahraga &amp; OutdoorToko Penggemar</v>
          </cell>
        </row>
        <row r="413">
          <cell r="BO413" t="str">
            <v>Menswear &amp; UnderwearMen's Tops</v>
          </cell>
          <cell r="BP413" t="str">
            <v>Pakaian &amp; Pakaian Dalam PriaAtasan Pria</v>
          </cell>
        </row>
        <row r="414">
          <cell r="BO414" t="str">
            <v>Menswear &amp; UnderwearMen's Sleepwear &amp; Loungewear</v>
          </cell>
          <cell r="BP414" t="str">
            <v>Pakaian &amp; Pakaian Dalam PriaBaju Tidur dan Baju Santai Pria</v>
          </cell>
        </row>
        <row r="415">
          <cell r="BO415" t="str">
            <v>Menswear &amp; UnderwearMen's Bottoms</v>
          </cell>
          <cell r="BP415" t="str">
            <v>Pakaian &amp; Pakaian Dalam PriaBawahan Pria</v>
          </cell>
        </row>
        <row r="416">
          <cell r="BO416" t="str">
            <v>Menswear &amp; UnderwearMen's Underwear &amp; SocksSocks</v>
          </cell>
          <cell r="BP416" t="str">
            <v>Pakaian &amp; Pakaian Dalam PriaPakaian Dalam PriaKaus kaki</v>
          </cell>
        </row>
        <row r="417">
          <cell r="BO417" t="str">
            <v>Menswear &amp; UnderwearMen's Underwear &amp; SocksMen's Thermal Underwear</v>
          </cell>
          <cell r="BP417" t="str">
            <v>Pakaian &amp; Pakaian Dalam PriaPakaian Dalam PriaPakaian Dalam Termal</v>
          </cell>
        </row>
        <row r="418">
          <cell r="BO418" t="str">
            <v>Menswear &amp; UnderwearMen's Underwear &amp; SocksMen's Tanks &amp; Undershirts</v>
          </cell>
          <cell r="BP418" t="str">
            <v>Pakaian &amp; Pakaian Dalam PriaPakaian Dalam PriaRompi</v>
          </cell>
        </row>
        <row r="419">
          <cell r="BO419" t="str">
            <v>Menswear &amp; UnderwearMen's Underwear</v>
          </cell>
          <cell r="BP419" t="str">
            <v>Pakaian &amp; Pakaian Dalam PriaPakaian Dalam Pria</v>
          </cell>
        </row>
        <row r="420">
          <cell r="BO420" t="str">
            <v>Menswear &amp; UnderwearMen's Special Occasion ClothingTraditional Clothing</v>
          </cell>
          <cell r="BP420" t="str">
            <v>Pakaian &amp; Pakaian Dalam PriaPakaian Khusus PriaBaju Tradisional</v>
          </cell>
        </row>
        <row r="421">
          <cell r="BO421" t="str">
            <v>Menswear &amp; UnderwearMen's Special Occasion ClothingWorkwear &amp; Uniforms</v>
          </cell>
          <cell r="BP421" t="str">
            <v>Pakaian &amp; Pakaian Dalam PriaPakaian Khusus PriaPakaian Kerja &amp; Seragam</v>
          </cell>
        </row>
        <row r="422">
          <cell r="BO422" t="str">
            <v>Menswear &amp; UnderwearMen's Special Clothing</v>
          </cell>
          <cell r="BP422" t="str">
            <v>Pakaian &amp; Pakaian Dalam PriaPakaian Khusus Pria</v>
          </cell>
        </row>
        <row r="423">
          <cell r="BO423" t="str">
            <v>Menswear &amp; UnderwearMen's Suits &amp; Overalls</v>
          </cell>
          <cell r="BP423" t="str">
            <v>Pakaian &amp; Pakaian Dalam PriaSetelan &amp; Overall Pria</v>
          </cell>
        </row>
        <row r="424">
          <cell r="BO424" t="str">
            <v>Womenswear &amp; UnderwearWomen's Tops</v>
          </cell>
          <cell r="BP424" t="str">
            <v>Pakaian &amp; Pakaian Dalam WanitaAtasan Wanita</v>
          </cell>
        </row>
        <row r="425">
          <cell r="BO425" t="str">
            <v>Womenswear &amp; UnderwearWomen's Sleepwear &amp; LoungewearBathrobes &amp; Dressing Gowns</v>
          </cell>
          <cell r="BP425" t="str">
            <v>Pakaian &amp; Pakaian Dalam WanitaBaju Tidur dan Baju Santai WanitaKimono Mandi &amp; Rias</v>
          </cell>
        </row>
        <row r="426">
          <cell r="BO426" t="str">
            <v>Womenswear &amp; UnderwearWomen's Sleepwear &amp; Loungewear</v>
          </cell>
          <cell r="BP426" t="str">
            <v>Pakaian &amp; Pakaian Dalam WanitaBaju Tidur dan Baju Santai Wanita</v>
          </cell>
        </row>
        <row r="427">
          <cell r="BO427" t="str">
            <v>Womenswear &amp; UnderwearWomen's Bottoms</v>
          </cell>
          <cell r="BP427" t="str">
            <v>Pakaian &amp; Pakaian Dalam WanitaBawahan Wanita</v>
          </cell>
        </row>
        <row r="428">
          <cell r="BO428" t="str">
            <v>Womenswear &amp; UnderwearWomen's Dresses</v>
          </cell>
          <cell r="BP428" t="str">
            <v>Pakaian &amp; Pakaian Dalam WanitaGaun Wanita</v>
          </cell>
        </row>
        <row r="429">
          <cell r="BO429" t="str">
            <v>Womenswear &amp; UnderwearWomen's Underwear</v>
          </cell>
          <cell r="BP429" t="str">
            <v>Pakaian &amp; Pakaian Dalam WanitaPakaian Dalam Wanita</v>
          </cell>
        </row>
        <row r="430">
          <cell r="BO430" t="str">
            <v>Womenswear &amp; UnderwearWomen's Special Clothing</v>
          </cell>
          <cell r="BP430" t="str">
            <v>Pakaian &amp; Pakaian Dalam WanitaPakaian Khusus Wanita</v>
          </cell>
        </row>
        <row r="431">
          <cell r="BO431" t="str">
            <v>Womenswear &amp; UnderwearWomen's Suits &amp; OverallsOveralls</v>
          </cell>
          <cell r="BP431" t="str">
            <v>Pakaian &amp; Pakaian Dalam WanitaSetelan &amp; Overall WanitaOverall</v>
          </cell>
        </row>
        <row r="432">
          <cell r="BO432" t="str">
            <v>Womenswear &amp; UnderwearWomen's Suits &amp; OverallsCouples' Clothing Sets</v>
          </cell>
          <cell r="BP432" t="str">
            <v>Pakaian &amp; Pakaian Dalam WanitaSetelan &amp; Overall WanitaSet Pakaian Couple</v>
          </cell>
        </row>
        <row r="433">
          <cell r="BO433" t="str">
            <v>Womenswear &amp; UnderwearWomen's Suits &amp; OverallsFamily Clothing Sets</v>
          </cell>
          <cell r="BP433" t="str">
            <v>Pakaian &amp; Pakaian Dalam WanitaSetelan &amp; Overall WanitaSet Pakaian Keluarga</v>
          </cell>
        </row>
        <row r="434">
          <cell r="BO434" t="str">
            <v>Womenswear &amp; UnderwearWomen's Suits &amp; OverallsSets</v>
          </cell>
          <cell r="BP434" t="str">
            <v>Pakaian &amp; Pakaian Dalam WanitaSetelan &amp; Overall WanitaSetelan</v>
          </cell>
        </row>
        <row r="435">
          <cell r="BO435" t="str">
            <v>Womenswear &amp; UnderwearWomen's Suits &amp; OverallsSuits</v>
          </cell>
          <cell r="BP435" t="str">
            <v>Pakaian &amp; Pakaian Dalam WanitaSetelan &amp; Overall WanitaSetelan Resmi</v>
          </cell>
        </row>
        <row r="436">
          <cell r="BO436" t="str">
            <v>ShoesShoe Accessories</v>
          </cell>
          <cell r="BP436" t="str">
            <v>SepatuAksesoris Sepatu</v>
          </cell>
        </row>
        <row r="437">
          <cell r="BO437" t="str">
            <v>ShoesMen's Shoes</v>
          </cell>
          <cell r="BP437" t="str">
            <v>SepatuSepatu Pria</v>
          </cell>
        </row>
        <row r="438">
          <cell r="BO438" t="str">
            <v>ShoesWomen's Shoes</v>
          </cell>
          <cell r="BP438" t="str">
            <v>SepatuSepatu Wanita</v>
          </cell>
        </row>
        <row r="439">
          <cell r="BO439" t="str">
            <v>Baby &amp; MaternityBaby Fashion AccessoriesBaby Hair Accessories</v>
          </cell>
          <cell r="BP439" t="str">
            <v>Bayi &amp; PersalinanAksesori Fashion BayiAksesori Rambut Bayi</v>
          </cell>
        </row>
        <row r="440">
          <cell r="BO440" t="str">
            <v>Baby &amp; MaternityBaby Fashion AccessoriesBibs &amp; Burp Cloths</v>
          </cell>
          <cell r="BP440" t="str">
            <v>Bayi &amp; PersalinanAksesori Fashion BayiCelemek Makan &amp; Lap Liur Bayi</v>
          </cell>
        </row>
        <row r="441">
          <cell r="BO441" t="str">
            <v>Baby &amp; MaternityBaby Fashion AccessoriesSunglasses</v>
          </cell>
          <cell r="BP441" t="str">
            <v>Bayi &amp; PersalinanAksesori Fashion BayiKacamata hitam</v>
          </cell>
        </row>
        <row r="442">
          <cell r="BO442" t="str">
            <v>Baby &amp; MaternityBaby Fashion AccessoriesBaby Face Masks</v>
          </cell>
          <cell r="BP442" t="str">
            <v>Bayi &amp; PersalinanAksesori Fashion BayiMasker Wajah Bayi</v>
          </cell>
        </row>
        <row r="443">
          <cell r="BO443" t="str">
            <v>Baby &amp; MaternityBaby Fashion AccessoriesBaby Earmuffs</v>
          </cell>
          <cell r="BP443" t="str">
            <v>Bayi &amp; PersalinanAksesori Fashion BayiPenutup Telinga Bayi</v>
          </cell>
        </row>
        <row r="444">
          <cell r="BO444" t="str">
            <v>Baby &amp; MaternityBaby Fashion AccessoriesBaby Costume Jewelry</v>
          </cell>
          <cell r="BP444" t="str">
            <v>Bayi &amp; PersalinanAksesori Fashion BayiPerhiasan Kostum Bayi</v>
          </cell>
        </row>
        <row r="445">
          <cell r="BO445" t="str">
            <v>Baby &amp; MaternityBaby Fashion AccessoriesBaby Gloves</v>
          </cell>
          <cell r="BP445" t="str">
            <v>Bayi &amp; PersalinanAksesori Fashion BayiSarung Tangan Bayi</v>
          </cell>
        </row>
        <row r="446">
          <cell r="BO446" t="str">
            <v>Baby &amp; MaternityBaby Fashion AccessoriesGift Sets</v>
          </cell>
          <cell r="BP446" t="str">
            <v>Bayi &amp; PersalinanAksesori Fashion BayiSet Kado</v>
          </cell>
        </row>
        <row r="447">
          <cell r="BO447" t="str">
            <v>Baby &amp; MaternityBaby Fashion AccessoriesBaby Scarves</v>
          </cell>
          <cell r="BP447" t="str">
            <v>Bayi &amp; PersalinanAksesori Fashion BayiSyal Bayi</v>
          </cell>
        </row>
        <row r="448">
          <cell r="BO448" t="str">
            <v>Baby &amp; MaternityBaby Fashion AccessoriesBaby Bags</v>
          </cell>
          <cell r="BP448" t="str">
            <v>Bayi &amp; PersalinanAksesori Fashion BayiTas Keperluan Bayi</v>
          </cell>
        </row>
        <row r="449">
          <cell r="BO449" t="str">
            <v>Baby &amp; MaternityBaby Fashion AccessoriesBaby Hats &amp; Caps</v>
          </cell>
          <cell r="BP449" t="str">
            <v>Bayi &amp; PersalinanAksesori Fashion BayiTopi &amp; Tutup Kepala Bayi</v>
          </cell>
        </row>
        <row r="450">
          <cell r="BO450" t="str">
            <v>Baby &amp; MaternityBaby FurnitureBaby Walkers</v>
          </cell>
          <cell r="BP450" t="str">
            <v>Bayi &amp; PersalinanFurnitur BayiBaby Walker</v>
          </cell>
        </row>
        <row r="451">
          <cell r="BO451" t="str">
            <v>Baby &amp; MaternityBaby FurnitureBouncers, Jumpers &amp; Swings</v>
          </cell>
          <cell r="BP451" t="str">
            <v>Bayi &amp; PersalinanFurnitur BayiBouncer, Jumper, &amp; Ayunan</v>
          </cell>
        </row>
        <row r="452">
          <cell r="BO452" t="str">
            <v>Baby &amp; MaternityBaby FurnitureCribs &amp; Beds</v>
          </cell>
          <cell r="BP452" t="str">
            <v>Bayi &amp; PersalinanFurnitur BayiDipan &amp; Tempat Tidur</v>
          </cell>
        </row>
        <row r="453">
          <cell r="BO453" t="str">
            <v>Baby &amp; MaternityBaby FurnitureMattresses &amp; Bedding</v>
          </cell>
          <cell r="BP453" t="str">
            <v>Bayi &amp; PersalinanFurnitur BayiKasur &amp; Tempat Tidur</v>
          </cell>
        </row>
        <row r="454">
          <cell r="BO454" t="str">
            <v>Baby &amp; MaternityBaby FurnitureBaby Chairs</v>
          </cell>
          <cell r="BP454" t="str">
            <v>Bayi &amp; PersalinanFurnitur BayiKursi Bayi</v>
          </cell>
        </row>
        <row r="455">
          <cell r="BO455" t="str">
            <v>Baby &amp; MaternityBaby FurniturePotty Training &amp; Commode Chairs</v>
          </cell>
          <cell r="BP455" t="str">
            <v>Bayi &amp; PersalinanFurnitur BayiKursi Pelatihan Toilet &amp; Kursi Toilet</v>
          </cell>
        </row>
        <row r="456">
          <cell r="BO456" t="str">
            <v>Baby &amp; MaternityBaby FurnitureBaby Tables &amp; Desks</v>
          </cell>
          <cell r="BP456" t="str">
            <v>Bayi &amp; PersalinanFurnitur BayiMeja Bayi</v>
          </cell>
        </row>
        <row r="457">
          <cell r="BO457" t="str">
            <v>Baby &amp; MaternityBaby FurnitureChanging Tables</v>
          </cell>
          <cell r="BP457" t="str">
            <v>Bayi &amp; PersalinanFurnitur BayiMeja untuk Mengganti Popok</v>
          </cell>
        </row>
        <row r="458">
          <cell r="BO458" t="str">
            <v>Baby &amp; MaternityBaby SafetyMosquito Netting</v>
          </cell>
          <cell r="BP458" t="str">
            <v>Bayi &amp; PersalinanKeselamatan BayiKelambu Nyamuk</v>
          </cell>
        </row>
        <row r="459">
          <cell r="BO459" t="str">
            <v>Baby &amp; MaternityBaby Safety</v>
          </cell>
          <cell r="BP459" t="str">
            <v>Bayi &amp; PersalinanKeselamatan Bayi</v>
          </cell>
        </row>
        <row r="460">
          <cell r="BO460" t="str">
            <v>Baby &amp; MaternityBaby ToysBalls</v>
          </cell>
          <cell r="BP460" t="str">
            <v>Bayi &amp; PersalinanMainan BayiBola</v>
          </cell>
        </row>
        <row r="461">
          <cell r="BO461" t="str">
            <v>Baby &amp; MaternityBaby ToysDolls &amp; Stuffed Toys</v>
          </cell>
          <cell r="BP461" t="str">
            <v>Bayi &amp; PersalinanMainan BayiBoneka &amp; Mainan Berisi Busa</v>
          </cell>
        </row>
        <row r="462">
          <cell r="BO462" t="str">
            <v>Baby &amp; MaternityBaby ToysMirrors</v>
          </cell>
          <cell r="BP462" t="str">
            <v>Bayi &amp; PersalinanMainan BayiCermin</v>
          </cell>
        </row>
        <row r="463">
          <cell r="BO463" t="str">
            <v>Baby &amp; MaternityBaby ToysRocking Horses &amp; Animals</v>
          </cell>
          <cell r="BP463" t="str">
            <v>Bayi &amp; PersalinanMainan BayiKuda &amp; Hewan Ayun</v>
          </cell>
        </row>
        <row r="464">
          <cell r="BO464" t="str">
            <v>Baby &amp; MaternityBaby ToysCar Seat &amp; Stroller Toys</v>
          </cell>
          <cell r="BP464" t="str">
            <v>Bayi &amp; PersalinanMainan BayiKursi Pengaman Anak &amp; Mainan Kereta Dorong</v>
          </cell>
        </row>
        <row r="465">
          <cell r="BO465" t="str">
            <v>Baby &amp; MaternityBaby ToysBaby Sound Toys</v>
          </cell>
          <cell r="BP465" t="str">
            <v>Bayi &amp; PersalinanMainan BayiMainan Bersuara untuk Bayi</v>
          </cell>
        </row>
        <row r="466">
          <cell r="BO466" t="str">
            <v>Baby &amp; MaternityBaby ToysEarly Education &amp; Smart Toys</v>
          </cell>
          <cell r="BP466" t="str">
            <v>Bayi &amp; PersalinanMainan BayiMainan Edukasi Usia Dini &amp; Mainan Pintar</v>
          </cell>
        </row>
        <row r="467">
          <cell r="BO467" t="str">
            <v>Baby &amp; MaternityBaby ToysBaby Electric &amp; Remote Control Toys</v>
          </cell>
          <cell r="BP467" t="str">
            <v>Bayi &amp; PersalinanMainan BayiMainan Elektronik &amp; Remote Control untuk Bayi</v>
          </cell>
        </row>
        <row r="468">
          <cell r="BO468" t="str">
            <v>Baby &amp; MaternityBaby ToysBath Toys</v>
          </cell>
          <cell r="BP468" t="str">
            <v>Bayi &amp; PersalinanMainan BayiMainan Mandi</v>
          </cell>
        </row>
        <row r="469">
          <cell r="BO469" t="str">
            <v>Baby &amp; MaternityBaby ToysToy Figures &amp; Models</v>
          </cell>
          <cell r="BP469" t="str">
            <v>Bayi &amp; PersalinanMainan BayiMainan Patung &amp; Model</v>
          </cell>
        </row>
        <row r="470">
          <cell r="BO470" t="str">
            <v>Baby &amp; MaternityBaby ToysRoly-Poly Toys</v>
          </cell>
          <cell r="BP470" t="str">
            <v>Bayi &amp; PersalinanMainan BayiMainan Roly-Poly</v>
          </cell>
        </row>
        <row r="471">
          <cell r="BO471" t="str">
            <v>Baby &amp; MaternityBaby ToysBaby Pretend Play</v>
          </cell>
          <cell r="BP471" t="str">
            <v>Bayi &amp; PersalinanMainan BayiMainan Rumah-rumahan Bayi</v>
          </cell>
        </row>
        <row r="472">
          <cell r="BO472" t="str">
            <v>Baby &amp; MaternityBaby ToysBaby Sports &amp; Outdoor Play</v>
          </cell>
          <cell r="BP472" t="str">
            <v>Bayi &amp; PersalinanMainan BayiOlahraga &amp; Outdoor Play Bayi</v>
          </cell>
        </row>
        <row r="473">
          <cell r="BO473" t="str">
            <v>Baby &amp; MaternityBaby ToysIndoor Climbers &amp; Play Structures</v>
          </cell>
          <cell r="BP473" t="str">
            <v>Bayi &amp; PersalinanMainan BayiPapan Panjat dalam Ruang &amp; Rumah-rumahan</v>
          </cell>
        </row>
        <row r="474">
          <cell r="BO474" t="str">
            <v>Baby &amp; MaternityBaby ToysPlaygyms &amp; Playmats</v>
          </cell>
          <cell r="BP474" t="str">
            <v>Bayi &amp; PersalinanMainan BayiPlaygym &amp; Playmat</v>
          </cell>
        </row>
        <row r="475">
          <cell r="BO475" t="str">
            <v>Baby &amp; MaternityBaby ToysPlaypens</v>
          </cell>
          <cell r="BP475" t="str">
            <v>Bayi &amp; PersalinanMainan BayiPlaypen</v>
          </cell>
        </row>
        <row r="476">
          <cell r="BO476" t="str">
            <v>Baby &amp; MaternityBaby ToysGift Sets</v>
          </cell>
          <cell r="BP476" t="str">
            <v>Bayi &amp; PersalinanMainan BayiSet Kado</v>
          </cell>
        </row>
        <row r="477">
          <cell r="BO477" t="str">
            <v>Baby &amp; MaternityNursing &amp; FeedingBreastfeeding Pillows</v>
          </cell>
          <cell r="BP477" t="str">
            <v>Bayi &amp; PersalinanNursing &amp; Pemberian MakanBantal Menyusui</v>
          </cell>
        </row>
        <row r="478">
          <cell r="BO478" t="str">
            <v>Baby &amp; MaternityNursing &amp; FeedingBreast Pads</v>
          </cell>
          <cell r="BP478" t="str">
            <v>Bayi &amp; PersalinanNursing &amp; Pemberian MakanBantalan Payudara</v>
          </cell>
        </row>
        <row r="479">
          <cell r="BO479" t="str">
            <v>Baby &amp; MaternityNursing &amp; FeedingBaby Bottles &amp; Accessories</v>
          </cell>
          <cell r="BP479" t="str">
            <v>Bayi &amp; PersalinanNursing &amp; Pemberian MakanBotol Bayi &amp; Aksesorinya</v>
          </cell>
        </row>
        <row r="480">
          <cell r="BO480" t="str">
            <v>Baby &amp; MaternityNursing &amp; FeedingDummies</v>
          </cell>
          <cell r="BP480" t="str">
            <v>Bayi &amp; PersalinanNursing &amp; Pemberian MakanDot</v>
          </cell>
        </row>
        <row r="481">
          <cell r="BO481" t="str">
            <v>Baby &amp; MaternityNursing &amp; FeedingBaby Bottle Boxes &amp; Drying Racks</v>
          </cell>
          <cell r="BP481" t="str">
            <v>Bayi &amp; PersalinanNursing &amp; Pemberian MakanKotak dan Rak Pengering Botol Bayi</v>
          </cell>
        </row>
        <row r="482">
          <cell r="BO482" t="str">
            <v>Baby &amp; MaternityNursing &amp; FeedingBaby Bottle Cleaners</v>
          </cell>
          <cell r="BP482" t="str">
            <v>Bayi &amp; PersalinanNursing &amp; Pemberian MakanPembersih Botol Bayi</v>
          </cell>
        </row>
        <row r="483">
          <cell r="BO483" t="str">
            <v>Baby &amp; MaternityNursing &amp; FeedingBaby Bottle Warmers, Coolers &amp; Sterilizers</v>
          </cell>
          <cell r="BP483" t="str">
            <v>Bayi &amp; PersalinanNursing &amp; Pemberian MakanPenghangat &amp; Pendingin &amp; Pensteril Botol Bayi</v>
          </cell>
        </row>
        <row r="484">
          <cell r="BO484" t="str">
            <v>Baby &amp; MaternityNursing &amp; FeedingFood Processors</v>
          </cell>
          <cell r="BP484" t="str">
            <v>Bayi &amp; PersalinanNursing &amp; Pemberian MakanPengolah Makanan</v>
          </cell>
        </row>
        <row r="485">
          <cell r="BO485" t="str">
            <v>Baby &amp; MaternityNursing &amp; FeedingFormula &amp; Milk Storage &amp; Organization</v>
          </cell>
          <cell r="BP485" t="str">
            <v>Bayi &amp; PersalinanNursing &amp; Pemberian MakanPenyimpanan &amp; Penataan Susu Formula &amp; Susu</v>
          </cell>
        </row>
        <row r="486">
          <cell r="BO486" t="str">
            <v>Baby &amp; MaternityNursing &amp; FeedingBaby Utensils</v>
          </cell>
          <cell r="BP486" t="str">
            <v>Bayi &amp; PersalinanNursing &amp; Pemberian MakanPeralatan Bayi</v>
          </cell>
        </row>
        <row r="487">
          <cell r="BO487" t="str">
            <v>Baby &amp; MaternityNursing &amp; FeedingBreast Pumps &amp; Accessories</v>
          </cell>
          <cell r="BP487" t="str">
            <v>Bayi &amp; PersalinanNursing &amp; Pemberian MakanPompa ASI &amp; Aksesorinya</v>
          </cell>
        </row>
        <row r="488">
          <cell r="BO488" t="str">
            <v>Baby &amp; MaternityNursing &amp; FeedingNursing Covers</v>
          </cell>
          <cell r="BP488" t="str">
            <v>Bayi &amp; PersalinanNursing &amp; Pemberian MakanSelimut Nursing</v>
          </cell>
        </row>
        <row r="489">
          <cell r="BO489" t="str">
            <v>Baby &amp; MaternityBaby Clothing &amp; Shoes</v>
          </cell>
          <cell r="BP489" t="str">
            <v>Bayi &amp; PersalinanPakaian &amp; Sepatu Bayi</v>
          </cell>
        </row>
        <row r="490">
          <cell r="BO490" t="str">
            <v>Baby &amp; MaternityBaby Care &amp; HealthHeight &amp; Circumference Measuring Devices</v>
          </cell>
          <cell r="BP490" t="str">
            <v>Bayi &amp; PersalinanPerawatan &amp; Kesehatan BayiAlat Pengukur Tinggi &amp; Keliling</v>
          </cell>
        </row>
        <row r="491">
          <cell r="BO491" t="str">
            <v>Baby &amp; MaternityBaby Care &amp; HealthBaby Grooming Tools</v>
          </cell>
          <cell r="BP491" t="str">
            <v>Bayi &amp; PersalinanPerawatan &amp; Kesehatan BayiAlat Perawatan Bayi</v>
          </cell>
        </row>
        <row r="492">
          <cell r="BO492" t="str">
            <v>Baby &amp; MaternityBaby Care &amp; HealthBaby Baths &amp; Bath Seats</v>
          </cell>
          <cell r="BP492" t="str">
            <v>Bayi &amp; PersalinanPerawatan &amp; Kesehatan BayiBak Mandi Bayi &amp; Kursi Mandi</v>
          </cell>
        </row>
        <row r="493">
          <cell r="BO493" t="str">
            <v>Baby &amp; MaternityBaby Care &amp; HealthLaundry Detergent</v>
          </cell>
          <cell r="BP493" t="str">
            <v>Bayi &amp; PersalinanPerawatan &amp; Kesehatan BayiDeterjen</v>
          </cell>
        </row>
        <row r="494">
          <cell r="BO494" t="str">
            <v>Baby &amp; MaternityBaby Care &amp; HealthMedicine Dispensers</v>
          </cell>
          <cell r="BP494" t="str">
            <v>Bayi &amp; PersalinanPerawatan &amp; Kesehatan BayiDispenser Obat</v>
          </cell>
        </row>
        <row r="495">
          <cell r="BO495" t="str">
            <v>Baby &amp; MaternityBaby Care &amp; HealthPacifiers, Teethers &amp; Teething Relief</v>
          </cell>
          <cell r="BP495" t="str">
            <v>Bayi &amp; PersalinanPerawatan &amp; Kesehatan BayiDot, Teether, &amp; Mainan Kunyah Tumbuh Gigi</v>
          </cell>
        </row>
        <row r="496">
          <cell r="BO496" t="str">
            <v>Baby &amp; MaternityBaby Care &amp; HealthTowels &amp; Shower Caps</v>
          </cell>
          <cell r="BP496" t="str">
            <v>Bayi &amp; PersalinanPerawatan &amp; Kesehatan BayiHanduk &amp; Topi Mandi</v>
          </cell>
        </row>
        <row r="497">
          <cell r="BO497" t="str">
            <v>Baby &amp; MaternityBaby Care &amp; HealthBaby Hair Trimmers</v>
          </cell>
          <cell r="BP497" t="str">
            <v>Bayi &amp; PersalinanPerawatan &amp; Kesehatan BayiPemangkas Rambut Bayi</v>
          </cell>
        </row>
        <row r="498">
          <cell r="BO498" t="str">
            <v>Baby &amp; MaternityBaby Care &amp; HealthInsect &amp; Pest Repellents</v>
          </cell>
          <cell r="BP498" t="str">
            <v>Bayi &amp; PersalinanPerawatan &amp; Kesehatan BayiPembasmi Serangga &amp; Hama</v>
          </cell>
        </row>
        <row r="499">
          <cell r="BO499" t="str">
            <v>Baby &amp; MaternityBaby Care &amp; HealthHand &amp; Footprint Makers</v>
          </cell>
          <cell r="BP499" t="str">
            <v>Bayi &amp; PersalinanPerawatan &amp; Kesehatan BayiPencetak Bentuk Tangan &amp; Kaki Bayi</v>
          </cell>
        </row>
        <row r="500">
          <cell r="BO500" t="str">
            <v>Baby &amp; MaternityBaby Care &amp; HealthBaby Hair Dryers</v>
          </cell>
          <cell r="BP500" t="str">
            <v>Bayi &amp; PersalinanPerawatan &amp; Kesehatan BayiPengering Rambut Bayi</v>
          </cell>
        </row>
        <row r="501">
          <cell r="BO501" t="str">
            <v>Baby &amp; MaternityBaby Care &amp; HealthBaby Hand Sanitizer</v>
          </cell>
          <cell r="BP501" t="str">
            <v>Bayi &amp; PersalinanPerawatan &amp; Kesehatan BayiPensanitasi Tangan Bayi</v>
          </cell>
        </row>
        <row r="502">
          <cell r="BO502" t="str">
            <v>Baby &amp; MaternityBaby Care &amp; HealthNasal &amp; Oral Care</v>
          </cell>
          <cell r="BP502" t="str">
            <v>Bayi &amp; PersalinanPerawatan &amp; Kesehatan BayiPerawatan Hidung &amp; Mulut</v>
          </cell>
        </row>
        <row r="503">
          <cell r="BO503" t="str">
            <v>Baby &amp; MaternityBaby Care &amp; HealthBaby Skincare</v>
          </cell>
          <cell r="BP503" t="str">
            <v>Bayi &amp; PersalinanPerawatan &amp; Kesehatan BayiPerawatan Kulit Bayi</v>
          </cell>
        </row>
        <row r="504">
          <cell r="BO504" t="str">
            <v>Baby &amp; MaternityBaby Care &amp; HealthHair Care &amp; Body Wash</v>
          </cell>
          <cell r="BP504" t="str">
            <v>Bayi &amp; PersalinanPerawatan &amp; Kesehatan BayiPerawatan Rambut &amp; Sabun</v>
          </cell>
        </row>
        <row r="505">
          <cell r="BO505" t="str">
            <v>Baby &amp; MaternityBaby Care &amp; HealthBaby Bath Supplies</v>
          </cell>
          <cell r="BP505" t="str">
            <v>Bayi &amp; PersalinanPerawatan &amp; Kesehatan BayiPerlengkapan Mandi Bayi</v>
          </cell>
        </row>
        <row r="506">
          <cell r="BO506" t="str">
            <v>Baby &amp; MaternityBaby Care &amp; HealthDiapers</v>
          </cell>
          <cell r="BP506" t="str">
            <v>Bayi &amp; PersalinanPerawatan &amp; Kesehatan BayiPopok</v>
          </cell>
        </row>
        <row r="507">
          <cell r="BO507" t="str">
            <v>Baby &amp; MaternityBaby Care &amp; HealthBaby Clothes Sterilizers</v>
          </cell>
          <cell r="BP507" t="str">
            <v>Bayi &amp; PersalinanPerawatan &amp; Kesehatan BayiSterilisasi Pakaian Bayi</v>
          </cell>
        </row>
        <row r="508">
          <cell r="BO508" t="str">
            <v>Baby &amp; MaternityBaby Care &amp; HealthScales</v>
          </cell>
          <cell r="BP508" t="str">
            <v>Bayi &amp; PersalinanPerawatan &amp; Kesehatan BayiTimbangan</v>
          </cell>
        </row>
        <row r="509">
          <cell r="BO509" t="str">
            <v>Baby &amp; MaternityBaby Care &amp; HealthWipes &amp; Holders</v>
          </cell>
          <cell r="BP509" t="str">
            <v>Bayi &amp; PersalinanPerawatan &amp; Kesehatan BayiTisu Basah &amp; Dudukan</v>
          </cell>
        </row>
        <row r="510">
          <cell r="BO510" t="str">
            <v>Baby &amp; MaternityBaby Care &amp; HealthBaby Vitamins &amp; Supplements</v>
          </cell>
          <cell r="BP510" t="str">
            <v>Bayi &amp; PersalinanPerawatan &amp; Kesehatan BayiVitamin &amp; Suplemen Bayi</v>
          </cell>
        </row>
        <row r="511">
          <cell r="BO511" t="str">
            <v>Baby &amp; MaternityBaby Care &amp; HealthFragrances</v>
          </cell>
          <cell r="BP511" t="str">
            <v>Bayi &amp; PersalinanPerawatan &amp; Kesehatan BayiWewangian</v>
          </cell>
        </row>
        <row r="512">
          <cell r="BO512" t="str">
            <v>Baby &amp; MaternityBaby Travel EssentialsCar Seat Accessories</v>
          </cell>
          <cell r="BP512" t="str">
            <v>Bayi &amp; PersalinanPerlengkapan Bayi untuk TravelAksesoris Baby Seat untuk Kendaraan</v>
          </cell>
        </row>
        <row r="513">
          <cell r="BO513" t="str">
            <v>Baby &amp; MaternityBaby Travel EssentialsStroller Accessories</v>
          </cell>
          <cell r="BP513" t="str">
            <v>Bayi &amp; PersalinanPerlengkapan Bayi untuk TravelAksesoris Kursi Dorong</v>
          </cell>
        </row>
        <row r="514">
          <cell r="BO514" t="str">
            <v>Baby &amp; MaternityBaby Travel EssentialsBaby Car Seats</v>
          </cell>
          <cell r="BP514" t="str">
            <v>Bayi &amp; PersalinanPerlengkapan Bayi untuk TravelBaby Seat untuk Kendaraan</v>
          </cell>
        </row>
        <row r="515">
          <cell r="BO515" t="str">
            <v>Baby &amp; MaternityBaby Travel EssentialsBaby Carriers</v>
          </cell>
          <cell r="BP515" t="str">
            <v>Bayi &amp; PersalinanPerlengkapan Bayi untuk TravelGendongan Bayi</v>
          </cell>
        </row>
        <row r="516">
          <cell r="BO516" t="str">
            <v>Baby &amp; MaternityBaby Travel EssentialsChild Harnesses &amp; Reins</v>
          </cell>
          <cell r="BP516" t="str">
            <v>Bayi &amp; PersalinanPerlengkapan Bayi untuk TravelHarness &amp; Rein Anak</v>
          </cell>
        </row>
        <row r="517">
          <cell r="BO517" t="str">
            <v>Baby &amp; MaternityBaby Travel EssentialsStrollers and Bassinet Strollers</v>
          </cell>
          <cell r="BP517" t="str">
            <v>Bayi &amp; PersalinanPerlengkapan Bayi untuk TravelKereta Bayi dan Kursi Dorong</v>
          </cell>
        </row>
        <row r="518">
          <cell r="BO518" t="str">
            <v>Baby &amp; MaternityBaby Travel EssentialsDiaper Bags</v>
          </cell>
          <cell r="BP518" t="str">
            <v>Bayi &amp; PersalinanPerlengkapan Bayi untuk TravelNappy Bag</v>
          </cell>
        </row>
        <row r="519">
          <cell r="BO519" t="str">
            <v>Baby &amp; MaternityBaby Travel EssentialsSeat Belts &amp; Accessories</v>
          </cell>
          <cell r="BP519" t="str">
            <v>Bayi &amp; PersalinanPerlengkapan Bayi untuk TravelSabuk Pengaman &amp; Aksesorinya</v>
          </cell>
        </row>
        <row r="520">
          <cell r="BO520" t="str">
            <v>Baby &amp; MaternityMaternity SuppliesPrenatal Monitoring Devices</v>
          </cell>
          <cell r="BP520" t="str">
            <v>Bayi &amp; PersalinanPerlengkapan KehamilanAlat Pemantau Kehamilan</v>
          </cell>
        </row>
        <row r="521">
          <cell r="BO521" t="str">
            <v>Baby &amp; MaternityMaternity SuppliesMaternity Pillows</v>
          </cell>
          <cell r="BP521" t="str">
            <v>Bayi &amp; PersalinanPerlengkapan KehamilanBantal Bersalin</v>
          </cell>
        </row>
        <row r="522">
          <cell r="BO522" t="str">
            <v>Baby &amp; MaternityMaternity SuppliesMaternity Clothing &amp; Accessories</v>
          </cell>
          <cell r="BP522" t="str">
            <v>Bayi &amp; PersalinanPerlengkapan KehamilanPakaian &amp; Aksesori Ibu Hamil dan Menyusui</v>
          </cell>
        </row>
        <row r="523">
          <cell r="BO523" t="str">
            <v>Baby &amp; MaternityMaternity SuppliesMaternity Underwear</v>
          </cell>
          <cell r="BP523" t="str">
            <v>Bayi &amp; PersalinanPerlengkapan KehamilanPakaian Dalam Bersalin</v>
          </cell>
        </row>
        <row r="524">
          <cell r="BO524" t="str">
            <v>Baby &amp; MaternityMaternity SuppliesNursing Clothes</v>
          </cell>
          <cell r="BP524" t="str">
            <v>Bayi &amp; PersalinanPerlengkapan KehamilanPakaian Nursing</v>
          </cell>
        </row>
        <row r="525">
          <cell r="BO525" t="str">
            <v>Baby &amp; MaternityMaternity SuppliesMaternity Skincare</v>
          </cell>
          <cell r="BP525" t="str">
            <v>Bayi &amp; PersalinanPerlengkapan KehamilanPerawatan Kulit Bersalin</v>
          </cell>
        </row>
        <row r="526">
          <cell r="BO526" t="str">
            <v>Baby &amp; MaternityMaternity SuppliesSupporting Belts</v>
          </cell>
          <cell r="BP526" t="str">
            <v>Bayi &amp; PersalinanPerlengkapan KehamilanSabuk Pendukung Kehamilan</v>
          </cell>
        </row>
        <row r="527">
          <cell r="BO527" t="str">
            <v>Baby &amp; MaternityMaternity SuppliesMaternity Seat Belts &amp; Accessories</v>
          </cell>
          <cell r="BP527" t="str">
            <v>Bayi &amp; PersalinanPerlengkapan KehamilanSabuk Pengaman untuk Ibu Hamil &amp; Aksesorinya</v>
          </cell>
        </row>
        <row r="528">
          <cell r="BO528" t="str">
            <v>Baby &amp; MaternityMaternity SuppliesMilk Formula for Pregnant &amp; Lactating Women</v>
          </cell>
          <cell r="BP528" t="str">
            <v>Bayi &amp; PersalinanPerlengkapan KehamilanSusu Formula untuk Ibu Hamil &amp; Menyusui</v>
          </cell>
        </row>
        <row r="529">
          <cell r="BO529" t="str">
            <v>Baby &amp; MaternityMaternity SuppliesMaternity Vitamins &amp; Supplement</v>
          </cell>
          <cell r="BP529" t="str">
            <v>Bayi &amp; PersalinanPerlengkapan KehamilanVitamin &amp; Suplemen Bersalin</v>
          </cell>
        </row>
        <row r="530">
          <cell r="BO530" t="str">
            <v>Baby &amp; MaternityFormula Milk &amp; Baby FoodOatmeal, Puree &amp; Cereal</v>
          </cell>
          <cell r="BP530" t="str">
            <v>Bayi &amp; PersalinanSusu Formula &amp; Makanan BayiMakanan Bayi, Pure &amp; Sereal</v>
          </cell>
        </row>
        <row r="531">
          <cell r="BO531" t="str">
            <v>Baby &amp; MaternityFormula Milk &amp; Baby FoodSnack</v>
          </cell>
          <cell r="BP531" t="str">
            <v>Bayi &amp; PersalinanSusu Formula &amp; Makanan BayiMakanan Ringan</v>
          </cell>
        </row>
        <row r="532">
          <cell r="BO532" t="str">
            <v>Baby &amp; MaternityFormula Milk &amp; Baby FoodBeverages</v>
          </cell>
          <cell r="BP532" t="str">
            <v>Bayi &amp; PersalinanSusu Formula &amp; Makanan BayiMinuman</v>
          </cell>
        </row>
        <row r="533">
          <cell r="BO533" t="str">
            <v>Baby &amp; MaternityFormula Milk &amp; Baby FoodInfant Formula</v>
          </cell>
          <cell r="BP533" t="str">
            <v>Bayi &amp; PersalinanSusu Formula &amp; Makanan BayiSusu Formula Bayi</v>
          </cell>
        </row>
        <row r="534">
          <cell r="BO534" t="str">
            <v>Baby &amp; MaternityFormula Milk &amp; Baby FoodGrowth Milk Formula</v>
          </cell>
          <cell r="BP534" t="str">
            <v>Bayi &amp; PersalinanSusu Formula &amp; Makanan BayiSusu Formula Pertumbuhan</v>
          </cell>
        </row>
        <row r="535">
          <cell r="BO535" t="str">
            <v>Kids' FashionKids' Fashion AccessoriesHair Accessories</v>
          </cell>
          <cell r="BP535" t="str">
            <v>Fashion AnakAksesori Fashion AnakAksesoris Rambut</v>
          </cell>
        </row>
        <row r="536">
          <cell r="BO536" t="str">
            <v>Kids' FashionKids' Fashion AccessoriesEarmuffs</v>
          </cell>
          <cell r="BP536" t="str">
            <v>Fashion AnakAksesori Fashion AnakAlat Penutup Telinga</v>
          </cell>
        </row>
        <row r="537">
          <cell r="BO537" t="str">
            <v>Kids' FashionKids' Fashion AccessoriesTies &amp; Bow ties</v>
          </cell>
          <cell r="BP537" t="str">
            <v>Fashion AnakAksesori Fashion AnakDasi &amp; Dasi Kupu-Kupu</v>
          </cell>
        </row>
        <row r="538">
          <cell r="BO538" t="str">
            <v>Kids' FashionKids' Fashion AccessoriesWatches</v>
          </cell>
          <cell r="BP538" t="str">
            <v>Fashion AnakAksesori Fashion AnakJam Tangan</v>
          </cell>
        </row>
        <row r="539">
          <cell r="BO539" t="str">
            <v>Kids' FashionKids' Fashion AccessoriesEyewear</v>
          </cell>
          <cell r="BP539" t="str">
            <v>Fashion AnakAksesori Fashion AnakKacamata</v>
          </cell>
        </row>
        <row r="540">
          <cell r="BO540" t="str">
            <v>Kids' FashionKids' Fashion AccessoriesFace Masks</v>
          </cell>
          <cell r="BP540" t="str">
            <v>Fashion AnakAksesori Fashion AnakMasker Wajah</v>
          </cell>
        </row>
        <row r="541">
          <cell r="BO541" t="str">
            <v>Kids' FashionKids' Fashion AccessoriesKids' Costume Jewelry &amp; Accessories</v>
          </cell>
          <cell r="BP541" t="str">
            <v>Fashion AnakAksesori Fashion AnakPerhiasan &amp; Aksesori Kostum Anak-Anak</v>
          </cell>
        </row>
        <row r="542">
          <cell r="BO542" t="str">
            <v>Kids' FashionKids' Fashion AccessoriesBelts</v>
          </cell>
          <cell r="BP542" t="str">
            <v>Fashion AnakAksesori Fashion AnakSabuk</v>
          </cell>
        </row>
        <row r="543">
          <cell r="BO543" t="str">
            <v>Kids' FashionKids' Fashion AccessoriesGloves</v>
          </cell>
          <cell r="BP543" t="str">
            <v>Fashion AnakAksesori Fashion AnakSarung Tangan</v>
          </cell>
        </row>
        <row r="544">
          <cell r="BO544" t="str">
            <v>Kids' FashionKids' Fashion AccessoriesKids' Scarves &amp; Shawls</v>
          </cell>
          <cell r="BP544" t="str">
            <v>Fashion AnakAksesori Fashion AnakSyal &amp; Selendang Anak</v>
          </cell>
        </row>
        <row r="545">
          <cell r="BO545" t="str">
            <v>Kids' FashionKids' Fashion AccessoriesBags &amp; Luggage</v>
          </cell>
          <cell r="BP545" t="str">
            <v>Fashion AnakAksesori Fashion AnakTas &amp; Koper</v>
          </cell>
        </row>
        <row r="546">
          <cell r="BO546" t="str">
            <v>Kids' FashionKids' Fashion AccessoriesKids' Hats</v>
          </cell>
          <cell r="BP546" t="str">
            <v>Fashion AnakAksesori Fashion AnakTopi Anak</v>
          </cell>
        </row>
        <row r="547">
          <cell r="BO547" t="str">
            <v>Kids' FashionBoys' Footwear</v>
          </cell>
          <cell r="BP547" t="str">
            <v>Fashion AnakAlas Kaki Anak Laki-Laki</v>
          </cell>
        </row>
        <row r="548">
          <cell r="BO548" t="str">
            <v>Kids' FashionGirls' Footwear</v>
          </cell>
          <cell r="BP548" t="str">
            <v>Fashion AnakAlas Kaki Anak Perempuan</v>
          </cell>
        </row>
        <row r="549">
          <cell r="BO549" t="str">
            <v>Kids' FashionBoys' Clothes</v>
          </cell>
          <cell r="BP549" t="str">
            <v>Fashion AnakPakaian Anak Laki-Laki</v>
          </cell>
        </row>
        <row r="550">
          <cell r="BO550" t="str">
            <v>Kids' FashionGirls' Clothes</v>
          </cell>
          <cell r="BP550" t="str">
            <v>Fashion AnakPakaian Anak Perempuan</v>
          </cell>
        </row>
        <row r="551">
          <cell r="BO551" t="str">
            <v>HealthSexual Wellness</v>
          </cell>
          <cell r="BP551" t="str">
            <v>KesehatanKesehatan Seksual</v>
          </cell>
        </row>
        <row r="552">
          <cell r="BO552" t="str">
            <v>HealthAlternative Medications &amp; Treatments</v>
          </cell>
          <cell r="BP552" t="str">
            <v>KesehatanObat &amp; Pengobatan Alternatif</v>
          </cell>
        </row>
        <row r="553">
          <cell r="BO553" t="str">
            <v>HealthOTC Medications &amp; TreatmentsAllergies, Sinus &amp; Asthma</v>
          </cell>
          <cell r="BP553" t="str">
            <v>KesehatanObat &amp; Pengobatan OTCAlergi, Sinus &amp; Asma</v>
          </cell>
        </row>
        <row r="554">
          <cell r="BO554" t="str">
            <v>HealthOTC Medications &amp; TreatmentsAntifungals</v>
          </cell>
          <cell r="BP554" t="str">
            <v>KesehatanObat &amp; Pengobatan OTCAntijamur</v>
          </cell>
        </row>
        <row r="555">
          <cell r="BO555" t="str">
            <v>HealthOTC Medications &amp; TreatmentsCoughs &amp; Colds</v>
          </cell>
          <cell r="BP555" t="str">
            <v>KesehatanObat &amp; Pengobatan OTCBatuk &amp; Pilek</v>
          </cell>
        </row>
        <row r="556">
          <cell r="BO556" t="str">
            <v>HealthOTC Medications &amp; TreatmentsBaby &amp; Child Medicine</v>
          </cell>
          <cell r="BP556" t="str">
            <v>KesehatanObat &amp; Pengobatan OTCObat Bayi &amp; Anak</v>
          </cell>
        </row>
        <row r="557">
          <cell r="BO557" t="str">
            <v>HealthOTC Medications &amp; TreatmentsScars &amp; Stretchmarks</v>
          </cell>
          <cell r="BP557" t="str">
            <v>KesehatanObat &amp; Pengobatan OTCParut &amp; Stretchmark</v>
          </cell>
        </row>
        <row r="558">
          <cell r="BO558" t="str">
            <v>HealthOTC Medications &amp; TreatmentsDigestion &amp; Nausea</v>
          </cell>
          <cell r="BP558" t="str">
            <v>KesehatanObat &amp; Pengobatan OTCPencernaan &amp; Mual</v>
          </cell>
        </row>
        <row r="559">
          <cell r="BO559" t="str">
            <v>HealthOTC Medications &amp; TreatmentsEczema, Psoriasis and Rosacea Care</v>
          </cell>
          <cell r="BP559" t="str">
            <v>KesehatanObat &amp; Pengobatan OTCPerawatan Eksem, Psoriaris, dan Rosacea</v>
          </cell>
        </row>
        <row r="560">
          <cell r="BO560" t="str">
            <v>HealthOTC Medications &amp; TreatmentsPain Relief</v>
          </cell>
          <cell r="BP560" t="str">
            <v>KesehatanObat &amp; Pengobatan OTCPereda Nyeri</v>
          </cell>
        </row>
        <row r="561">
          <cell r="BO561" t="str">
            <v>HealthOTC Medications &amp; TreatmentsCuts &amp; Wounds</v>
          </cell>
          <cell r="BP561" t="str">
            <v>KesehatanObat &amp; Pengobatan OTCSayatan &amp; Luka</v>
          </cell>
        </row>
        <row r="562">
          <cell r="BO562" t="str">
            <v>HealthPrescription MedicationAnti-inflammatory Drugs</v>
          </cell>
          <cell r="BP562" t="str">
            <v>KesehatanObat ResepObat Antiinflamasi</v>
          </cell>
        </row>
        <row r="563">
          <cell r="BO563" t="str">
            <v>HealthPrescription MedicationAntimalarial Drugs</v>
          </cell>
          <cell r="BP563" t="str">
            <v>KesehatanObat ResepObat Antimalaria</v>
          </cell>
        </row>
        <row r="564">
          <cell r="BO564" t="str">
            <v>HealthPrescription MedicationAntiviral Drugs</v>
          </cell>
          <cell r="BP564" t="str">
            <v>KesehatanObat ResepObat Antivirus</v>
          </cell>
        </row>
        <row r="565">
          <cell r="BO565" t="str">
            <v>HealthPrescription MedicationDiabetes Drugs</v>
          </cell>
          <cell r="BP565" t="str">
            <v>KesehatanObat ResepObat Diabetes</v>
          </cell>
        </row>
        <row r="566">
          <cell r="BO566" t="str">
            <v>HealthPrescription MedicationNervous System &amp; Brain Disorder Drugs</v>
          </cell>
          <cell r="BP566" t="str">
            <v>KesehatanObat ResepObat Gangguan Sistem Saraf &amp; Otak</v>
          </cell>
        </row>
        <row r="567">
          <cell r="BO567" t="str">
            <v>HealthPrescription MedicationHypertension Drugs</v>
          </cell>
          <cell r="BP567" t="str">
            <v>KesehatanObat ResepObat Hipertensi</v>
          </cell>
        </row>
        <row r="568">
          <cell r="BO568" t="str">
            <v>HealthPrescription MedicationHeart Drugs</v>
          </cell>
          <cell r="BP568" t="str">
            <v>KesehatanObat ResepObat Jantung</v>
          </cell>
        </row>
        <row r="569">
          <cell r="BO569" t="str">
            <v>HealthPrescription MedicationCancer Drugs</v>
          </cell>
          <cell r="BP569" t="str">
            <v>KesehatanObat ResepObat Kanker</v>
          </cell>
        </row>
        <row r="570">
          <cell r="BO570" t="str">
            <v>HealthPrescription MedicationFertility, Hormone &amp; Contraception Drugs</v>
          </cell>
          <cell r="BP570" t="str">
            <v>KesehatanObat ResepObat Kesuburan, Hormon &amp; Kontrasepsi</v>
          </cell>
        </row>
        <row r="571">
          <cell r="BO571" t="str">
            <v>HealthPrescription MedicationCholesterol Drugs</v>
          </cell>
          <cell r="BP571" t="str">
            <v>KesehatanObat ResepObat Kolesterol</v>
          </cell>
        </row>
        <row r="572">
          <cell r="BO572" t="str">
            <v>HealthPrescription MedicationEye Drugs</v>
          </cell>
          <cell r="BP572" t="str">
            <v>KesehatanObat ResepObat Mata</v>
          </cell>
        </row>
        <row r="573">
          <cell r="BO573" t="str">
            <v>HealthPrescription MedicationMenstrual Medicine</v>
          </cell>
          <cell r="BP573" t="str">
            <v>KesehatanObat ResepObat Menstruasi</v>
          </cell>
        </row>
        <row r="574">
          <cell r="BO574" t="str">
            <v>HealthPrescription MedicationMouth Drugs</v>
          </cell>
          <cell r="BP574" t="str">
            <v>KesehatanObat ResepObat Mulut</v>
          </cell>
        </row>
        <row r="575">
          <cell r="BO575" t="str">
            <v>HealthPrescription MedicationUrinary Tract &amp; Prostate Drugs</v>
          </cell>
          <cell r="BP575" t="str">
            <v>KesehatanObat ResepObat Saluran Kemih &amp; Prostat</v>
          </cell>
        </row>
        <row r="576">
          <cell r="BO576" t="str">
            <v>HealthMedical SuppliesHearing Aids</v>
          </cell>
          <cell r="BP576" t="str">
            <v>KesehatanSuplai MedisAlat Bantu Dengar</v>
          </cell>
        </row>
        <row r="577">
          <cell r="BO577" t="str">
            <v>HealthMedical SuppliesMedication Aids</v>
          </cell>
          <cell r="BP577" t="str">
            <v>KesehatanSuplai MedisAlat Bantu Pengobatan</v>
          </cell>
        </row>
        <row r="578">
          <cell r="BO578" t="str">
            <v>HealthMedical SuppliesRespiratory Aids &amp; Accessories</v>
          </cell>
          <cell r="BP578" t="str">
            <v>KesehatanSuplai MedisAlat Bantu Pernapasan &amp; Aksesorinya</v>
          </cell>
        </row>
        <row r="579">
          <cell r="BO579" t="str">
            <v>HealthMedical SuppliesFamily Planning Tests</v>
          </cell>
          <cell r="BP579" t="str">
            <v>KesehatanSuplai MedisAlat Tes Kehamilan</v>
          </cell>
        </row>
        <row r="580">
          <cell r="BO580" t="str">
            <v>HealthMedical SuppliesBathroom Scales</v>
          </cell>
          <cell r="BP580" t="str">
            <v>KesehatanSuplai MedisBathroom Scale</v>
          </cell>
        </row>
        <row r="581">
          <cell r="BO581" t="str">
            <v>HealthMedical SuppliesSmoking Cessation</v>
          </cell>
          <cell r="BP581" t="str">
            <v>KesehatanSuplai MedisBerhenti Merokok</v>
          </cell>
        </row>
        <row r="582">
          <cell r="BO582" t="str">
            <v>HealthMedical SuppliesElectric Stimulators</v>
          </cell>
          <cell r="BP582" t="str">
            <v>KesehatanSuplai MedisElectric Stimulators</v>
          </cell>
        </row>
        <row r="583">
          <cell r="BO583" t="str">
            <v>HealthMedical SuppliesBraces &amp; Supports</v>
          </cell>
          <cell r="BP583" t="str">
            <v>KesehatanSuplai MedisKawat Gigi &amp; Dukungan</v>
          </cell>
        </row>
        <row r="584">
          <cell r="BO584" t="str">
            <v>HealthMedical SuppliesWheelchairs</v>
          </cell>
          <cell r="BP584" t="str">
            <v>KesehatanSuplai MedisKursi Roda</v>
          </cell>
        </row>
        <row r="585">
          <cell r="BO585" t="str">
            <v>HealthMedical SuppliesMedical Masks</v>
          </cell>
          <cell r="BP585" t="str">
            <v>KesehatanSuplai MedisMasker Medis</v>
          </cell>
        </row>
        <row r="586">
          <cell r="BO586" t="str">
            <v>HealthMedical SuppliesPPE Masks</v>
          </cell>
          <cell r="BP586" t="str">
            <v>KesehatanSuplai MedisMasker PPE</v>
          </cell>
        </row>
        <row r="587">
          <cell r="BO587" t="str">
            <v>HealthMedical SuppliesHealth Monitors &amp; Tests</v>
          </cell>
          <cell r="BP587" t="str">
            <v>KesehatanSuplai MedisMonitor &amp; Tes Kesehatan</v>
          </cell>
        </row>
        <row r="588">
          <cell r="BO588" t="str">
            <v>HealthMedical SuppliesLaboratory Tools</v>
          </cell>
          <cell r="BP588" t="str">
            <v>KesehatanSuplai MedisPeralatan Laboratorium</v>
          </cell>
        </row>
        <row r="589">
          <cell r="BO589" t="str">
            <v>HealthMedical SuppliesFirst Aid Supplies</v>
          </cell>
          <cell r="BP589" t="str">
            <v>KesehatanSuplai MedisPerlengkapan Pertolongan Pertama</v>
          </cell>
        </row>
        <row r="590">
          <cell r="BO590" t="str">
            <v>HealthMedical SuppliesThermometers</v>
          </cell>
          <cell r="BP590" t="str">
            <v>KesehatanSuplai MedisTermometer</v>
          </cell>
        </row>
        <row r="591">
          <cell r="BO591" t="str">
            <v>HealthMedical SuppliesSleep &amp; Snoring</v>
          </cell>
          <cell r="BP591" t="str">
            <v>KesehatanSuplai MedisTidur &amp; Mendengkur</v>
          </cell>
        </row>
        <row r="592">
          <cell r="BO592" t="str">
            <v>HealthMedical SuppliesDisinfectant Wipes</v>
          </cell>
          <cell r="BP592" t="str">
            <v>KesehatanSuplai MedisTisu Basah Disinfektan</v>
          </cell>
        </row>
        <row r="593">
          <cell r="BO593" t="str">
            <v>HealthMedical SuppliesWalking Sticks</v>
          </cell>
          <cell r="BP593" t="str">
            <v>KesehatanSuplai MedisTongkat Jalan</v>
          </cell>
        </row>
        <row r="594">
          <cell r="BO594" t="str">
            <v>HealthFood SupplementsWeight Management</v>
          </cell>
          <cell r="BP594" t="str">
            <v>KesehatanSuplemen MakananManajemen Berat Badan</v>
          </cell>
        </row>
        <row r="595">
          <cell r="BO595" t="str">
            <v>HealthFood SupplementsFitness Supplements</v>
          </cell>
          <cell r="BP595" t="str">
            <v>KesehatanSuplemen MakananSuplemen Kebugaran</v>
          </cell>
        </row>
        <row r="596">
          <cell r="BO596" t="str">
            <v>HealthFood SupplementsBeauty Supplement</v>
          </cell>
          <cell r="BP596" t="str">
            <v>KesehatanSuplemen MakananSuplemen Kecantikan</v>
          </cell>
        </row>
        <row r="597">
          <cell r="BO597" t="str">
            <v>HealthFood SupplementsWellness Supplements</v>
          </cell>
          <cell r="BP597" t="str">
            <v>KesehatanSuplemen MakananSuplemen Kesehatan</v>
          </cell>
        </row>
        <row r="598">
          <cell r="BO598" t="str">
            <v>Food &amp; BeveragesStaples &amp; Cooking EssentialsRice</v>
          </cell>
          <cell r="BP598" t="str">
            <v>Makanan &amp; MinumanBahan Makanan &amp; Peralatan Memasak PokokBeras</v>
          </cell>
        </row>
        <row r="599">
          <cell r="BO599" t="str">
            <v>Food &amp; BeveragesStaples &amp; Cooking EssentialsHerbs, Spices &amp; Seasonings</v>
          </cell>
          <cell r="BP599" t="str">
            <v>Makanan &amp; MinumanBahan Makanan &amp; Peralatan Memasak PokokBumbu, Rempah &amp; Bumbu</v>
          </cell>
        </row>
        <row r="600">
          <cell r="BO600" t="str">
            <v>Food &amp; BeveragesStaples &amp; Cooking EssentialsVinegar</v>
          </cell>
          <cell r="BP600" t="str">
            <v>Makanan &amp; MinumanBahan Makanan &amp; Peralatan Memasak PokokCuka</v>
          </cell>
        </row>
        <row r="601">
          <cell r="BO601" t="str">
            <v>Food &amp; BeveragesStaples &amp; Cooking EssentialsSalt</v>
          </cell>
          <cell r="BP601" t="str">
            <v>Makanan &amp; MinumanBahan Makanan &amp; Peralatan Memasak PokokGaram</v>
          </cell>
        </row>
        <row r="602">
          <cell r="BO602" t="str">
            <v>Food &amp; BeveragesStaples &amp; Cooking EssentialsSugar &amp; Sweeteners</v>
          </cell>
          <cell r="BP602" t="str">
            <v>Makanan &amp; MinumanBahan Makanan &amp; Peralatan Memasak PokokGula &amp; Pemanis</v>
          </cell>
        </row>
        <row r="603">
          <cell r="BO603" t="str">
            <v>Food &amp; BeveragesStaples &amp; Cooking EssentialsBeans &amp; Grains</v>
          </cell>
          <cell r="BP603" t="str">
            <v>Makanan &amp; MinumanBahan Makanan &amp; Peralatan Memasak PokokKacang-kacangan &amp; Biji-bijian</v>
          </cell>
        </row>
        <row r="604">
          <cell r="BO604" t="str">
            <v>Food &amp; BeveragesStaples &amp; Cooking EssentialsCooking Pastes &amp; Seasoning Kits</v>
          </cell>
          <cell r="BP604" t="str">
            <v>Makanan &amp; MinumanBahan Makanan &amp; Peralatan Memasak PokokKit Pasta &amp; Bumbu Masak</v>
          </cell>
        </row>
        <row r="605">
          <cell r="BO605" t="str">
            <v>Food &amp; BeveragesStaples &amp; Cooking EssentialsHoney &amp; Maple Syrup</v>
          </cell>
          <cell r="BP605" t="str">
            <v>Makanan &amp; MinumanBahan Makanan &amp; Peralatan Memasak PokokMadu &amp; Sirup Maple</v>
          </cell>
        </row>
        <row r="606">
          <cell r="BO606" t="str">
            <v>Food &amp; BeveragesStaples &amp; Cooking EssentialsDried Foods</v>
          </cell>
          <cell r="BP606" t="str">
            <v>Makanan &amp; MinumanBahan Makanan &amp; Peralatan Memasak PokokMakanan yang Dikeringkan</v>
          </cell>
        </row>
        <row r="607">
          <cell r="BO607" t="str">
            <v>Food &amp; BeveragesStaples &amp; Cooking EssentialsOils</v>
          </cell>
          <cell r="BP607" t="str">
            <v>Makanan &amp; MinumanBahan Makanan &amp; Peralatan Memasak PokokMinyak</v>
          </cell>
        </row>
        <row r="608">
          <cell r="BO608" t="str">
            <v>Food &amp; BeveragesStaples &amp; Cooking EssentialsPasta, Noodles &amp; Vermicelli</v>
          </cell>
          <cell r="BP608" t="str">
            <v>Makanan &amp; MinumanBahan Makanan &amp; Peralatan Memasak PokokPasta, Mie, &amp; Vermiseli</v>
          </cell>
        </row>
        <row r="609">
          <cell r="BO609" t="str">
            <v>Food &amp; BeveragesStaples &amp; Cooking EssentialsFlavor Enhancers</v>
          </cell>
          <cell r="BP609" t="str">
            <v>Makanan &amp; MinumanBahan Makanan &amp; Peralatan Memasak PokokPenambah Rasa</v>
          </cell>
        </row>
        <row r="610">
          <cell r="BO610" t="str">
            <v>Food &amp; BeveragesStaples &amp; Cooking EssentialsCooking Sauces</v>
          </cell>
          <cell r="BP610" t="str">
            <v>Makanan &amp; MinumanBahan Makanan &amp; Peralatan Memasak PokokSaus Masak</v>
          </cell>
        </row>
        <row r="611">
          <cell r="BO611" t="str">
            <v>Food &amp; BeveragesStaples &amp; Cooking EssentialsJams, Dressings &amp; Spreads</v>
          </cell>
          <cell r="BP611" t="str">
            <v>Makanan &amp; MinumanBahan Makanan &amp; Peralatan Memasak PokokSelai, Saus, &amp; Olesan</v>
          </cell>
        </row>
        <row r="612">
          <cell r="BO612" t="str">
            <v>Food &amp; BeveragesStaples &amp; Cooking EssentialsBroth, Gravy &amp; Instant Soup</v>
          </cell>
          <cell r="BP612" t="str">
            <v>Makanan &amp; MinumanBahan Makanan &amp; Peralatan Memasak PokokStok, Saus &amp; Sup Instan</v>
          </cell>
        </row>
        <row r="613">
          <cell r="BO613" t="str">
            <v>Food &amp; BeveragesStaples &amp; Cooking EssentialsFlour</v>
          </cell>
          <cell r="BP613" t="str">
            <v>Makanan &amp; MinumanBahan Makanan &amp; Peralatan Memasak PokokTepung</v>
          </cell>
        </row>
        <row r="614">
          <cell r="BO614" t="str">
            <v>Food &amp; BeveragesStaples &amp; Cooking EssentialsCooking Wine</v>
          </cell>
          <cell r="BP614" t="str">
            <v>Makanan &amp; MinumanBahan Makanan &amp; Peralatan Memasak PokokWine untuk Memasak</v>
          </cell>
        </row>
        <row r="615">
          <cell r="BO615" t="str">
            <v>Food &amp; BeveragesBeer, Wine &amp; Spirits</v>
          </cell>
          <cell r="BP615" t="str">
            <v>Makanan &amp; MinumanBeer, Wine &amp; Spirit</v>
          </cell>
        </row>
        <row r="616">
          <cell r="BO616" t="str">
            <v>Food &amp; BeveragesInstant FoodInstant Hotpot</v>
          </cell>
          <cell r="BP616" t="str">
            <v>Makanan &amp; MinumanMakanan InstanHotpot Instan</v>
          </cell>
        </row>
        <row r="617">
          <cell r="BO617" t="str">
            <v>Food &amp; BeveragesInstant FoodCanned, Jarred &amp; Packaged Foods</v>
          </cell>
          <cell r="BP617" t="str">
            <v>Makanan &amp; MinumanMakanan InstanMakanan Kalengan, Stoples, &amp; Kemasan</v>
          </cell>
        </row>
        <row r="618">
          <cell r="BO618" t="str">
            <v>Food &amp; BeveragesInstant FoodInstant Noodles</v>
          </cell>
          <cell r="BP618" t="str">
            <v>Makanan &amp; MinumanMakanan InstanMie Instan</v>
          </cell>
        </row>
        <row r="619">
          <cell r="BO619" t="str">
            <v>Food &amp; BeveragesInstant FoodInstant Rice &amp; Porridge</v>
          </cell>
          <cell r="BP619" t="str">
            <v>Makanan &amp; MinumanMakanan InstanNasi &amp; Bubur Instan</v>
          </cell>
        </row>
        <row r="620">
          <cell r="BO620" t="str">
            <v>Food &amp; BeveragesInstant FoodBird's Nest</v>
          </cell>
          <cell r="BP620" t="str">
            <v>Makanan &amp; MinumanMakanan InstanSarang Burung Walet</v>
          </cell>
        </row>
        <row r="621">
          <cell r="BO621" t="str">
            <v>Food &amp; BeveragesInstant FoodPickled Vegetables, Pickles &amp; Chutney</v>
          </cell>
          <cell r="BP621" t="str">
            <v>Makanan &amp; MinumanMakanan InstanSayur Acar, Acar &amp; Chutney</v>
          </cell>
        </row>
        <row r="622">
          <cell r="BO622" t="str">
            <v>Food &amp; BeveragesInstant FoodBreakfast Cereal, Granola &amp; Oatmeal</v>
          </cell>
          <cell r="BP622" t="str">
            <v>Makanan &amp; MinumanMakanan InstanSereal, Granola &amp; Oat untuk Sarapan</v>
          </cell>
        </row>
        <row r="623">
          <cell r="BO623" t="str">
            <v>Food &amp; BeveragesSnacksBars</v>
          </cell>
          <cell r="BP623" t="str">
            <v>Makanan &amp; MinumanMakanan RinganBar</v>
          </cell>
        </row>
        <row r="624">
          <cell r="BO624" t="str">
            <v>Food &amp; BeveragesSnacksSeeds</v>
          </cell>
          <cell r="BP624" t="str">
            <v>Makanan &amp; MinumanMakanan RinganBiji-bijian</v>
          </cell>
        </row>
        <row r="625">
          <cell r="BO625" t="str">
            <v>Food &amp; BeveragesSnacksBiscuits, Cookies &amp; Wafers</v>
          </cell>
          <cell r="BP625" t="str">
            <v>Makanan &amp; MinumanMakanan RinganBiskuit, Kue &amp; Wafer</v>
          </cell>
        </row>
        <row r="626">
          <cell r="BO626" t="str">
            <v>Food &amp; BeveragesSnacksChocolate &amp; Chocolate Snacks</v>
          </cell>
          <cell r="BP626" t="str">
            <v>Makanan &amp; MinumanMakanan RinganCokelat &amp; Camilan Cokelat</v>
          </cell>
        </row>
        <row r="627">
          <cell r="BO627" t="str">
            <v>Food &amp; BeveragesSnacksNuts &amp; Peas</v>
          </cell>
          <cell r="BP627" t="str">
            <v>Makanan &amp; MinumanMakanan RinganKacang-kacangan</v>
          </cell>
        </row>
        <row r="628">
          <cell r="BO628" t="str">
            <v>Food &amp; BeveragesSnacksCrisps &amp; Puffed Snacks</v>
          </cell>
          <cell r="BP628" t="str">
            <v>Makanan &amp; MinumanMakanan RinganKeripik &amp; Camilan Isi</v>
          </cell>
        </row>
        <row r="629">
          <cell r="BO629" t="str">
            <v>Food &amp; BeveragesSnacksSnack Cakes &amp; Pastries</v>
          </cell>
          <cell r="BP629" t="str">
            <v>Makanan &amp; MinumanMakanan RinganKue Camilan &amp; Roti Pastri</v>
          </cell>
        </row>
        <row r="630">
          <cell r="BO630" t="str">
            <v>Food &amp; BeveragesSnacksDried Snacks</v>
          </cell>
          <cell r="BP630" t="str">
            <v>Makanan &amp; MinumanMakanan RinganMakanan Ringan Kering</v>
          </cell>
        </row>
        <row r="631">
          <cell r="BO631" t="str">
            <v>Food &amp; BeveragesSnacksPlant-based &amp; Gluten Snacks</v>
          </cell>
          <cell r="BP631" t="str">
            <v>Makanan &amp; MinumanMakanan RinganMakanan Ringan Nabati &amp; Gluten</v>
          </cell>
        </row>
        <row r="632">
          <cell r="BO632" t="str">
            <v>Food &amp; BeveragesSnacksChewing &amp; Bubble Gum</v>
          </cell>
          <cell r="BP632" t="str">
            <v>Makanan &amp; MinumanMakanan RinganMengunyah &amp; Permen Karet</v>
          </cell>
        </row>
        <row r="633">
          <cell r="BO633" t="str">
            <v>Food &amp; BeveragesSnacksCandy</v>
          </cell>
          <cell r="BP633" t="str">
            <v>Makanan &amp; MinumanMakanan RinganPermen</v>
          </cell>
        </row>
        <row r="634">
          <cell r="BO634" t="str">
            <v>Food &amp; BeveragesSnacksPopcorn</v>
          </cell>
          <cell r="BP634" t="str">
            <v>Makanan &amp; MinumanMakanan RinganPopcorn</v>
          </cell>
        </row>
        <row r="635">
          <cell r="BO635" t="str">
            <v>Food &amp; BeveragesSnacksCustard Puddings &amp; Jelly</v>
          </cell>
          <cell r="BP635" t="str">
            <v>Makanan &amp; MinumanMakanan RinganPuding Kustar &amp; Jeli</v>
          </cell>
        </row>
        <row r="636">
          <cell r="BO636" t="str">
            <v>Food &amp; BeveragesSnacksSeaweed</v>
          </cell>
          <cell r="BP636" t="str">
            <v>Makanan &amp; MinumanMakanan RinganRumput Laut</v>
          </cell>
        </row>
        <row r="637">
          <cell r="BO637" t="str">
            <v>Food &amp; BeveragesSnacksGift Sets</v>
          </cell>
          <cell r="BP637" t="str">
            <v>Makanan &amp; MinumanMakanan RinganSet Kado</v>
          </cell>
        </row>
        <row r="638">
          <cell r="BO638" t="str">
            <v>Food &amp; BeveragesFresh &amp; Frozen FoodVegetarian Meat Alternatives</v>
          </cell>
          <cell r="BP638" t="str">
            <v>Makanan &amp; MinumanMakanan Segar &amp; BekuAlternatif Daging Vegetarian</v>
          </cell>
        </row>
        <row r="639">
          <cell r="BO639" t="str">
            <v>Food &amp; BeveragesFresh &amp; Frozen FoodFruit</v>
          </cell>
          <cell r="BP639" t="str">
            <v>Makanan &amp; MinumanMakanan Segar &amp; BekuBuah</v>
          </cell>
        </row>
        <row r="640">
          <cell r="BO640" t="str">
            <v>Food &amp; BeveragesFresh &amp; Frozen FoodMeat</v>
          </cell>
          <cell r="BP640" t="str">
            <v>Makanan &amp; MinumanMakanan Segar &amp; BekuDaging</v>
          </cell>
        </row>
        <row r="641">
          <cell r="BO641" t="str">
            <v>Food &amp; BeveragesFresh &amp; Frozen FoodProcessed Meat &amp; Seafood</v>
          </cell>
          <cell r="BP641" t="str">
            <v>Makanan &amp; MinumanMakanan Segar &amp; BekuDaging Olahan &amp; Seafood</v>
          </cell>
        </row>
        <row r="642">
          <cell r="BO642" t="str">
            <v>Food &amp; BeveragesFresh &amp; Frozen FoodDeli</v>
          </cell>
          <cell r="BP642" t="str">
            <v>Makanan &amp; MinumanMakanan Segar &amp; BekuDeli</v>
          </cell>
        </row>
        <row r="643">
          <cell r="BO643" t="str">
            <v>Food &amp; BeveragesFresh &amp; Frozen FoodIce Cream</v>
          </cell>
          <cell r="BP643" t="str">
            <v>Makanan &amp; MinumanMakanan Segar &amp; BekuEs Krim</v>
          </cell>
        </row>
        <row r="644">
          <cell r="BO644" t="str">
            <v>Food &amp; BeveragesFresh &amp; Frozen FoodMushroom</v>
          </cell>
          <cell r="BP644" t="str">
            <v>Makanan &amp; MinumanMakanan Segar &amp; BekuJamur</v>
          </cell>
        </row>
        <row r="645">
          <cell r="BO645" t="str">
            <v>Food &amp; BeveragesFresh &amp; Frozen FoodCakes &amp; Pies</v>
          </cell>
          <cell r="BP645" t="str">
            <v>Makanan &amp; MinumanMakanan Segar &amp; BekuKue &amp; Pai</v>
          </cell>
        </row>
        <row r="646">
          <cell r="BO646" t="str">
            <v>Food &amp; BeveragesFresh &amp; Frozen FoodPastries</v>
          </cell>
          <cell r="BP646" t="str">
            <v>Makanan &amp; MinumanMakanan Segar &amp; BekuKue Kering</v>
          </cell>
        </row>
        <row r="647">
          <cell r="BO647" t="str">
            <v>Food &amp; BeveragesFresh &amp; Frozen FoodFrozen Food</v>
          </cell>
          <cell r="BP647" t="str">
            <v>Makanan &amp; MinumanMakanan Segar &amp; BekuMakanan Beku</v>
          </cell>
        </row>
        <row r="648">
          <cell r="BO648" t="str">
            <v>Food &amp; BeveragesFresh &amp; Frozen FoodPrepared Meals</v>
          </cell>
          <cell r="BP648" t="str">
            <v>Makanan &amp; MinumanMakanan Segar &amp; BekuMakanan Siap Saji</v>
          </cell>
        </row>
        <row r="649">
          <cell r="BO649" t="str">
            <v>Food &amp; BeveragesFresh &amp; Frozen FoodMeal Kits</v>
          </cell>
          <cell r="BP649" t="str">
            <v>Makanan &amp; MinumanMakanan Segar &amp; BekuPaket Makan</v>
          </cell>
        </row>
        <row r="650">
          <cell r="BO650" t="str">
            <v>Food &amp; BeveragesFresh &amp; Frozen FoodPasta &amp; Sauces</v>
          </cell>
          <cell r="BP650" t="str">
            <v>Makanan &amp; MinumanMakanan Segar &amp; BekuPasta &amp; Saus</v>
          </cell>
        </row>
        <row r="651">
          <cell r="BO651" t="str">
            <v>Food &amp; BeveragesFresh &amp; Frozen FoodPizza &amp; Focaccia</v>
          </cell>
          <cell r="BP651" t="str">
            <v>Makanan &amp; MinumanMakanan Segar &amp; BekuPizza &amp; Focaccia</v>
          </cell>
        </row>
        <row r="652">
          <cell r="BO652" t="str">
            <v>Food &amp; BeveragesFresh &amp; Frozen FoodBread</v>
          </cell>
          <cell r="BP652" t="str">
            <v>Makanan &amp; MinumanMakanan Segar &amp; BekuRoti</v>
          </cell>
        </row>
        <row r="653">
          <cell r="BO653" t="str">
            <v>Food &amp; BeveragesFresh &amp; Frozen FoodSandwiches &amp; Wraps</v>
          </cell>
          <cell r="BP653" t="str">
            <v>Makanan &amp; MinumanMakanan Segar &amp; BekuRoti isi &amp; Wrap</v>
          </cell>
        </row>
        <row r="654">
          <cell r="BO654" t="str">
            <v>Food &amp; BeveragesFresh &amp; Frozen FoodVegetables</v>
          </cell>
          <cell r="BP654" t="str">
            <v>Makanan &amp; MinumanMakanan Segar &amp; BekuSayuran</v>
          </cell>
        </row>
        <row r="655">
          <cell r="BO655" t="str">
            <v>Food &amp; BeveragesFresh &amp; Frozen FoodSeafood</v>
          </cell>
          <cell r="BP655" t="str">
            <v>Makanan &amp; MinumanMakanan Segar &amp; BekuSeafood</v>
          </cell>
        </row>
        <row r="656">
          <cell r="BO656" t="str">
            <v>Food &amp; BeveragesFresh &amp; Frozen FoodSoups &amp; Stews</v>
          </cell>
          <cell r="BP656" t="str">
            <v>Makanan &amp; MinumanMakanan Segar &amp; BekuSup &amp; Semur</v>
          </cell>
        </row>
        <row r="657">
          <cell r="BO657" t="str">
            <v>Food &amp; BeveragesFresh &amp; Frozen FoodTofu</v>
          </cell>
          <cell r="BP657" t="str">
            <v>Makanan &amp; MinumanMakanan Segar &amp; BekuTahu</v>
          </cell>
        </row>
        <row r="658">
          <cell r="BO658" t="str">
            <v>Food &amp; BeveragesFresh &amp; Frozen FoodEggs</v>
          </cell>
          <cell r="BP658" t="str">
            <v>Makanan &amp; MinumanMakanan Segar &amp; BekuTelur</v>
          </cell>
        </row>
        <row r="659">
          <cell r="BO659" t="str">
            <v>Food &amp; BeveragesDrinks</v>
          </cell>
          <cell r="BP659" t="str">
            <v>Makanan &amp; MinumanMinuman</v>
          </cell>
        </row>
        <row r="660">
          <cell r="BO660" t="str">
            <v>Food &amp; BeveragesBakingBaking Powder &amp; Soda</v>
          </cell>
          <cell r="BP660" t="str">
            <v>Makanan &amp; MinumanPembuatan KueBaking Powder &amp; Soda</v>
          </cell>
        </row>
        <row r="661">
          <cell r="BO661" t="str">
            <v>Food &amp; BeveragesBakingBaking Mixes</v>
          </cell>
          <cell r="BP661" t="str">
            <v>Makanan &amp; MinumanPembuatan KueCampuran Kue</v>
          </cell>
        </row>
        <row r="662">
          <cell r="BO662" t="str">
            <v>Food &amp; BeveragesBakingCreamers</v>
          </cell>
          <cell r="BP662" t="str">
            <v>Makanan &amp; MinumanPembuatan KueCreamer</v>
          </cell>
        </row>
        <row r="663">
          <cell r="BO663" t="str">
            <v>Food &amp; BeveragesBakingFrosting, Icing &amp; Decorations</v>
          </cell>
          <cell r="BP663" t="str">
            <v>Makanan &amp; MinumanPembuatan KueFrosting, Icing, &amp; Dekorasi</v>
          </cell>
        </row>
        <row r="664">
          <cell r="BO664" t="str">
            <v>Food &amp; BeveragesBakingCheese &amp; Cheese Powder</v>
          </cell>
          <cell r="BP664" t="str">
            <v>Makanan &amp; MinumanPembuatan KueKeju &amp; Keju Bubuk</v>
          </cell>
        </row>
        <row r="665">
          <cell r="BO665" t="str">
            <v>Food &amp; BeveragesBakingCream</v>
          </cell>
          <cell r="BP665" t="str">
            <v>Makanan &amp; MinumanPembuatan KueKrim</v>
          </cell>
        </row>
        <row r="666">
          <cell r="BO666" t="str">
            <v>Food &amp; BeveragesBakingMarshmallows</v>
          </cell>
          <cell r="BP666" t="str">
            <v>Makanan &amp; MinumanPembuatan KueMarshmallow</v>
          </cell>
        </row>
        <row r="667">
          <cell r="BO667" t="str">
            <v>Food &amp; BeveragesBakingButter &amp; Margarine</v>
          </cell>
          <cell r="BP667" t="str">
            <v>Makanan &amp; MinumanPembuatan KueMentega &amp; Margarin</v>
          </cell>
        </row>
        <row r="668">
          <cell r="BO668" t="str">
            <v>Food &amp; BeveragesBakingFood Flavoring &amp; Extracts</v>
          </cell>
          <cell r="BP668" t="str">
            <v>Makanan &amp; MinumanPembuatan KuePenyedap &amp; Ekstrak Makanan</v>
          </cell>
        </row>
        <row r="669">
          <cell r="BO669" t="str">
            <v>Food &amp; BeveragesBakingFood Coloring</v>
          </cell>
          <cell r="BP669" t="str">
            <v>Makanan &amp; MinumanPembuatan KuePewarna Makanan</v>
          </cell>
        </row>
        <row r="670">
          <cell r="BO670" t="str">
            <v>Food &amp; BeveragesBakingCondensed Milk</v>
          </cell>
          <cell r="BP670" t="str">
            <v>Makanan &amp; MinumanPembuatan KueSusu Kental Manis</v>
          </cell>
        </row>
        <row r="671">
          <cell r="BO671" t="str">
            <v>Food &amp; BeveragesBakingBaking Flours</v>
          </cell>
          <cell r="BP671" t="str">
            <v>Makanan &amp; MinumanPembuatan KueTepung Kue</v>
          </cell>
        </row>
        <row r="672">
          <cell r="BO672" t="str">
            <v>Food &amp; BeveragesBakingBreadcrumbs &amp; Stuffing</v>
          </cell>
          <cell r="BP672" t="str">
            <v>Makanan &amp; MinumanPembuatan KueTepung Roti &amp; Isian Roti</v>
          </cell>
        </row>
        <row r="673">
          <cell r="BO673" t="str">
            <v>Food &amp; BeveragesMilk &amp; Dairy</v>
          </cell>
          <cell r="BP673" t="str">
            <v>Makanan &amp; MinumanSusu &amp; Produk Olahan Susu</v>
          </cell>
        </row>
        <row r="674">
          <cell r="BO674" t="str">
            <v>Beauty &amp; Personal CareBath &amp; Body CareManual Massage Tools</v>
          </cell>
          <cell r="BP674" t="str">
            <v>Perawatan &amp; KecantikanKeperluan Mandi &amp; Perawatan TubuhAlat Pijat Manual</v>
          </cell>
        </row>
        <row r="675">
          <cell r="BO675" t="str">
            <v>Beauty &amp; Personal CareBath &amp; Body CareTalcum Powder</v>
          </cell>
          <cell r="BP675" t="str">
            <v>Perawatan &amp; KecantikanKeperluan Mandi &amp; Perawatan TubuhBedak Talek</v>
          </cell>
        </row>
        <row r="676">
          <cell r="BO676" t="str">
            <v>Beauty &amp; Personal CareBath &amp; Body CareBody Creams &amp; Lotions</v>
          </cell>
          <cell r="BP676" t="str">
            <v>Perawatan &amp; KecantikanKeperluan Mandi &amp; Perawatan TubuhCream &amp; Lotion Tubuh</v>
          </cell>
        </row>
        <row r="677">
          <cell r="BO677" t="str">
            <v>Beauty &amp; Personal CareBath &amp; Body CareDeodorants &amp; Antiperspirants</v>
          </cell>
          <cell r="BP677" t="str">
            <v>Perawatan &amp; KecantikanKeperluan Mandi &amp; Perawatan TubuhDeodoran &amp; Antiperspiran</v>
          </cell>
        </row>
        <row r="678">
          <cell r="BO678" t="str">
            <v>Beauty &amp; Personal CareBath &amp; Body CareBody Shaping Cream</v>
          </cell>
          <cell r="BP678" t="str">
            <v>Perawatan &amp; KecantikanKeperluan Mandi &amp; Perawatan TubuhKrim Pelangsing Tubuh</v>
          </cell>
        </row>
        <row r="679">
          <cell r="BO679" t="str">
            <v>Beauty &amp; Personal CareBath &amp; Body CareHair Removal Cream, Wax &amp; Shave</v>
          </cell>
          <cell r="BP679" t="str">
            <v>Perawatan &amp; KecantikanKeperluan Mandi &amp; Perawatan TubuhKrim Penghilang Rambut, Wax, &amp; Cukur</v>
          </cell>
        </row>
        <row r="680">
          <cell r="BO680" t="str">
            <v>Beauty &amp; Personal CareBath &amp; Body CareBody Scrubs &amp; Peels</v>
          </cell>
          <cell r="BP680" t="str">
            <v>Perawatan &amp; KecantikanKeperluan Mandi &amp; Perawatan TubuhLulur &amp; Peel Badan</v>
          </cell>
        </row>
        <row r="681">
          <cell r="BO681" t="str">
            <v>Beauty &amp; Personal CareBath &amp; Body CareBody Masks</v>
          </cell>
          <cell r="BP681" t="str">
            <v>Perawatan &amp; KecantikanKeperluan Mandi &amp; Perawatan TubuhMasker Tubuh</v>
          </cell>
        </row>
        <row r="682">
          <cell r="BO682" t="str">
            <v>Beauty &amp; Personal CareBath &amp; Body CareBody &amp; Massage Oil</v>
          </cell>
          <cell r="BP682" t="str">
            <v>Perawatan &amp; KecantikanKeperluan Mandi &amp; Perawatan TubuhMinyak Tubuh &amp; Pijat</v>
          </cell>
        </row>
        <row r="683">
          <cell r="BO683" t="str">
            <v>Beauty &amp; Personal CareBath &amp; Body CareBody Care Kits</v>
          </cell>
          <cell r="BP683" t="str">
            <v>Perawatan &amp; KecantikanKeperluan Mandi &amp; Perawatan TubuhPeralatan Perawatan Tubuh</v>
          </cell>
        </row>
        <row r="684">
          <cell r="BO684" t="str">
            <v>Beauty &amp; Personal CareBath &amp; Body CareNeck Care</v>
          </cell>
          <cell r="BP684" t="str">
            <v>Perawatan &amp; KecantikanKeperluan Mandi &amp; Perawatan TubuhPerawatan Leher</v>
          </cell>
        </row>
        <row r="685">
          <cell r="BO685" t="str">
            <v>Beauty &amp; Personal CareBath &amp; Body CareBreast Care</v>
          </cell>
          <cell r="BP685" t="str">
            <v>Perawatan &amp; KecantikanKeperluan Mandi &amp; Perawatan TubuhPerawatan Payudara</v>
          </cell>
        </row>
        <row r="686">
          <cell r="BO686" t="str">
            <v>Beauty &amp; Personal CareBath &amp; Body CareBody Wash &amp; Soap</v>
          </cell>
          <cell r="BP686" t="str">
            <v>Perawatan &amp; KecantikanKeperluan Mandi &amp; Perawatan TubuhSabun &amp; Sabun Mandi</v>
          </cell>
        </row>
        <row r="687">
          <cell r="BO687" t="str">
            <v>Beauty &amp; Personal CareBath &amp; Body CareSunscreen &amp; Sun Care</v>
          </cell>
          <cell r="BP687" t="str">
            <v>Perawatan &amp; KecantikanKeperluan Mandi &amp; Perawatan TubuhSunscreen &amp; Sun Care</v>
          </cell>
        </row>
        <row r="688">
          <cell r="BO688" t="str">
            <v>Beauty &amp; Personal CareMakeup</v>
          </cell>
          <cell r="BP688" t="str">
            <v>Perawatan &amp; KecantikanMakeup</v>
          </cell>
        </row>
        <row r="689">
          <cell r="BO689" t="str">
            <v>Beauty &amp; Personal CarePerfumePerfume Sets</v>
          </cell>
          <cell r="BP689" t="str">
            <v>Perawatan &amp; KecantikanParfumKit Parfum</v>
          </cell>
        </row>
        <row r="690">
          <cell r="BO690" t="str">
            <v>Beauty &amp; Personal CarePerfumePerfume</v>
          </cell>
          <cell r="BP690" t="str">
            <v>Perawatan &amp; KecantikanParfumParfum</v>
          </cell>
        </row>
        <row r="691">
          <cell r="BO691" t="str">
            <v>Beauty &amp; Personal CarePerfumeMen's Perfume</v>
          </cell>
          <cell r="BP691" t="str">
            <v>Perawatan &amp; KecantikanParfumParfum Pria</v>
          </cell>
        </row>
        <row r="692">
          <cell r="BO692" t="str">
            <v>Beauty &amp; Personal CarePerfumeUnisex Perfume</v>
          </cell>
          <cell r="BP692" t="str">
            <v>Perawatan &amp; KecantikanParfumParfum Uniseks</v>
          </cell>
        </row>
        <row r="693">
          <cell r="BO693" t="str">
            <v>Beauty &amp; Personal CarePerfumeWomen's Perfume</v>
          </cell>
          <cell r="BP693" t="str">
            <v>Perawatan &amp; KecantikanParfumParfum Wanita</v>
          </cell>
        </row>
        <row r="694">
          <cell r="BO694" t="str">
            <v>Beauty &amp; Personal CarePersonal Care Appliances</v>
          </cell>
          <cell r="BP694" t="str">
            <v>Perawatan &amp; KecantikanPeralatan Perawatan</v>
          </cell>
        </row>
        <row r="695">
          <cell r="BO695" t="str">
            <v>Beauty &amp; Personal CareHaircare &amp; Styling</v>
          </cell>
          <cell r="BP695" t="str">
            <v>Perawatan &amp; KecantikanPerawatan &amp; Penataan Rambut</v>
          </cell>
        </row>
        <row r="696">
          <cell r="BO696" t="str">
            <v>Beauty &amp; Personal CareNasal &amp; Oral Care</v>
          </cell>
          <cell r="BP696" t="str">
            <v>Perawatan &amp; KecantikanPerawatan Hidung &amp; Mulut</v>
          </cell>
        </row>
        <row r="697">
          <cell r="BO697" t="str">
            <v>Beauty &amp; Personal CareFeminine Care</v>
          </cell>
          <cell r="BP697" t="str">
            <v>Perawatan &amp; KecantikanPerawatan Kewanitaan</v>
          </cell>
        </row>
        <row r="698">
          <cell r="BO698" t="str">
            <v>Beauty &amp; Personal CareNail Care</v>
          </cell>
          <cell r="BP698" t="str">
            <v>Perawatan &amp; KecantikanPerawatan Kuku</v>
          </cell>
        </row>
        <row r="699">
          <cell r="BO699" t="str">
            <v>Beauty &amp; Personal CareEye &amp; Ear CareLens Solutions &amp; Eyedrops</v>
          </cell>
          <cell r="BP699" t="str">
            <v>Perawatan &amp; KecantikanPerawatan Mata &amp; TelingaCairan Lensa &amp; Tetes Mata</v>
          </cell>
        </row>
        <row r="700">
          <cell r="BO700" t="str">
            <v>Beauty &amp; Personal CareEye &amp; Ear CareReading Glasses</v>
          </cell>
          <cell r="BP700" t="str">
            <v>Perawatan &amp; KecantikanPerawatan Mata &amp; TelingaKacamata Baca</v>
          </cell>
        </row>
        <row r="701">
          <cell r="BO701" t="str">
            <v>Beauty &amp; Personal CareEye &amp; Ear CareContact Lens</v>
          </cell>
          <cell r="BP701" t="str">
            <v>Perawatan &amp; KecantikanPerawatan Mata &amp; TelingaLensa Kontak</v>
          </cell>
        </row>
        <row r="702">
          <cell r="BO702" t="str">
            <v>Beauty &amp; Personal CareEye &amp; Ear CareColored Contact Lens</v>
          </cell>
          <cell r="BP702" t="str">
            <v>Perawatan &amp; KecantikanPerawatan Mata &amp; TelingaLensa Kontak Berwarna</v>
          </cell>
        </row>
        <row r="703">
          <cell r="BO703" t="str">
            <v>Beauty &amp; Personal CareEye &amp; Ear CareEar Drops</v>
          </cell>
          <cell r="BP703" t="str">
            <v>Perawatan &amp; KecantikanPerawatan Mata &amp; TelingaObat Tetes Telinga</v>
          </cell>
        </row>
        <row r="704">
          <cell r="BO704" t="str">
            <v>Beauty &amp; Personal CareEye &amp; Ear CareEar Plugs</v>
          </cell>
          <cell r="BP704" t="str">
            <v>Perawatan &amp; KecantikanPerawatan Mata &amp; TelingaPenyumbat Telinga</v>
          </cell>
        </row>
        <row r="705">
          <cell r="BO705" t="str">
            <v>Beauty &amp; Personal CareEye &amp; Ear CareContact Lens Conditioning Kits</v>
          </cell>
          <cell r="BP705" t="str">
            <v>Perawatan &amp; KecantikanPerawatan Mata &amp; TelingaPeralatan Perawatan Lensa Kontak</v>
          </cell>
        </row>
        <row r="706">
          <cell r="BO706" t="str">
            <v>Beauty &amp; Personal CareEye &amp; Ear CareEarwax Removal Products</v>
          </cell>
          <cell r="BP706" t="str">
            <v>Perawatan &amp; KecantikanPerawatan Mata &amp; TelingaProduk Penghilang Kotoran Telinga</v>
          </cell>
        </row>
        <row r="707">
          <cell r="BO707" t="str">
            <v>Beauty &amp; Personal CareEye &amp; Ear CareSleep Masks</v>
          </cell>
          <cell r="BP707" t="str">
            <v>Perawatan &amp; KecantikanPerawatan Mata &amp; TelingaSleep Mask</v>
          </cell>
        </row>
        <row r="708">
          <cell r="BO708" t="str">
            <v>Beauty &amp; Personal CareMen's Care</v>
          </cell>
          <cell r="BP708" t="str">
            <v>Perawatan &amp; KecantikanPerawatan Pria</v>
          </cell>
        </row>
        <row r="709">
          <cell r="BO709" t="str">
            <v>Beauty &amp; Personal CareSpecial Personal CareInsect Repellents</v>
          </cell>
          <cell r="BP709" t="str">
            <v>Perawatan &amp; KecantikanPerawatan Pribadi KhususAntinyamuk</v>
          </cell>
        </row>
        <row r="710">
          <cell r="BO710" t="str">
            <v>Beauty &amp; Personal CareSpecial Personal CareIce Packs</v>
          </cell>
          <cell r="BP710" t="str">
            <v>Perawatan &amp; KecantikanPerawatan Pribadi KhususIce Pack</v>
          </cell>
        </row>
        <row r="711">
          <cell r="BO711" t="str">
            <v>Beauty &amp; Personal CareSpecial Personal CareHeat Patches</v>
          </cell>
          <cell r="BP711" t="str">
            <v>Perawatan &amp; KecantikanPerawatan Pribadi KhususKoyok</v>
          </cell>
        </row>
        <row r="712">
          <cell r="BO712" t="str">
            <v>Beauty &amp; Personal CareSpecial Personal CareIncontinence Bed Pads</v>
          </cell>
          <cell r="BP712" t="str">
            <v>Perawatan &amp; KecantikanPerawatan Pribadi KhususPerlak</v>
          </cell>
        </row>
        <row r="713">
          <cell r="BO713" t="str">
            <v>Beauty &amp; Personal CareSpecial Personal CareAdult Diapers</v>
          </cell>
          <cell r="BP713" t="str">
            <v>Perawatan &amp; KecantikanPerawatan Pribadi KhususPopok Dewasa</v>
          </cell>
        </row>
        <row r="714">
          <cell r="BO714" t="str">
            <v>Beauty &amp; Personal CareHand, Foot &amp; Nail Care</v>
          </cell>
          <cell r="BP714" t="str">
            <v>Perawatan &amp; KecantikanPerawatan Tangan, Kaki &amp; Kuku</v>
          </cell>
        </row>
        <row r="715">
          <cell r="BO715" t="str">
            <v>Beauty &amp; Personal CareSkincareSkincare Tools</v>
          </cell>
          <cell r="BP715" t="str">
            <v>Perawatan &amp; KecantikanSkincareAlat Skincare</v>
          </cell>
        </row>
        <row r="716">
          <cell r="BO716" t="str">
            <v>Beauty &amp; Personal CareSkincareFace Masks</v>
          </cell>
          <cell r="BP716" t="str">
            <v>Perawatan &amp; KecantikanSkincareFace Mask</v>
          </cell>
        </row>
        <row r="717">
          <cell r="BO717" t="str">
            <v>Beauty &amp; Personal CareSkincareFace Scrubs &amp; Peels</v>
          </cell>
          <cell r="BP717" t="str">
            <v>Perawatan &amp; KecantikanSkincareFace Scrub &amp; Peel</v>
          </cell>
        </row>
        <row r="718">
          <cell r="BO718" t="str">
            <v>Beauty &amp; Personal CareSkincareFacial Sunscreen &amp; Sun Care</v>
          </cell>
          <cell r="BP718" t="str">
            <v>Perawatan &amp; KecantikanSkincareFacial Sunscreen &amp; Sun Care</v>
          </cell>
        </row>
        <row r="719">
          <cell r="BO719" t="str">
            <v>Beauty &amp; Personal CareSkincareSkin Care Kits</v>
          </cell>
          <cell r="BP719" t="str">
            <v>Perawatan &amp; KecantikanSkincareKit Perawatan Kulit</v>
          </cell>
        </row>
        <row r="720">
          <cell r="BO720" t="str">
            <v>Beauty &amp; Personal CareSkincareFacial Massage Cream</v>
          </cell>
          <cell r="BP720" t="str">
            <v>Perawatan &amp; KecantikanSkincareKrim Pijat Wajah</v>
          </cell>
        </row>
        <row r="721">
          <cell r="BO721" t="str">
            <v>Beauty &amp; Personal CareSkincareTanning Oils &amp; Self Tanners</v>
          </cell>
          <cell r="BP721" t="str">
            <v>Perawatan &amp; KecantikanSkincareMinyak Pencokelat Kulit &amp; Bahan Pencokelat Kulit Mandiri</v>
          </cell>
        </row>
        <row r="722">
          <cell r="BO722" t="str">
            <v>Beauty &amp; Personal CareSkincareMoisturizers &amp; Mists</v>
          </cell>
          <cell r="BP722" t="str">
            <v>Perawatan &amp; KecantikanSkincareMoisturiser &amp; Mist</v>
          </cell>
        </row>
        <row r="723">
          <cell r="BO723" t="str">
            <v>Beauty &amp; Personal CareSkincareFacial Cleansers</v>
          </cell>
          <cell r="BP723" t="str">
            <v>Perawatan &amp; KecantikanSkincarePembersih Wajah</v>
          </cell>
        </row>
        <row r="724">
          <cell r="BO724" t="str">
            <v>Beauty &amp; Personal CareSkincareLip Treatments</v>
          </cell>
          <cell r="BP724" t="str">
            <v>Perawatan &amp; KecantikanSkincarePerawatan Bibir</v>
          </cell>
        </row>
        <row r="725">
          <cell r="BO725" t="str">
            <v>Beauty &amp; Personal CareSkincareNasal Treatment</v>
          </cell>
          <cell r="BP725" t="str">
            <v>Perawatan &amp; KecantikanSkincarePerawatan Hidung</v>
          </cell>
        </row>
        <row r="726">
          <cell r="BO726" t="str">
            <v>Beauty &amp; Personal CareSkincareAcne Treatments</v>
          </cell>
          <cell r="BP726" t="str">
            <v>Perawatan &amp; KecantikanSkincarePerawatan Jerawat</v>
          </cell>
        </row>
        <row r="727">
          <cell r="BO727" t="str">
            <v>Beauty &amp; Personal CareSkincareEye Treatments</v>
          </cell>
          <cell r="BP727" t="str">
            <v>Perawatan &amp; KecantikanSkincarePerawatan Mata</v>
          </cell>
        </row>
        <row r="728">
          <cell r="BO728" t="str">
            <v>Beauty &amp; Personal CareSkincareSerums &amp; Essences</v>
          </cell>
          <cell r="BP728" t="str">
            <v>Perawatan &amp; KecantikanSkincareSerum &amp; Essence</v>
          </cell>
        </row>
        <row r="729">
          <cell r="BO729" t="str">
            <v>Beauty &amp; Personal CareSkincareToners</v>
          </cell>
          <cell r="BP729" t="str">
            <v>Perawatan &amp; KecantikanSkincareToner</v>
          </cell>
        </row>
        <row r="730">
          <cell r="BO730" t="str">
            <v>Home SuppliesHome Care Supplies</v>
          </cell>
          <cell r="BP730" t="str">
            <v>Perlengkapan RumahPerlengkapan Perawatan Rumah</v>
          </cell>
        </row>
        <row r="731">
          <cell r="BO731" t="str">
            <v>Tools &amp; HardwareMeasuring ToolsPhysical Measuring Instruments</v>
          </cell>
          <cell r="BP731" t="str">
            <v>Alat &amp; Perangkat KerasAlat UkurAlat Ukur Fisik</v>
          </cell>
        </row>
        <row r="732">
          <cell r="BO732" t="str">
            <v>Tools &amp; HardwareMeasuring ToolsElectrical Measuring Instruments</v>
          </cell>
          <cell r="BP732" t="str">
            <v>Alat &amp; Perangkat KerasAlat UkurAlat Ukur Listrik</v>
          </cell>
        </row>
        <row r="733">
          <cell r="BO733" t="str">
            <v>Tools &amp; HardwareMeasuring ToolsTemperature Measuring Instruments</v>
          </cell>
          <cell r="BP733" t="str">
            <v>Alat &amp; Perangkat KerasAlat UkurAlat Ukur Suhu</v>
          </cell>
        </row>
        <row r="734">
          <cell r="BO734" t="str">
            <v>Tools &amp; HardwareMeasuring ToolsHand Measuring Tools</v>
          </cell>
          <cell r="BP734" t="str">
            <v>Alat &amp; Perangkat KerasAlat UkurAlat Ukur Tangan</v>
          </cell>
        </row>
        <row r="735">
          <cell r="BO735" t="str">
            <v>Tools &amp; HardwareMeasuring ToolsPressure Measuring Instruments</v>
          </cell>
          <cell r="BP735" t="str">
            <v>Alat &amp; Perangkat KerasAlat UkurAlat Ukur Tekanan</v>
          </cell>
        </row>
        <row r="736">
          <cell r="BO736" t="str">
            <v>Tools &amp; HardwareMeasuring ToolsOptical Instruments</v>
          </cell>
          <cell r="BP736" t="str">
            <v>Alat &amp; Perangkat KerasAlat UkurInstrumen Optik</v>
          </cell>
        </row>
        <row r="737">
          <cell r="BO737" t="str">
            <v>Tools &amp; HardwareTool Organizers</v>
          </cell>
          <cell r="BP737" t="str">
            <v>Alat &amp; Perangkat KerasOrganizer Perkakas</v>
          </cell>
        </row>
        <row r="738">
          <cell r="BO738" t="str">
            <v>Tools &amp; HardwareIndustrial AutomationHuman Machine Interface</v>
          </cell>
          <cell r="BP738" t="str">
            <v>Alat &amp; Perangkat KerasOtomatisasi IndustriAntarmuka Manusia Mesin</v>
          </cell>
        </row>
        <row r="739">
          <cell r="BO739" t="str">
            <v>Tools &amp; HardwareIndustrial AutomationEncoder</v>
          </cell>
          <cell r="BP739" t="str">
            <v>Alat &amp; Perangkat KerasOtomatisasi IndustriEncoder</v>
          </cell>
        </row>
        <row r="740">
          <cell r="BO740" t="str">
            <v>Tools &amp; HardwareIndustrial AutomationCapacitor</v>
          </cell>
          <cell r="BP740" t="str">
            <v>Alat &amp; Perangkat KerasOtomatisasi IndustriKapasitor</v>
          </cell>
        </row>
        <row r="741">
          <cell r="BO741" t="str">
            <v>Tools &amp; HardwareIndustrial AutomationContactor</v>
          </cell>
          <cell r="BP741" t="str">
            <v>Alat &amp; Perangkat KerasOtomatisasi IndustriKontaktor</v>
          </cell>
        </row>
        <row r="742">
          <cell r="BO742" t="str">
            <v>Tools &amp; HardwareIndustrial AutomationPilot Light</v>
          </cell>
          <cell r="BP742" t="str">
            <v>Alat &amp; Perangkat KerasOtomatisasi IndustriLampu Pilot</v>
          </cell>
        </row>
        <row r="743">
          <cell r="BO743" t="str">
            <v>Tools &amp; HardwareIndustrial AutomationProgrammable Logic Controllers (PLC)</v>
          </cell>
          <cell r="BP743" t="str">
            <v>Alat &amp; Perangkat KerasOtomatisasi IndustriPengontrol Logika Terprogram (PLC)</v>
          </cell>
        </row>
        <row r="744">
          <cell r="BO744" t="str">
            <v>Tools &amp; HardwareIndustrial AutomationGas Sensor</v>
          </cell>
          <cell r="BP744" t="str">
            <v>Alat &amp; Perangkat KerasOtomatisasi IndustriSensor Gas</v>
          </cell>
        </row>
        <row r="745">
          <cell r="BO745" t="str">
            <v>Tools &amp; HardwareIndustrial AutomationSwitched-Mode Power Supply (SMPS)</v>
          </cell>
          <cell r="BP745" t="str">
            <v>Alat &amp; Perangkat KerasOtomatisasi IndustriSwitched-Mode Power Supply (SMPS)</v>
          </cell>
        </row>
        <row r="746">
          <cell r="BO746" t="str">
            <v>Tools &amp; HardwareIndustrial AutomationPush Button</v>
          </cell>
          <cell r="BP746" t="str">
            <v>Alat &amp; Perangkat KerasOtomatisasi IndustriTombol Tekan</v>
          </cell>
        </row>
        <row r="747">
          <cell r="BO747" t="str">
            <v>Tools &amp; HardwareGarden Tools</v>
          </cell>
          <cell r="BP747" t="str">
            <v>Alat &amp; Perangkat KerasPeralatan Kebun</v>
          </cell>
        </row>
        <row r="748">
          <cell r="BO748" t="str">
            <v>Tools &amp; HardwarePower Tools</v>
          </cell>
          <cell r="BP748" t="str">
            <v>Alat &amp; Perangkat KerasPeralatan Listrik</v>
          </cell>
        </row>
        <row r="749">
          <cell r="BO749" t="str">
            <v>Tools &amp; HardwareSoldering Equipment</v>
          </cell>
          <cell r="BP749" t="str">
            <v>Alat &amp; Perangkat KerasPeralatan Solder</v>
          </cell>
        </row>
        <row r="750">
          <cell r="BO750" t="str">
            <v>Tools &amp; HardwareHardwareDoor Hardware</v>
          </cell>
          <cell r="BP750" t="str">
            <v>Alat &amp; Perangkat KerasPerangkat kerasPerangkat Keras Pintu</v>
          </cell>
        </row>
        <row r="751">
          <cell r="BO751" t="str">
            <v>Tools &amp; HardwareHardwareFurniture Hardware</v>
          </cell>
          <cell r="BP751" t="str">
            <v>Alat &amp; Perangkat KerasPerangkat kerasPerangkat Perabotan</v>
          </cell>
        </row>
        <row r="752">
          <cell r="BO752" t="str">
            <v>Tools &amp; HardwareHardware</v>
          </cell>
          <cell r="BP752" t="str">
            <v>Alat &amp; Perangkat KerasPerangkat keras</v>
          </cell>
        </row>
        <row r="753">
          <cell r="BO753" t="str">
            <v>Tools &amp; HardwareHand Tools</v>
          </cell>
          <cell r="BP753" t="str">
            <v>Alat &amp; Perangkat KerasPerkakas</v>
          </cell>
        </row>
        <row r="754">
          <cell r="BO754" t="str">
            <v>Tools &amp; HardwarePumps &amp; Plumbing</v>
          </cell>
          <cell r="BP754" t="str">
            <v>Alat &amp; Perangkat KerasPompa &amp; Perpipaan</v>
          </cell>
        </row>
        <row r="755">
          <cell r="BO755" t="str">
            <v>Pre-OwnedCollectible Trading Cards</v>
          </cell>
          <cell r="BP755" t="str">
            <v>Bekas PakaiKartu Koleksi</v>
          </cell>
        </row>
        <row r="756">
          <cell r="BO756" t="str">
            <v>Books, Magazines &amp; AudioChildren's &amp; Infants' BooksActivity Books</v>
          </cell>
          <cell r="BP756" t="str">
            <v>Buku, Majalah, &amp; AudioBuku Anak &amp; BayiBuku Aktivitas</v>
          </cell>
        </row>
        <row r="757">
          <cell r="BO757" t="str">
            <v>Books, Magazines &amp; AudioChildren's &amp; Infants' BooksPicture Books</v>
          </cell>
          <cell r="BP757" t="str">
            <v>Buku, Majalah, &amp; AudioBuku Anak &amp; BayiBuku Bergambar</v>
          </cell>
        </row>
        <row r="758">
          <cell r="BO758" t="str">
            <v>Books, Magazines &amp; AudioChildren's &amp; Infants' BooksChildren's Science &amp; Technology</v>
          </cell>
          <cell r="BP758" t="str">
            <v>Buku, Majalah, &amp; AudioBuku Anak &amp; BayiSains &amp; Teknologi untuk Anak</v>
          </cell>
        </row>
        <row r="759">
          <cell r="BO759" t="str">
            <v>Books, Magazines &amp; AudioChildren's &amp; Infants' BooksChildren's Literature &amp; Art</v>
          </cell>
          <cell r="BP759" t="str">
            <v>Buku, Majalah, &amp; AudioBuku Anak &amp; BayiSastra &amp; Seni untuk Anak</v>
          </cell>
        </row>
        <row r="760">
          <cell r="BO760" t="str">
            <v>Books, Magazines &amp; AudioChildren's &amp; Infants' Books</v>
          </cell>
          <cell r="BP760" t="str">
            <v>Buku, Majalah, &amp; AudioBuku Anak &amp; Bayi</v>
          </cell>
        </row>
        <row r="761">
          <cell r="BO761" t="str">
            <v>Books, Magazines &amp; AudioEducation &amp; SchoolingLanguage &amp; Dictionaries</v>
          </cell>
          <cell r="BP761" t="str">
            <v>Buku, Majalah, &amp; AudioEdukasi &amp; SekolahBahasa &amp; Kamus</v>
          </cell>
        </row>
        <row r="762">
          <cell r="BO762" t="str">
            <v>Books, Magazines &amp; AudioEducation &amp; SchoolingCounseling Books</v>
          </cell>
          <cell r="BP762" t="str">
            <v>Buku, Majalah, &amp; AudioEdukasi &amp; SekolahBuku Konseling</v>
          </cell>
        </row>
        <row r="763">
          <cell r="BO763" t="str">
            <v>Books, Magazines &amp; AudioEducation &amp; SchoolingTextbooks</v>
          </cell>
          <cell r="BP763" t="str">
            <v>Buku, Majalah, &amp; AudioEdukasi &amp; SekolahBuku Pelajaran</v>
          </cell>
        </row>
        <row r="764">
          <cell r="BO764" t="str">
            <v>Books, Magazines &amp; AudioEducation &amp; Schooling</v>
          </cell>
          <cell r="BP764" t="str">
            <v>Buku, Majalah, &amp; AudioEdukasi &amp; Sekolah</v>
          </cell>
        </row>
        <row r="765">
          <cell r="BO765" t="str">
            <v>Books, Magazines &amp; AudioEconomics &amp; ManagementBusiness &amp; Management</v>
          </cell>
          <cell r="BP765" t="str">
            <v>Buku, Majalah, &amp; AudioEkonomi &amp; ManajemenBisnis &amp; Manajemen</v>
          </cell>
        </row>
        <row r="766">
          <cell r="BO766" t="str">
            <v>Books, Magazines &amp; AudioEconomics &amp; ManagementEconomics</v>
          </cell>
          <cell r="BP766" t="str">
            <v>Buku, Majalah, &amp; AudioEkonomi &amp; ManajemenEkonomi</v>
          </cell>
        </row>
        <row r="767">
          <cell r="BO767" t="str">
            <v>Books, Magazines &amp; AudioEconomics &amp; ManagementFinance &amp; Investment</v>
          </cell>
          <cell r="BP767" t="str">
            <v>Buku, Majalah, &amp; AudioEkonomi &amp; ManajemenKeuangan &amp; Investasi</v>
          </cell>
        </row>
        <row r="768">
          <cell r="BO768" t="str">
            <v>Books, Magazines &amp; AudioEconomics &amp; Management</v>
          </cell>
          <cell r="BP768" t="str">
            <v>Buku, Majalah, &amp; AudioEkonomi &amp; Manajemen</v>
          </cell>
        </row>
        <row r="769">
          <cell r="BO769" t="str">
            <v>Books, Magazines &amp; AudioLifestyle &amp; HobbiesCrafts &amp; DIY</v>
          </cell>
          <cell r="BP769" t="str">
            <v>Buku, Majalah, &amp; AudioGaya Hidup &amp; HobiKerajinan &amp; DIY</v>
          </cell>
        </row>
        <row r="770">
          <cell r="BO770" t="str">
            <v>Books, Magazines &amp; AudioLifestyle &amp; HobbiesHealth, Fitness &amp; Dieting</v>
          </cell>
          <cell r="BP770" t="str">
            <v>Buku, Majalah, &amp; AudioGaya Hidup &amp; HobiKesehatan, Kebugaran &amp; Diet</v>
          </cell>
        </row>
        <row r="771">
          <cell r="BO771" t="str">
            <v>Books, Magazines &amp; AudioLifestyle &amp; HobbiesComics &amp; Manga</v>
          </cell>
          <cell r="BP771" t="str">
            <v>Buku, Majalah, &amp; AudioGaya Hidup &amp; HobiKomik &amp; Manga</v>
          </cell>
        </row>
        <row r="772">
          <cell r="BO772" t="str">
            <v>Books, Magazines &amp; AudioLifestyle &amp; HobbiesFashion &amp; Beauty</v>
          </cell>
          <cell r="BP772" t="str">
            <v>Buku, Majalah, &amp; AudioGaya Hidup &amp; HobiMode &amp; Kecantikan</v>
          </cell>
        </row>
        <row r="773">
          <cell r="BO773" t="str">
            <v>Books, Magazines &amp; AudioLifestyle &amp; HobbiesSports &amp; Fitness</v>
          </cell>
          <cell r="BP773" t="str">
            <v>Buku, Majalah, &amp; AudioGaya Hidup &amp; HobiOlahraga &amp; Kebugaran</v>
          </cell>
        </row>
        <row r="774">
          <cell r="BO774" t="str">
            <v>Books, Magazines &amp; AudioLifestyle &amp; HobbiesAutomotive</v>
          </cell>
          <cell r="BP774" t="str">
            <v>Buku, Majalah, &amp; AudioGaya Hidup &amp; HobiOtomotif</v>
          </cell>
        </row>
        <row r="775">
          <cell r="BO775" t="str">
            <v>Books, Magazines &amp; AudioLifestyle &amp; HobbiesMaternity &amp; Antenatal Education</v>
          </cell>
          <cell r="BP775" t="str">
            <v>Buku, Majalah, &amp; AudioGaya Hidup &amp; HobiPendidikan Persalinan &amp; Antenatal</v>
          </cell>
        </row>
        <row r="776">
          <cell r="BO776" t="str">
            <v>Books, Magazines &amp; AudioLifestyle &amp; HobbiesTravel &amp; Maps</v>
          </cell>
          <cell r="BP776" t="str">
            <v>Buku, Majalah, &amp; AudioGaya Hidup &amp; HobiPerjalanan &amp; Peta</v>
          </cell>
        </row>
        <row r="777">
          <cell r="BO777" t="str">
            <v>Books, Magazines &amp; AudioLifestyle &amp; HobbiesGame &amp; Entertainment</v>
          </cell>
          <cell r="BP777" t="str">
            <v>Buku, Majalah, &amp; AudioGaya Hidup &amp; HobiPermainan &amp; Hiburan</v>
          </cell>
        </row>
        <row r="778">
          <cell r="BO778" t="str">
            <v>Books, Magazines &amp; AudioLifestyle &amp; HobbiesRecipes &amp; Cooking</v>
          </cell>
          <cell r="BP778" t="str">
            <v>Buku, Majalah, &amp; AudioGaya Hidup &amp; HobiResep &amp; Memasak</v>
          </cell>
        </row>
        <row r="779">
          <cell r="BO779" t="str">
            <v>Books, Magazines &amp; AudioLifestyle &amp; Hobbies</v>
          </cell>
          <cell r="BP779" t="str">
            <v>Buku, Majalah, &amp; AudioGaya Hidup &amp; Hobi</v>
          </cell>
        </row>
        <row r="780">
          <cell r="BO780" t="str">
            <v>Books, Magazines &amp; AudioScience &amp; TechnologyArchitecture</v>
          </cell>
          <cell r="BP780" t="str">
            <v>Buku, Majalah, &amp; AudioIlmu &amp; TeknologiArsitektur</v>
          </cell>
        </row>
        <row r="781">
          <cell r="BO781" t="str">
            <v>Books, Magazines &amp; AudioScience &amp; TechnologyNatural Sciences</v>
          </cell>
          <cell r="BP781" t="str">
            <v>Buku, Majalah, &amp; AudioIlmu &amp; TeknologiIlmu Hayati</v>
          </cell>
        </row>
        <row r="782">
          <cell r="BO782" t="str">
            <v>Books, Magazines &amp; AudioScience &amp; TechnologyComputers &amp; Networking</v>
          </cell>
          <cell r="BP782" t="str">
            <v>Buku, Majalah, &amp; AudioIlmu &amp; TeknologiKomputer &amp; Jaringan</v>
          </cell>
        </row>
        <row r="783">
          <cell r="BO783" t="str">
            <v>Books, Magazines &amp; AudioScience &amp; TechnologyMedical</v>
          </cell>
          <cell r="BP783" t="str">
            <v>Buku, Majalah, &amp; AudioIlmu &amp; TeknologiMedis</v>
          </cell>
        </row>
        <row r="784">
          <cell r="BO784" t="str">
            <v>Books, Magazines &amp; AudioScience &amp; TechnologyAgriculture, Forestry &amp; Fishery</v>
          </cell>
          <cell r="BP784" t="str">
            <v>Buku, Majalah, &amp; AudioIlmu &amp; TeknologiPertanian, Perhutanan &amp; Perikanan</v>
          </cell>
        </row>
        <row r="785">
          <cell r="BO785" t="str">
            <v>Books, Magazines &amp; AudioScience &amp; TechnologyIndustrial Technology</v>
          </cell>
          <cell r="BP785" t="str">
            <v>Buku, Majalah, &amp; AudioIlmu &amp; TeknologiTeknologi Industri</v>
          </cell>
        </row>
        <row r="786">
          <cell r="BO786" t="str">
            <v>Books, Magazines &amp; AudioScience &amp; Technology</v>
          </cell>
          <cell r="BP786" t="str">
            <v>Buku, Majalah, &amp; AudioIlmu &amp; Teknologi</v>
          </cell>
        </row>
        <row r="787">
          <cell r="BO787" t="str">
            <v>Books, Magazines &amp; AudioHumanities &amp; Social SciencesReligion &amp; Philosophy</v>
          </cell>
          <cell r="BP787" t="str">
            <v>Buku, Majalah, &amp; AudioKemanusiaan &amp; Ilmu SosialAgama &amp; Filsafat</v>
          </cell>
        </row>
        <row r="788">
          <cell r="BO788" t="str">
            <v>Books, Magazines &amp; AudioHumanities &amp; Social SciencesCareer &amp; Self-Help</v>
          </cell>
          <cell r="BP788" t="str">
            <v>Buku, Majalah, &amp; AudioKemanusiaan &amp; Ilmu SosialKarier &amp; Self-Help</v>
          </cell>
        </row>
        <row r="789">
          <cell r="BO789" t="str">
            <v>Books, Magazines &amp; AudioHumanities &amp; Social SciencesParenting &amp; Family</v>
          </cell>
          <cell r="BP789" t="str">
            <v>Buku, Majalah, &amp; AudioKemanusiaan &amp; Ilmu SosialPengasuhan &amp; Keluarga</v>
          </cell>
        </row>
        <row r="790">
          <cell r="BO790" t="str">
            <v>Books, Magazines &amp; AudioHumanities &amp; Social SciencesPolitics, Law &amp; Social Sciences</v>
          </cell>
          <cell r="BP790" t="str">
            <v>Buku, Majalah, &amp; AudioKemanusiaan &amp; Ilmu SosialPolitik, Hukum &amp; Ilmu Sosial</v>
          </cell>
        </row>
        <row r="791">
          <cell r="BO791" t="str">
            <v>Books, Magazines &amp; AudioHumanities &amp; Social SciencesPsychology &amp; Relationships</v>
          </cell>
          <cell r="BP791" t="str">
            <v>Buku, Majalah, &amp; AudioKemanusiaan &amp; Ilmu SosialPsikologi &amp; Hubungan</v>
          </cell>
        </row>
        <row r="792">
          <cell r="BO792" t="str">
            <v>Books, Magazines &amp; AudioHumanities &amp; Social SciencesHistory &amp; Culture</v>
          </cell>
          <cell r="BP792" t="str">
            <v>Buku, Majalah, &amp; AudioKemanusiaan &amp; Ilmu SosialSejarah &amp; Budaya</v>
          </cell>
        </row>
        <row r="793">
          <cell r="BO793" t="str">
            <v>Books, Magazines &amp; AudioHumanities &amp; Social Sciences</v>
          </cell>
          <cell r="BP793" t="str">
            <v>Buku, Majalah, &amp; AudioKemanusiaan &amp; Ilmu Sosial</v>
          </cell>
        </row>
        <row r="794">
          <cell r="BO794" t="str">
            <v>Books, Magazines &amp; AudioMagazines &amp; NewspapersBusiness</v>
          </cell>
          <cell r="BP794" t="str">
            <v>Buku, Majalah, &amp; AudioMajalah &amp; Surat KabarBisnis</v>
          </cell>
        </row>
        <row r="795">
          <cell r="BO795" t="str">
            <v>Books, Magazines &amp; AudioMagazines &amp; NewspapersFashion</v>
          </cell>
          <cell r="BP795" t="str">
            <v>Buku, Majalah, &amp; AudioMajalah &amp; Surat KabarFashion</v>
          </cell>
        </row>
        <row r="796">
          <cell r="BO796" t="str">
            <v>Books, Magazines &amp; AudioMagazines &amp; NewspapersLifestyle</v>
          </cell>
          <cell r="BP796" t="str">
            <v>Buku, Majalah, &amp; AudioMajalah &amp; Surat KabarGaya hidup</v>
          </cell>
        </row>
        <row r="797">
          <cell r="BO797" t="str">
            <v>Books, Magazines &amp; AudioMagazines &amp; NewspapersTeenager</v>
          </cell>
          <cell r="BP797" t="str">
            <v>Buku, Majalah, &amp; AudioMajalah &amp; Surat KabarRemaja</v>
          </cell>
        </row>
        <row r="798">
          <cell r="BO798" t="str">
            <v>Books, Magazines &amp; AudioMagazines &amp; Newspapers</v>
          </cell>
          <cell r="BP798" t="str">
            <v>Buku, Majalah, &amp; AudioMajalah &amp; Surat Kabar</v>
          </cell>
        </row>
        <row r="799">
          <cell r="BO799" t="str">
            <v>Books, Magazines &amp; AudioLiterature &amp; ArtBiographies &amp; Memoirs</v>
          </cell>
          <cell r="BP799" t="str">
            <v>Buku, Majalah, &amp; AudioSastra &amp; SeniBiografi &amp; Memoar</v>
          </cell>
        </row>
        <row r="800">
          <cell r="BO800" t="str">
            <v>Books, Magazines &amp; AudioLiterature &amp; ArtNovel</v>
          </cell>
          <cell r="BP800" t="str">
            <v>Buku, Majalah, &amp; AudioSastra &amp; SeniFiksi</v>
          </cell>
        </row>
        <row r="801">
          <cell r="BO801" t="str">
            <v>Books, Magazines &amp; AudioLiterature &amp; ArtPhotography &amp; Video</v>
          </cell>
          <cell r="BP801" t="str">
            <v>Buku, Majalah, &amp; AudioSastra &amp; SeniFotografi &amp; Video</v>
          </cell>
        </row>
        <row r="802">
          <cell r="BO802" t="str">
            <v>Books, Magazines &amp; AudioLiterature &amp; ArtPainting &amp; Design</v>
          </cell>
          <cell r="BP802" t="str">
            <v>Buku, Majalah, &amp; AudioSastra &amp; SeniMelukis &amp; Desain</v>
          </cell>
        </row>
        <row r="803">
          <cell r="BO803" t="str">
            <v>Books, Magazines &amp; AudioLiterature &amp; ArtMusic</v>
          </cell>
          <cell r="BP803" t="str">
            <v>Buku, Majalah, &amp; AudioSastra &amp; SeniMusik</v>
          </cell>
        </row>
        <row r="804">
          <cell r="BO804" t="str">
            <v>Books, Magazines &amp; AudioLiterature &amp; ArtLiterature</v>
          </cell>
          <cell r="BP804" t="str">
            <v>Buku, Majalah, &amp; AudioSastra &amp; SeniSastra</v>
          </cell>
        </row>
        <row r="805">
          <cell r="BO805" t="str">
            <v>Books, Magazines &amp; AudioLiterature &amp; ArtFilm &amp; Television Arts</v>
          </cell>
          <cell r="BP805" t="str">
            <v>Buku, Majalah, &amp; AudioSastra &amp; SeniSeni Film &amp; Televisi</v>
          </cell>
        </row>
        <row r="806">
          <cell r="BO806" t="str">
            <v>Books, Magazines &amp; AudioLiterature &amp; ArtPerforming Arts</v>
          </cell>
          <cell r="BP806" t="str">
            <v>Buku, Majalah, &amp; AudioSastra &amp; SeniSeni Pertunjukan</v>
          </cell>
        </row>
        <row r="807">
          <cell r="BO807" t="str">
            <v>Books, Magazines &amp; AudioVideo &amp; Music</v>
          </cell>
          <cell r="BP807" t="str">
            <v>Buku, Majalah, &amp; AudioVideo &amp; Musik</v>
          </cell>
        </row>
        <row r="808">
          <cell r="BO808" t="str">
            <v>FurnitureChildren's Furniture</v>
          </cell>
          <cell r="BP808" t="str">
            <v>FurniturFurnitur Anak</v>
          </cell>
        </row>
        <row r="809">
          <cell r="BO809" t="str">
            <v>FurnitureIndoor FurnitureGaming Furniture</v>
          </cell>
          <cell r="BP809" t="str">
            <v>FurniturFurnitur IndoorFurnitur Game</v>
          </cell>
        </row>
        <row r="810">
          <cell r="BO810" t="str">
            <v>FurnitureIndoor FurnitureMattresses</v>
          </cell>
          <cell r="BP810" t="str">
            <v>FurniturFurnitur IndoorKasur</v>
          </cell>
        </row>
        <row r="811">
          <cell r="BO811" t="str">
            <v>FurnitureIndoor FurnitureChairs</v>
          </cell>
          <cell r="BP811" t="str">
            <v>FurniturFurnitur IndoorKursi</v>
          </cell>
        </row>
        <row r="812">
          <cell r="BO812" t="str">
            <v>FurnitureIndoor FurnitureShelves &amp; Racks</v>
          </cell>
          <cell r="BP812" t="str">
            <v>FurniturFurnitur IndoorLanggayan &amp; Rak</v>
          </cell>
        </row>
        <row r="813">
          <cell r="BO813" t="str">
            <v>FurnitureIndoor FurnitureCupboards &amp; Cabinets</v>
          </cell>
          <cell r="BP813" t="str">
            <v>FurniturFurnitur IndoorLemari &amp; Kabinet</v>
          </cell>
        </row>
        <row r="814">
          <cell r="BO814" t="str">
            <v>FurnitureIndoor FurnitureWardrobes</v>
          </cell>
          <cell r="BP814" t="str">
            <v>FurniturFurnitur IndoorLemari pakaian</v>
          </cell>
        </row>
        <row r="815">
          <cell r="BO815" t="str">
            <v>FurnitureIndoor FurnitureTables &amp; Desks</v>
          </cell>
          <cell r="BP815" t="str">
            <v>FurniturFurnitur IndoorMeja &amp; Desk</v>
          </cell>
        </row>
        <row r="816">
          <cell r="BO816" t="str">
            <v>FurnitureIndoor FurnitureMakeup Vanities</v>
          </cell>
          <cell r="BP816" t="str">
            <v>FurniturFurnitur IndoorMeja Rias</v>
          </cell>
        </row>
        <row r="817">
          <cell r="BO817" t="str">
            <v>FurnitureIndoor FurnitureCoat Racks</v>
          </cell>
          <cell r="BP817" t="str">
            <v>FurniturFurnitur IndoorRak Mantel</v>
          </cell>
        </row>
        <row r="818">
          <cell r="BO818" t="str">
            <v>FurnitureIndoor FurnitureTV Stands &amp; Bedside Tables</v>
          </cell>
          <cell r="BP818" t="str">
            <v>FurniturFurnitur IndoorRak TV &amp; Meja Samping Tempat Tidur</v>
          </cell>
        </row>
        <row r="819">
          <cell r="BO819" t="str">
            <v>FurnitureIndoor FurnitureBed Frames &amp; Headboards</v>
          </cell>
          <cell r="BP819" t="str">
            <v>FurniturFurnitur IndoorRangka &amp; Kepala Tempat Tidur</v>
          </cell>
        </row>
        <row r="820">
          <cell r="BO820" t="str">
            <v>FurnitureIndoor FurnitureRoom Dividers</v>
          </cell>
          <cell r="BP820" t="str">
            <v>FurniturFurnitur IndoorSekat Ruangan</v>
          </cell>
        </row>
        <row r="821">
          <cell r="BO821" t="str">
            <v>FurnitureIndoor FurnitureIndoor Furniture Sets</v>
          </cell>
          <cell r="BP821" t="str">
            <v>FurniturFurnitur IndoorSet Furnitur Indoor</v>
          </cell>
        </row>
        <row r="822">
          <cell r="BO822" t="str">
            <v>FurnitureIndoor FurnitureSofas</v>
          </cell>
          <cell r="BP822" t="str">
            <v>FurniturFurnitur IndoorSofa</v>
          </cell>
        </row>
        <row r="823">
          <cell r="BO823" t="str">
            <v>FurnitureIndoor FurnitureStools &amp; Benches</v>
          </cell>
          <cell r="BP823" t="str">
            <v>FurniturFurnitur IndoorStool &amp; Bangku</v>
          </cell>
        </row>
        <row r="824">
          <cell r="BO824" t="str">
            <v>FurnitureIndoor FurnitureBeds</v>
          </cell>
          <cell r="BP824" t="str">
            <v>FurniturFurnitur IndoorTempat Tidur</v>
          </cell>
        </row>
        <row r="825">
          <cell r="BO825" t="str">
            <v>FurnitureCommercial FurnitureOffice Furniture</v>
          </cell>
          <cell r="BP825" t="str">
            <v>FurniturFurnitur KomersialFurnitur Kantor</v>
          </cell>
        </row>
        <row r="826">
          <cell r="BO826" t="str">
            <v>FurnitureCommercial Furniture</v>
          </cell>
          <cell r="BP826" t="str">
            <v>FurniturFurnitur Komersial</v>
          </cell>
        </row>
        <row r="827">
          <cell r="BO827" t="str">
            <v>FurnitureOutdoor FurniturePatio Swings</v>
          </cell>
          <cell r="BP827" t="str">
            <v>FurniturFurnitur OutdoorAyunan Teras</v>
          </cell>
        </row>
        <row r="828">
          <cell r="BO828" t="str">
            <v>FurnitureOutdoor FurnitureOutdoor Sofas</v>
          </cell>
          <cell r="BP828" t="str">
            <v>FurniturFurnitur OutdoorSofa Outdoor</v>
          </cell>
        </row>
        <row r="829">
          <cell r="BO829" t="str">
            <v>FurnitureOutdoor Furniture</v>
          </cell>
          <cell r="BP829" t="str">
            <v>FurniturFurnitur Outdoor</v>
          </cell>
        </row>
        <row r="830">
          <cell r="BO830" t="str">
            <v>FurnitureHome FurnitureFurniture Parts</v>
          </cell>
          <cell r="BP830" t="str">
            <v>FurniturPerabot Rumah TanggaBagian-bagian Furnitur</v>
          </cell>
        </row>
        <row r="831">
          <cell r="BO831" t="str">
            <v>CollectiblesContemporary Culture Collectibles</v>
          </cell>
          <cell r="BP831" t="str">
            <v>KoleksiBarang Koleksi Budaya Kontemporer</v>
          </cell>
        </row>
        <row r="832">
          <cell r="BO832" t="str">
            <v>CollectiblesEntertainment</v>
          </cell>
          <cell r="BP832" t="str">
            <v>KoleksiHiburan</v>
          </cell>
        </row>
        <row r="833">
          <cell r="BO833" t="str">
            <v>CollectiblesTrading Cards &amp; Accessories</v>
          </cell>
          <cell r="BP833" t="str">
            <v>KoleksiKartu Koleksi &amp; Aksesori</v>
          </cell>
        </row>
        <row r="834">
          <cell r="BO834" t="str">
            <v>CollectiblesCollectible Coins &amp; MoneyCoins &amp; Bullion</v>
          </cell>
          <cell r="BP834" t="str">
            <v>KoleksiKoin &amp; Uang KoleksiKoin &amp; Emas Batangan</v>
          </cell>
        </row>
        <row r="835">
          <cell r="BO835" t="str">
            <v>CollectiblesCollectible Coins &amp; MoneyBanknotes</v>
          </cell>
          <cell r="BP835" t="str">
            <v>KoleksiKoin &amp; Uang KoleksiUang Kertas</v>
          </cell>
        </row>
        <row r="836">
          <cell r="BO836" t="str">
            <v>CollectiblesSports Collectibles</v>
          </cell>
          <cell r="BP836" t="str">
            <v>KoleksiKoleksi Olahraga</v>
          </cell>
        </row>
        <row r="837">
          <cell r="BO837" t="str">
            <v>Computers &amp; Office EquipmentOffice Stationery &amp; SuppliesWriting &amp; Correction Tools</v>
          </cell>
          <cell r="BP837" t="str">
            <v>Komputer &amp; Peralatan KantorAlat Tulis &amp; Perlengkapan KantorAlat Tulis &amp; Koreksi</v>
          </cell>
        </row>
        <row r="838">
          <cell r="BO838" t="str">
            <v>Computers &amp; Office EquipmentOffice Stationery &amp; SuppliesEnvelopes &amp; Postal Supplies</v>
          </cell>
          <cell r="BP838" t="str">
            <v>Komputer &amp; Peralatan KantorAlat Tulis &amp; Perlengkapan KantorAmplop &amp; Perlengkapan Pos</v>
          </cell>
        </row>
        <row r="839">
          <cell r="BO839" t="str">
            <v>Computers &amp; Office EquipmentOffice Stationery &amp; SuppliesSafes</v>
          </cell>
          <cell r="BP839" t="str">
            <v>Komputer &amp; Peralatan KantorAlat Tulis &amp; Perlengkapan KantorBrankas</v>
          </cell>
        </row>
        <row r="840">
          <cell r="BO840" t="str">
            <v>Computers &amp; Office EquipmentOffice Stationery &amp; SuppliesGifts &amp; Wrapping</v>
          </cell>
          <cell r="BP840" t="str">
            <v>Komputer &amp; Peralatan KantorAlat Tulis &amp; Perlengkapan KantorHadiah &amp; Pembungkus</v>
          </cell>
        </row>
        <row r="841">
          <cell r="BO841" t="str">
            <v>Computers &amp; Office EquipmentOffice Stationery &amp; SuppliesCalendars &amp; Accessories</v>
          </cell>
          <cell r="BP841" t="str">
            <v>Komputer &amp; Peralatan KantorAlat Tulis &amp; Perlengkapan KantorKalender &amp; Aksesori</v>
          </cell>
        </row>
        <row r="842">
          <cell r="BO842" t="str">
            <v>Computers &amp; Office EquipmentOffice Stationery &amp; SuppliesCards</v>
          </cell>
          <cell r="BP842" t="str">
            <v>Komputer &amp; Peralatan KantorAlat Tulis &amp; Perlengkapan KantorKartu</v>
          </cell>
        </row>
        <row r="843">
          <cell r="BO843" t="str">
            <v>Computers &amp; Office EquipmentOffice Stationery &amp; SuppliesLabels, Index Dividers &amp; Stamps</v>
          </cell>
          <cell r="BP843" t="str">
            <v>Komputer &amp; Peralatan KantorAlat Tulis &amp; Perlengkapan KantorLabel, Pembagi Indeks &amp; Cap</v>
          </cell>
        </row>
        <row r="844">
          <cell r="BO844" t="str">
            <v>Computers &amp; Office EquipmentOffice Stationery &amp; SuppliesIdentification Badges &amp; Supplies</v>
          </cell>
          <cell r="BP844" t="str">
            <v>Komputer &amp; Peralatan KantorAlat Tulis &amp; Perlengkapan KantorLencana &amp; Perlengkapan Identifikasi</v>
          </cell>
        </row>
        <row r="845">
          <cell r="BO845" t="str">
            <v>Computers &amp; Office EquipmentOffice Stationery &amp; SuppliesNotebooks &amp; Paper</v>
          </cell>
          <cell r="BP845" t="str">
            <v>Komputer &amp; Peralatan KantorAlat Tulis &amp; Perlengkapan KantorNotebook &amp; Kertas</v>
          </cell>
        </row>
        <row r="846">
          <cell r="BO846" t="str">
            <v>Computers &amp; Office EquipmentOffice Stationery &amp; SuppliesAccounting Supplies</v>
          </cell>
          <cell r="BP846" t="str">
            <v>Komputer &amp; Peralatan KantorAlat Tulis &amp; Perlengkapan KantorPerlengkapan Akuntansi</v>
          </cell>
        </row>
        <row r="847">
          <cell r="BO847" t="str">
            <v>Computers &amp; Office EquipmentOffice Stationery &amp; SuppliesOffice Cutting Supplies</v>
          </cell>
          <cell r="BP847" t="str">
            <v>Komputer &amp; Peralatan KantorAlat Tulis &amp; Perlengkapan KantorPerlengkapan Pemotong</v>
          </cell>
        </row>
        <row r="848">
          <cell r="BO848" t="str">
            <v>Computers &amp; Office EquipmentOffice Stationery &amp; SuppliesDesk Organizers &amp; Accessories</v>
          </cell>
          <cell r="BP848" t="str">
            <v>Komputer &amp; Peralatan KantorAlat Tulis &amp; Perlengkapan KantorPerlengkapan Penataan &amp; Aksesori Meja</v>
          </cell>
        </row>
        <row r="849">
          <cell r="BO849" t="str">
            <v>Computers &amp; Office EquipmentOffice Stationery &amp; SuppliesOffice Measuring Supplies</v>
          </cell>
          <cell r="BP849" t="str">
            <v>Komputer &amp; Peralatan KantorAlat Tulis &amp; Perlengkapan KantorPerlengkapan Pengukuran Kantor</v>
          </cell>
        </row>
        <row r="850">
          <cell r="BO850" t="str">
            <v>Computers &amp; Office EquipmentOffice Stationery &amp; SuppliesOffice Binding Supplies</v>
          </cell>
          <cell r="BP850" t="str">
            <v>Komputer &amp; Peralatan KantorAlat Tulis &amp; Perlengkapan KantorPerlengkapan Penjilidan</v>
          </cell>
        </row>
        <row r="851">
          <cell r="BO851" t="str">
            <v>Computers &amp; Office EquipmentOffice Stationery &amp; SuppliesOffice Presentation Supplies</v>
          </cell>
          <cell r="BP851" t="str">
            <v>Komputer &amp; Peralatan KantorAlat Tulis &amp; Perlengkapan KantorPerlengkapan Presentasi Kantor</v>
          </cell>
        </row>
        <row r="852">
          <cell r="BO852" t="str">
            <v>Computers &amp; Office EquipmentOffice Stationery &amp; SuppliesSchool &amp; Educational Supplies</v>
          </cell>
          <cell r="BP852" t="str">
            <v>Komputer &amp; Peralatan KantorAlat Tulis &amp; Perlengkapan KantorPerlengkapan Sekolah &amp; Pendidikan</v>
          </cell>
        </row>
        <row r="853">
          <cell r="BO853" t="str">
            <v>Computers &amp; Office EquipmentOffice Stationery &amp; SuppliesArt Supplies</v>
          </cell>
          <cell r="BP853" t="str">
            <v>Komputer &amp; Peralatan KantorAlat Tulis &amp; Perlengkapan KantorPerlengkapan Seni</v>
          </cell>
        </row>
        <row r="854">
          <cell r="BO854" t="str">
            <v>Computers &amp; Office EquipmentOffice Stationery &amp; SuppliesTape, Adhesives &amp; Fasteners</v>
          </cell>
          <cell r="BP854" t="str">
            <v>Komputer &amp; Peralatan KantorAlat Tulis &amp; Perlengkapan KantorPita, Perekat &amp; Pengencang</v>
          </cell>
        </row>
        <row r="855">
          <cell r="BO855" t="str">
            <v>Computers &amp; Office EquipmentOffice Stationery &amp; SuppliesOffice Filing Products</v>
          </cell>
          <cell r="BP855" t="str">
            <v>Komputer &amp; Peralatan KantorAlat Tulis &amp; Perlengkapan KantorProduk Pengaturan File Kantor</v>
          </cell>
        </row>
        <row r="856">
          <cell r="BO856" t="str">
            <v>Toys &amp; HobbiesMusical Instruments &amp; Accessories</v>
          </cell>
          <cell r="BP856" t="str">
            <v>Mainan &amp; HobiAlat Musik &amp; Aksesori</v>
          </cell>
        </row>
        <row r="857">
          <cell r="BO857" t="str">
            <v>Toys &amp; HobbiesDolls &amp; Stuffed Toys</v>
          </cell>
          <cell r="BP857" t="str">
            <v>Mainan &amp; HobiBoneka &amp; Boneka Mainan</v>
          </cell>
        </row>
        <row r="858">
          <cell r="BO858" t="str">
            <v>Toys &amp; HobbiesDIYFelt Crafts</v>
          </cell>
          <cell r="BP858" t="str">
            <v>Mainan &amp; HobiDIYKerajinan Felt</v>
          </cell>
        </row>
        <row r="859">
          <cell r="BO859" t="str">
            <v>Toys &amp; HobbiesDIYDIY Woodwork</v>
          </cell>
          <cell r="BP859" t="str">
            <v>Mainan &amp; HobiDIYKerajinan Kayu DIY</v>
          </cell>
        </row>
        <row r="860">
          <cell r="BO860" t="str">
            <v>Toys &amp; HobbiesDIYNeedlework</v>
          </cell>
          <cell r="BP860" t="str">
            <v>Mainan &amp; HobiDIYMenyulam</v>
          </cell>
        </row>
        <row r="861">
          <cell r="BO861" t="str">
            <v>Toys &amp; HobbiesDIYKnitting &amp; Crochet</v>
          </cell>
          <cell r="BP861" t="str">
            <v>Mainan &amp; HobiDIYMerajut &amp; Mengait Benang</v>
          </cell>
        </row>
        <row r="862">
          <cell r="BO862" t="str">
            <v>Toys &amp; HobbiesDIYBeading &amp; Jewelry Making</v>
          </cell>
          <cell r="BP862" t="str">
            <v>Mainan &amp; HobiDIYMeronce Manik-manik &amp; Pembuatan Perhiasan</v>
          </cell>
        </row>
        <row r="863">
          <cell r="BO863" t="str">
            <v>Toys &amp; HobbiesDIYBadge Making</v>
          </cell>
          <cell r="BP863" t="str">
            <v>Mainan &amp; HobiDIYPembuatan Lencana</v>
          </cell>
        </row>
        <row r="864">
          <cell r="BO864" t="str">
            <v>Toys &amp; HobbiesDIYCandle &amp; Soap Making</v>
          </cell>
          <cell r="BP864" t="str">
            <v>Mainan &amp; HobiDIYPembuatan Lilin &amp; Sabun</v>
          </cell>
        </row>
        <row r="865">
          <cell r="BO865" t="str">
            <v>Toys &amp; HobbiesDIYSpecialty DIY Supplies</v>
          </cell>
          <cell r="BP865" t="str">
            <v>Mainan &amp; HobiDIYPerlengkapan DIY Khusus</v>
          </cell>
        </row>
        <row r="866">
          <cell r="BO866" t="str">
            <v>Toys &amp; HobbiesDIYDIY Painting Supplies</v>
          </cell>
          <cell r="BP866" t="str">
            <v>Mainan &amp; HobiDIYPerlengkapan Melukis DIY</v>
          </cell>
        </row>
        <row r="867">
          <cell r="BO867" t="str">
            <v>Toys &amp; HobbiesDIYLeathercraft</v>
          </cell>
          <cell r="BP867" t="str">
            <v>Mainan &amp; HobiDIYPrakarya Kulit</v>
          </cell>
        </row>
        <row r="868">
          <cell r="BO868" t="str">
            <v>Toys &amp; HobbiesDIYScrapbooking &amp; Stamping</v>
          </cell>
          <cell r="BP868" t="str">
            <v>Mainan &amp; HobiDIYScrapbooking &amp; Stamping</v>
          </cell>
        </row>
        <row r="869">
          <cell r="BO869" t="str">
            <v>Toys &amp; HobbiesDIYPottery &amp; Ceramics</v>
          </cell>
          <cell r="BP869" t="str">
            <v>Mainan &amp; HobiDIYTembikar &amp; Keramik</v>
          </cell>
        </row>
        <row r="870">
          <cell r="BO870" t="str">
            <v>Toys &amp; HobbiesGames &amp; Puzzles</v>
          </cell>
          <cell r="BP870" t="str">
            <v>Mainan &amp; HobiGame &amp; Teka-teki</v>
          </cell>
        </row>
        <row r="871">
          <cell r="BO871" t="str">
            <v>Toys &amp; HobbiesEducational ToysDetective &amp; Spy</v>
          </cell>
          <cell r="BP871" t="str">
            <v>Mainan &amp; HobiMainan EdukasiDetektif &amp; Mata-mata</v>
          </cell>
        </row>
        <row r="872">
          <cell r="BO872" t="str">
            <v>Toys &amp; HobbiesEducational ToysFlash Cards</v>
          </cell>
          <cell r="BP872" t="str">
            <v>Mainan &amp; HobiMainan EdukasiFlash Card</v>
          </cell>
        </row>
        <row r="873">
          <cell r="BO873" t="str">
            <v>Toys &amp; HobbiesEducational ToysMaths Toys</v>
          </cell>
          <cell r="BP873" t="str">
            <v>Mainan &amp; HobiMainan EdukasiMainan Matematika</v>
          </cell>
        </row>
        <row r="874">
          <cell r="BO874" t="str">
            <v>Toys &amp; HobbiesEducational ToysMusical Toys</v>
          </cell>
          <cell r="BP874" t="str">
            <v>Mainan &amp; HobiMainan EdukasiMainan Musikal</v>
          </cell>
        </row>
        <row r="875">
          <cell r="BO875" t="str">
            <v>Toys &amp; HobbiesEducational ToysLanguage Toys</v>
          </cell>
          <cell r="BP875" t="str">
            <v>Mainan &amp; HobiMainan EdukasiMainan Pembelajaran Bahasa</v>
          </cell>
        </row>
        <row r="876">
          <cell r="BO876" t="str">
            <v>Toys &amp; HobbiesEducational ToysScience &amp; Technology Toys</v>
          </cell>
          <cell r="BP876" t="str">
            <v>Mainan &amp; HobiMainan EdukasiMainan Sains &amp; Teknologi</v>
          </cell>
        </row>
        <row r="877">
          <cell r="BO877" t="str">
            <v>Toys &amp; HobbiesEducational ToysShape Sorters</v>
          </cell>
          <cell r="BP877" t="str">
            <v>Mainan &amp; HobiMainan EdukasiPenyortir Bentuk</v>
          </cell>
        </row>
        <row r="878">
          <cell r="BO878" t="str">
            <v>Toys &amp; HobbiesEducational ToysArts &amp; Crafts</v>
          </cell>
          <cell r="BP878" t="str">
            <v>Mainan &amp; HobiMainan EdukasiSeni &amp; Kerajinan</v>
          </cell>
        </row>
        <row r="879">
          <cell r="BO879" t="str">
            <v>Toys &amp; HobbiesEducational ToysToy Tablets &amp; Computers</v>
          </cell>
          <cell r="BP879" t="str">
            <v>Mainan &amp; HobiMainan EdukasiTablet &amp; Komputer Mainan</v>
          </cell>
        </row>
        <row r="880">
          <cell r="BO880" t="str">
            <v>Toys &amp; HobbiesElectric &amp; Remote Control Toys</v>
          </cell>
          <cell r="BP880" t="str">
            <v>Mainan &amp; HobiMainan Elektrik &amp; Remote Control</v>
          </cell>
        </row>
        <row r="881">
          <cell r="BO881" t="str">
            <v>Toys &amp; HobbiesClassic &amp; Novelty Toys</v>
          </cell>
          <cell r="BP881" t="str">
            <v>Mainan &amp; HobiMainan Klasik &amp; Baru</v>
          </cell>
        </row>
        <row r="882">
          <cell r="BO882" t="str">
            <v>Toys &amp; HobbiesSports &amp; Outdoor Play</v>
          </cell>
          <cell r="BP882" t="str">
            <v>Mainan &amp; HobiOlahraga &amp; Outdoor Play</v>
          </cell>
        </row>
        <row r="883">
          <cell r="BO883" t="str">
            <v>Sports &amp; OutdoorSports &amp; Outdoor AccessoriesPedometers</v>
          </cell>
          <cell r="BP883" t="str">
            <v>Olahraga &amp; OutdoorAksesoris Olahraga &amp; OutdoorAlat Pengukur Langkah</v>
          </cell>
        </row>
        <row r="884">
          <cell r="BO884" t="str">
            <v>Sports &amp; OutdoorSports &amp; Outdoor AccessoriesSports Water Bottles</v>
          </cell>
          <cell r="BP884" t="str">
            <v>Olahraga &amp; OutdoorAksesoris Olahraga &amp; OutdoorBotol Air Olahraga</v>
          </cell>
        </row>
        <row r="885">
          <cell r="BO885" t="str">
            <v>Sports &amp; OutdoorSports &amp; Outdoor AccessoriesLife Jackets &amp; Vests</v>
          </cell>
          <cell r="BP885" t="str">
            <v>Olahraga &amp; OutdoorAksesoris Olahraga &amp; OutdoorJaket &amp; Rompi Pelampung</v>
          </cell>
        </row>
        <row r="886">
          <cell r="BO886" t="str">
            <v>Sports &amp; OutdoorSports &amp; Outdoor AccessoriesStopwatches &amp; Timers</v>
          </cell>
          <cell r="BP886" t="str">
            <v>Olahraga &amp; OutdoorAksesoris Olahraga &amp; OutdoorJam Sukat &amp; Pengatur waktu</v>
          </cell>
        </row>
        <row r="887">
          <cell r="BO887" t="str">
            <v>Sports &amp; OutdoorSports &amp; Outdoor AccessoriesSports Eyewear</v>
          </cell>
          <cell r="BP887" t="str">
            <v>Olahraga &amp; OutdoorAksesoris Olahraga &amp; OutdoorKacamata Olahraga</v>
          </cell>
        </row>
        <row r="888">
          <cell r="BO888" t="str">
            <v>Sports &amp; OutdoorSports &amp; Outdoor AccessoriesHand Chalk</v>
          </cell>
          <cell r="BP888" t="str">
            <v>Olahraga &amp; OutdoorAksesoris Olahraga &amp; OutdoorKapur Tangan</v>
          </cell>
        </row>
        <row r="889">
          <cell r="BO889" t="str">
            <v>Sports &amp; OutdoorSports &amp; Outdoor AccessoriesFace Covers &amp; Mask</v>
          </cell>
          <cell r="BP889" t="str">
            <v>Olahraga &amp; OutdoorAksesoris Olahraga &amp; OutdoorPenutup &amp; Masker Wajah</v>
          </cell>
        </row>
        <row r="890">
          <cell r="BO890" t="str">
            <v>Sports &amp; OutdoorSports &amp; Outdoor AccessoriesSports Tapes</v>
          </cell>
          <cell r="BP890" t="str">
            <v>Olahraga &amp; OutdoorAksesoris Olahraga &amp; OutdoorPerekat Olahraga</v>
          </cell>
        </row>
        <row r="891">
          <cell r="BO891" t="str">
            <v>Sports &amp; OutdoorSports &amp; Outdoor AccessoriesCoach &amp; Referee Gear</v>
          </cell>
          <cell r="BP891" t="str">
            <v>Olahraga &amp; OutdoorAksesoris Olahraga &amp; OutdoorPerlengkapan Pelatih &amp; Wasit</v>
          </cell>
        </row>
        <row r="892">
          <cell r="BO892" t="str">
            <v>Sports &amp; OutdoorSports &amp; Outdoor AccessoriesProtective Gear</v>
          </cell>
          <cell r="BP892" t="str">
            <v>Olahraga &amp; OutdoorAksesoris Olahraga &amp; OutdoorPerlengkapan Pelindung</v>
          </cell>
        </row>
        <row r="893">
          <cell r="BO893" t="str">
            <v>Sports &amp; OutdoorSports &amp; Outdoor AccessoriesSports Gloves</v>
          </cell>
          <cell r="BP893" t="str">
            <v>Olahraga &amp; OutdoorAksesoris Olahraga &amp; OutdoorSarung Tangan Olahraga</v>
          </cell>
        </row>
        <row r="894">
          <cell r="BO894" t="str">
            <v>Sports &amp; OutdoorSports &amp; Outdoor AccessoriesTrophies, Medals &amp; Awards</v>
          </cell>
          <cell r="BP894" t="str">
            <v>Olahraga &amp; OutdoorAksesoris Olahraga &amp; OutdoorTrofi, Medali, &amp; Piagam</v>
          </cell>
        </row>
        <row r="895">
          <cell r="BO895" t="str">
            <v>Sports &amp; OutdoorCamping &amp; HikingCamp Kitchen</v>
          </cell>
          <cell r="BP895" t="str">
            <v>Olahraga &amp; OutdoorPeralatan Berkemah &amp; MendakiAlat Masak untuk Berkemah</v>
          </cell>
        </row>
        <row r="896">
          <cell r="BO896" t="str">
            <v>Sports &amp; OutdoorCamping &amp; HikingSleeping Gear</v>
          </cell>
          <cell r="BP896" t="str">
            <v>Olahraga &amp; OutdoorPeralatan Berkemah &amp; MendakiKantong Tidur &amp; Tempat Tidur</v>
          </cell>
        </row>
        <row r="897">
          <cell r="BO897" t="str">
            <v>Sports &amp; OutdoorCamping &amp; HikingLights &amp; Lanterns</v>
          </cell>
          <cell r="BP897" t="str">
            <v>Olahraga &amp; OutdoorPeralatan Berkemah &amp; MendakiPencahayaan Berkemah</v>
          </cell>
        </row>
        <row r="898">
          <cell r="BO898" t="str">
            <v>Sports &amp; OutdoorCamping &amp; HikingKnives &amp; Tools</v>
          </cell>
          <cell r="BP898" t="str">
            <v>Olahraga &amp; OutdoorPeralatan Berkemah &amp; MendakiPisau &amp; Perlengkapan Bertahan Hidup</v>
          </cell>
        </row>
        <row r="899">
          <cell r="BO899" t="str">
            <v>Sports &amp; OutdoorCamping &amp; HikingHammocks</v>
          </cell>
          <cell r="BP899" t="str">
            <v>Olahraga &amp; OutdoorPeralatan Berkemah &amp; MendakiTempat Tidur Gantung</v>
          </cell>
        </row>
        <row r="900">
          <cell r="BO900" t="str">
            <v>Sports &amp; OutdoorCamping &amp; HikingTents &amp; Accessories</v>
          </cell>
          <cell r="BP900" t="str">
            <v>Olahraga &amp; OutdoorPeralatan Berkemah &amp; MendakiTenda &amp; Aksesoris</v>
          </cell>
        </row>
        <row r="901">
          <cell r="BO901" t="str">
            <v>Sports &amp; OutdoorCamping &amp; HikingBinoculars &amp; Telescopes</v>
          </cell>
          <cell r="BP901" t="str">
            <v>Olahraga &amp; OutdoorPeralatan Berkemah &amp; MendakiTeropong &amp; Teleskop</v>
          </cell>
        </row>
        <row r="902">
          <cell r="BO902" t="str">
            <v>Sports &amp; OutdoorCamping &amp; HikingHiking Sticks</v>
          </cell>
          <cell r="BP902" t="str">
            <v>Olahraga &amp; OutdoorPeralatan Berkemah &amp; MendakiTongkat Pendakian</v>
          </cell>
        </row>
        <row r="903">
          <cell r="BO903" t="str">
            <v>Sports &amp; OutdoorCamping &amp; Hiking Equipment</v>
          </cell>
          <cell r="BP903" t="str">
            <v>Olahraga &amp; OutdoorPeralatan Berkemah &amp; Mendaki</v>
          </cell>
        </row>
        <row r="904">
          <cell r="BO904" t="str">
            <v>Sports &amp; OutdoorLeisure &amp; Outdoor Recreation EquipmentAerobics</v>
          </cell>
          <cell r="BP904" t="str">
            <v>Olahraga &amp; OutdoorPeralatan Bersantai &amp; Rekreasi Luar RuanganAerobik</v>
          </cell>
        </row>
        <row r="905">
          <cell r="BO905" t="str">
            <v>Sports &amp; OutdoorLeisure &amp; Outdoor Recreation EquipmentAirsoft</v>
          </cell>
          <cell r="BP905" t="str">
            <v>Olahraga &amp; OutdoorPeralatan Bersantai &amp; Rekreasi Luar RuanganAirsoft</v>
          </cell>
        </row>
        <row r="906">
          <cell r="BO906" t="str">
            <v>Sports &amp; OutdoorLeisure &amp; Outdoor Recreation EquipmentRacing</v>
          </cell>
          <cell r="BP906" t="str">
            <v>Olahraga &amp; OutdoorPeralatan Bersantai &amp; Rekreasi Luar RuanganBalapan</v>
          </cell>
        </row>
        <row r="907">
          <cell r="BO907" t="str">
            <v>Sports &amp; OutdoorLeisure &amp; Outdoor Recreation EquipmentBallet &amp; Dance</v>
          </cell>
          <cell r="BP907" t="str">
            <v>Olahraga &amp; OutdoorPeralatan Bersantai &amp; Rekreasi Luar RuanganBalet &amp; Tari</v>
          </cell>
        </row>
        <row r="908">
          <cell r="BO908" t="str">
            <v>Sports &amp; OutdoorLeisure &amp; Outdoor Recreation EquipmentHunting</v>
          </cell>
          <cell r="BP908" t="str">
            <v>Olahraga &amp; OutdoorPeralatan Bersantai &amp; Rekreasi Luar RuanganBerburu</v>
          </cell>
        </row>
        <row r="909">
          <cell r="BO909" t="str">
            <v>Sports &amp; OutdoorLeisure &amp; Outdoor Recreation EquipmentHorse Riding</v>
          </cell>
          <cell r="BP909" t="str">
            <v>Olahraga &amp; OutdoorPeralatan Bersantai &amp; Rekreasi Luar RuanganBerkuda</v>
          </cell>
        </row>
        <row r="910">
          <cell r="BO910" t="str">
            <v>Sports &amp; OutdoorLeisure &amp; Outdoor Recreation EquipmentCycling</v>
          </cell>
          <cell r="BP910" t="str">
            <v>Olahraga &amp; OutdoorPeralatan Bersantai &amp; Rekreasi Luar RuanganBersepeda</v>
          </cell>
        </row>
        <row r="911">
          <cell r="BO911" t="str">
            <v>Sports &amp; OutdoorLeisure &amp; Outdoor Recreation EquipmentCheerleading</v>
          </cell>
          <cell r="BP911" t="str">
            <v>Olahraga &amp; OutdoorPeralatan Bersantai &amp; Rekreasi Luar RuanganCheerleading</v>
          </cell>
        </row>
        <row r="912">
          <cell r="BO912" t="str">
            <v>Sports &amp; OutdoorLeisure &amp; Outdoor Recreation EquipmentDarts</v>
          </cell>
          <cell r="BP912" t="str">
            <v>Olahraga &amp; OutdoorPeralatan Bersantai &amp; Rekreasi Luar RuanganDart</v>
          </cell>
        </row>
        <row r="913">
          <cell r="BO913" t="str">
            <v>Sports &amp; OutdoorLeisure &amp; Outdoor Recreation EquipmentE-sports</v>
          </cell>
          <cell r="BP913" t="str">
            <v>Olahraga &amp; OutdoorPeralatan Bersantai &amp; Rekreasi Luar RuanganE-sports</v>
          </cell>
        </row>
        <row r="914">
          <cell r="BO914" t="str">
            <v>Sports &amp; OutdoorLeisure &amp; Outdoor Recreation EquipmentWrestling</v>
          </cell>
          <cell r="BP914" t="str">
            <v>Olahraga &amp; OutdoorPeralatan Bersantai &amp; Rekreasi Luar RuanganGulat</v>
          </cell>
        </row>
        <row r="915">
          <cell r="BO915" t="str">
            <v>Sports &amp; OutdoorLeisure &amp; Outdoor Recreation EquipmentJudo</v>
          </cell>
          <cell r="BP915" t="str">
            <v>Olahraga &amp; OutdoorPeralatan Bersantai &amp; Rekreasi Luar RuanganJudo</v>
          </cell>
        </row>
        <row r="916">
          <cell r="BO916" t="str">
            <v>Sports &amp; OutdoorLeisure &amp; Outdoor Recreation EquipmentKarate</v>
          </cell>
          <cell r="BP916" t="str">
            <v>Olahraga &amp; OutdoorPeralatan Bersantai &amp; Rekreasi Luar RuanganKarate</v>
          </cell>
        </row>
        <row r="917">
          <cell r="BO917" t="str">
            <v>Sports &amp; OutdoorLeisure &amp; Outdoor Recreation EquipmentRunning</v>
          </cell>
          <cell r="BP917" t="str">
            <v>Olahraga &amp; OutdoorPeralatan Bersantai &amp; Rekreasi Luar RuanganLari</v>
          </cell>
        </row>
        <row r="918">
          <cell r="BO918" t="str">
            <v>Sports &amp; OutdoorLeisure &amp; Outdoor Recreation EquipmentTrack &amp; Field</v>
          </cell>
          <cell r="BP918" t="str">
            <v>Olahraga &amp; OutdoorPeralatan Bersantai &amp; Rekreasi Luar RuanganLintasan &amp; Lapangan</v>
          </cell>
        </row>
        <row r="919">
          <cell r="BO919" t="str">
            <v>Sports &amp; OutdoorLeisure &amp; Outdoor Recreation EquipmentFishing</v>
          </cell>
          <cell r="BP919" t="str">
            <v>Olahraga &amp; OutdoorPeralatan Bersantai &amp; Rekreasi Luar RuanganMemancing</v>
          </cell>
        </row>
        <row r="920">
          <cell r="BO920" t="str">
            <v>Sports &amp; OutdoorLeisure &amp; Outdoor Recreation EquipmentClimbing</v>
          </cell>
          <cell r="BP920" t="str">
            <v>Olahraga &amp; OutdoorPeralatan Bersantai &amp; Rekreasi Luar RuanganMendaki</v>
          </cell>
        </row>
        <row r="921">
          <cell r="BO921" t="str">
            <v>Sports &amp; OutdoorLeisure &amp; Outdoor Recreation EquipmentNunchucks</v>
          </cell>
          <cell r="BP921" t="str">
            <v>Olahraga &amp; OutdoorPeralatan Bersantai &amp; Rekreasi Luar RuanganNunchucks</v>
          </cell>
        </row>
        <row r="922">
          <cell r="BO922" t="str">
            <v>Sports &amp; OutdoorLeisure &amp; Outdoor Recreation EquipmentDisc Sports</v>
          </cell>
          <cell r="BP922" t="str">
            <v>Olahraga &amp; OutdoorPeralatan Bersantai &amp; Rekreasi Luar RuanganOlahraga Cakram</v>
          </cell>
        </row>
        <row r="923">
          <cell r="BO923" t="str">
            <v>Sports &amp; OutdoorLeisure &amp; Outdoor Recreation EquipmentFencing</v>
          </cell>
          <cell r="BP923" t="str">
            <v>Olahraga &amp; OutdoorPeralatan Bersantai &amp; Rekreasi Luar RuanganPagar</v>
          </cell>
        </row>
        <row r="924">
          <cell r="BO924" t="str">
            <v>Sports &amp; OutdoorLeisure &amp; Outdoor Recreation EquipmentPaintball</v>
          </cell>
          <cell r="BP924" t="str">
            <v>Olahraga &amp; OutdoorPeralatan Bersantai &amp; Rekreasi Luar RuanganPaintball</v>
          </cell>
        </row>
        <row r="925">
          <cell r="BO925" t="str">
            <v>Sports &amp; OutdoorLeisure &amp; Outdoor Recreation EquipmentArchery</v>
          </cell>
          <cell r="BP925" t="str">
            <v>Olahraga &amp; OutdoorPeralatan Bersantai &amp; Rekreasi Luar RuanganPanahan</v>
          </cell>
        </row>
        <row r="926">
          <cell r="BO926" t="str">
            <v>Sports &amp; OutdoorLeisure &amp; Outdoor Recreation EquipmentIndoor Recreation</v>
          </cell>
          <cell r="BP926" t="str">
            <v>Olahraga &amp; OutdoorPeralatan Bersantai &amp; Rekreasi Luar RuanganRekreasi Dalam Ruangan</v>
          </cell>
        </row>
        <row r="927">
          <cell r="BO927" t="str">
            <v>Sports &amp; OutdoorLeisure &amp; Outdoor Recreation EquipmentGymnastics</v>
          </cell>
          <cell r="BP927" t="str">
            <v>Olahraga &amp; OutdoorPeralatan Bersantai &amp; Rekreasi Luar RuanganSenam</v>
          </cell>
        </row>
        <row r="928">
          <cell r="BO928" t="str">
            <v>Sports &amp; OutdoorLeisure &amp; Outdoor Recreation EquipmentRoller Skating</v>
          </cell>
          <cell r="BP928" t="str">
            <v>Olahraga &amp; OutdoorPeralatan Bersantai &amp; Rekreasi Luar RuanganSepatu Roda</v>
          </cell>
        </row>
        <row r="929">
          <cell r="BO929" t="str">
            <v>Sports &amp; OutdoorLeisure &amp; Outdoor Recreation EquipmentSkateboarding</v>
          </cell>
          <cell r="BP929" t="str">
            <v>Olahraga &amp; OutdoorPeralatan Bersantai &amp; Rekreasi Luar RuanganSkateboard</v>
          </cell>
        </row>
        <row r="930">
          <cell r="BO930" t="str">
            <v>Sports &amp; OutdoorLeisure &amp; Outdoor Recreation EquipmentTaekwondo</v>
          </cell>
          <cell r="BP930" t="str">
            <v>Olahraga &amp; OutdoorPeralatan Bersantai &amp; Rekreasi Luar RuanganTaekwondo</v>
          </cell>
        </row>
        <row r="931">
          <cell r="BO931" t="str">
            <v>Sports &amp; OutdoorLeisure &amp; Outdoor Recreation EquipmentSkydiving</v>
          </cell>
          <cell r="BP931" t="str">
            <v>Olahraga &amp; OutdoorPeralatan Bersantai &amp; Rekreasi Luar RuanganTerjun Payung</v>
          </cell>
        </row>
        <row r="932">
          <cell r="BO932" t="str">
            <v>Sports &amp; OutdoorLeisure &amp; Outdoor Recreation EquipmentBoxing &amp; Martial Arts</v>
          </cell>
          <cell r="BP932" t="str">
            <v>Olahraga &amp; OutdoorPeralatan Bersantai &amp; Rekreasi Luar RuanganTinju &amp; Seni Bela Diri</v>
          </cell>
        </row>
        <row r="933">
          <cell r="BO933" t="str">
            <v>Sports &amp; OutdoorLeisure &amp; Outdoor Recreation EquipmentTriathlon</v>
          </cell>
          <cell r="BP933" t="str">
            <v>Olahraga &amp; OutdoorPeralatan Bersantai &amp; Rekreasi Luar RuanganTrilomba</v>
          </cell>
        </row>
        <row r="934">
          <cell r="BO934" t="str">
            <v>Sports &amp; OutdoorLeisure &amp; Outdoor Recreation EquipmentYoga &amp; Pilates</v>
          </cell>
          <cell r="BP934" t="str">
            <v>Olahraga &amp; OutdoorPeralatan Bersantai &amp; Rekreasi Luar RuanganYoga &amp; Pilates</v>
          </cell>
        </row>
        <row r="935">
          <cell r="BO935" t="str">
            <v>Sports &amp; OutdoorFitnessAb Training</v>
          </cell>
          <cell r="BP935" t="str">
            <v>Olahraga &amp; OutdoorPeralatan KebugaranAb Roller</v>
          </cell>
        </row>
        <row r="936">
          <cell r="BO936" t="str">
            <v>Sports &amp; OutdoorFitnessExercise Machine Accessories</v>
          </cell>
          <cell r="BP936" t="str">
            <v>Olahraga &amp; OutdoorPeralatan KebugaranAksesori Mesin Olahraga</v>
          </cell>
        </row>
        <row r="937">
          <cell r="BO937" t="str">
            <v>Sports &amp; OutdoorFitnessHand Strengtheners</v>
          </cell>
          <cell r="BP937" t="str">
            <v>Olahraga &amp; OutdoorPeralatan KebugaranAlat Penguat Otot Tangan</v>
          </cell>
        </row>
        <row r="938">
          <cell r="BO938" t="str">
            <v>Sports &amp; OutdoorFitnessResistance Bands</v>
          </cell>
          <cell r="BP938" t="str">
            <v>Olahraga &amp; OutdoorPeralatan KebugaranBand Resistensi</v>
          </cell>
        </row>
        <row r="939">
          <cell r="BO939" t="str">
            <v>Sports &amp; OutdoorFitnessExercise Hoop</v>
          </cell>
          <cell r="BP939" t="str">
            <v>Olahraga &amp; OutdoorPeralatan KebugaranHula Hoop</v>
          </cell>
        </row>
        <row r="940">
          <cell r="BO940" t="str">
            <v>Sports &amp; OutdoorFitnessWeight Training</v>
          </cell>
          <cell r="BP940" t="str">
            <v>Olahraga &amp; OutdoorPeralatan KebugaranLatihan Beban</v>
          </cell>
        </row>
        <row r="941">
          <cell r="BO941" t="str">
            <v>Sports &amp; OutdoorFitnessSkipping Ropes</v>
          </cell>
          <cell r="BP941" t="str">
            <v>Olahraga &amp; OutdoorPeralatan KebugaranLompat Tali</v>
          </cell>
        </row>
        <row r="942">
          <cell r="BO942" t="str">
            <v>Sports &amp; OutdoorFitnessSports Mats</v>
          </cell>
          <cell r="BP942" t="str">
            <v>Olahraga &amp; OutdoorPeralatan KebugaranMatras olahraga</v>
          </cell>
        </row>
        <row r="943">
          <cell r="BO943" t="str">
            <v>Sports &amp; OutdoorFitnessExercise Machines</v>
          </cell>
          <cell r="BP943" t="str">
            <v>Olahraga &amp; OutdoorPeralatan KebugaranMesin Kebugaran</v>
          </cell>
        </row>
        <row r="944">
          <cell r="BO944" t="str">
            <v>Sports &amp; OutdoorFitnessAgility Training Equipment</v>
          </cell>
          <cell r="BP944" t="str">
            <v>Olahraga &amp; OutdoorPeralatan KebugaranPeralatan Latihan Kelincahan</v>
          </cell>
        </row>
        <row r="945">
          <cell r="BO945" t="str">
            <v>Sports &amp; OutdoorFitnessPull-Up Bars</v>
          </cell>
          <cell r="BP945" t="str">
            <v>Olahraga &amp; OutdoorPeralatan KebugaranPull Up Bar</v>
          </cell>
        </row>
        <row r="946">
          <cell r="BO946" t="str">
            <v>Sports &amp; OutdoorFitnessScooters Equipment</v>
          </cell>
          <cell r="BP946" t="str">
            <v>Olahraga &amp; OutdoorPeralatan KebugaranSkuter &amp; Naik</v>
          </cell>
        </row>
        <row r="947">
          <cell r="BO947" t="str">
            <v>Sports &amp; OutdoorFitnessTrampolines &amp; Accessories</v>
          </cell>
          <cell r="BP947" t="str">
            <v>Olahraga &amp; OutdoorPeralatan KebugaranTrampolin</v>
          </cell>
        </row>
        <row r="948">
          <cell r="BO948" t="str">
            <v>Sports &amp; OutdoorFitness Equipment</v>
          </cell>
          <cell r="BP948" t="str">
            <v>Olahraga &amp; OutdoorPeralatan Kebugaran</v>
          </cell>
        </row>
        <row r="949">
          <cell r="BO949" t="str">
            <v>Sports &amp; OutdoorWater SportsBoating</v>
          </cell>
          <cell r="BP949" t="str">
            <v>Olahraga &amp; OutdoorPeralatan Olahraga AirBerperahu</v>
          </cell>
        </row>
        <row r="950">
          <cell r="BO950" t="str">
            <v>Sports &amp; OutdoorWater Sports Equipment</v>
          </cell>
          <cell r="BP950" t="str">
            <v>Olahraga &amp; OutdoorPeralatan Olahraga Air</v>
          </cell>
        </row>
        <row r="951">
          <cell r="BO951" t="str">
            <v>Sports &amp; OutdoorBall SportsBasketball</v>
          </cell>
          <cell r="BP951" t="str">
            <v>Olahraga &amp; OutdoorPeralatan Olahraga BolaBasket</v>
          </cell>
        </row>
        <row r="952">
          <cell r="BO952" t="str">
            <v>Sports &amp; OutdoorBall SportsBilliards &amp; Snooker</v>
          </cell>
          <cell r="BP952" t="str">
            <v>Olahraga &amp; OutdoorPeralatan Olahraga BolaBiliar &amp; Snoker</v>
          </cell>
        </row>
        <row r="953">
          <cell r="BO953" t="str">
            <v>Sports &amp; OutdoorBall SportsBaseballs</v>
          </cell>
          <cell r="BP953" t="str">
            <v>Olahraga &amp; OutdoorPeralatan Olahraga BolaBisbol</v>
          </cell>
        </row>
        <row r="954">
          <cell r="BO954" t="str">
            <v>Sports &amp; OutdoorBall SportsBadminton</v>
          </cell>
          <cell r="BP954" t="str">
            <v>Olahraga &amp; OutdoorPeralatan Olahraga BolaBulu tangkis</v>
          </cell>
        </row>
        <row r="955">
          <cell r="BO955" t="str">
            <v>Sports &amp; OutdoorBall SportsGolf</v>
          </cell>
          <cell r="BP955" t="str">
            <v>Olahraga &amp; OutdoorPeralatan Olahraga BolaGolf</v>
          </cell>
        </row>
        <row r="956">
          <cell r="BO956" t="str">
            <v>Sports &amp; OutdoorBall SportsFootball</v>
          </cell>
          <cell r="BP956" t="str">
            <v>Olahraga &amp; OutdoorPeralatan Olahraga BolaSepakbola</v>
          </cell>
        </row>
        <row r="957">
          <cell r="BO957" t="str">
            <v>Sports &amp; OutdoorBall SportsTennis</v>
          </cell>
          <cell r="BP957" t="str">
            <v>Olahraga &amp; OutdoorPeralatan Olahraga BolaTenis</v>
          </cell>
        </row>
        <row r="958">
          <cell r="BO958" t="str">
            <v>Sports &amp; OutdoorBall SportsTable Tennis</v>
          </cell>
          <cell r="BP958" t="str">
            <v>Olahraga &amp; OutdoorPeralatan Olahraga BolaTenis Meja</v>
          </cell>
        </row>
        <row r="959">
          <cell r="BO959" t="str">
            <v>Sports &amp; OutdoorBall SportsVolleyball</v>
          </cell>
          <cell r="BP959" t="str">
            <v>Olahraga &amp; OutdoorPeralatan Olahraga BolaVoli</v>
          </cell>
        </row>
        <row r="960">
          <cell r="BO960" t="str">
            <v>Sports &amp; OutdoorBall Sports Equipment</v>
          </cell>
          <cell r="BP960" t="str">
            <v>Olahraga &amp; OutdoorPeralatan Olahraga Bola</v>
          </cell>
        </row>
        <row r="961">
          <cell r="BO961" t="str">
            <v>Sports &amp; OutdoorWinter Sports Equipment</v>
          </cell>
          <cell r="BP961" t="str">
            <v>Olahraga &amp; OutdoorPeralatan Olahraga Musim Dingin</v>
          </cell>
        </row>
        <row r="962">
          <cell r="BO962" t="str">
            <v>KitchenwareBakeware</v>
          </cell>
          <cell r="BP962" t="str">
            <v>Peralatan DapurAlat Pembuat Roti</v>
          </cell>
        </row>
        <row r="963">
          <cell r="BO963" t="str">
            <v>KitchenwareBarbecueBarbecues</v>
          </cell>
          <cell r="BP963" t="str">
            <v>Peralatan DapurBarbecueBarbecue</v>
          </cell>
        </row>
        <row r="964">
          <cell r="BO964" t="str">
            <v>KitchenwareBarbecueBarbecue Utensils</v>
          </cell>
          <cell r="BP964" t="str">
            <v>Peralatan DapurBarbecuePeralatan Barbecue</v>
          </cell>
        </row>
        <row r="965">
          <cell r="BO965" t="str">
            <v>KitchenwareKitchen Utensils &amp; GadgetsMeasuring Utensils</v>
          </cell>
          <cell r="BP965" t="str">
            <v>Peralatan DapurPeralatan &amp; Gadget DapurAlat Ukur</v>
          </cell>
        </row>
        <row r="966">
          <cell r="BO966" t="str">
            <v>KitchenwareKitchen Utensils &amp; GadgetsSieves and Colanders</v>
          </cell>
          <cell r="BP966" t="str">
            <v>Peralatan DapurPeralatan &amp; Gadget DapurAyakan dan Saringan</v>
          </cell>
        </row>
        <row r="967">
          <cell r="BO967" t="str">
            <v>KitchenwareKitchen Utensils &amp; GadgetsOil Dispensers</v>
          </cell>
          <cell r="BP967" t="str">
            <v>Peralatan DapurPeralatan &amp; Gadget DapurDispenser Minyak</v>
          </cell>
        </row>
        <row r="968">
          <cell r="BO968" t="str">
            <v>KitchenwareKitchen Utensils &amp; GadgetsFire Starters</v>
          </cell>
          <cell r="BP968" t="str">
            <v>Peralatan DapurPeralatan &amp; Gadget DapurKorek</v>
          </cell>
        </row>
        <row r="969">
          <cell r="BO969" t="str">
            <v>KitchenwareKitchen Utensils &amp; GadgetsPreserving Containers</v>
          </cell>
          <cell r="BP969" t="str">
            <v>Peralatan DapurPeralatan &amp; Gadget DapurMelestarikan Kontainer</v>
          </cell>
        </row>
        <row r="970">
          <cell r="BO970" t="str">
            <v>KitchenwareKitchen Utensils &amp; GadgetsOpeners</v>
          </cell>
          <cell r="BP970" t="str">
            <v>Peralatan DapurPeralatan &amp; Gadget DapurPembuka</v>
          </cell>
        </row>
        <row r="971">
          <cell r="BO971" t="str">
            <v>KitchenwareKitchen Utensils &amp; GadgetsKitchen Timers</v>
          </cell>
          <cell r="BP971" t="str">
            <v>Peralatan DapurPeralatan &amp; Gadget DapurPengatur Waktu Dapur</v>
          </cell>
        </row>
        <row r="972">
          <cell r="BO972" t="str">
            <v>KitchenwareKitchen Utensils &amp; GadgetsPeelers &amp; Cutters</v>
          </cell>
          <cell r="BP972" t="str">
            <v>Peralatan DapurPeralatan &amp; Gadget DapurPengupas &amp; Pemotong</v>
          </cell>
        </row>
        <row r="973">
          <cell r="BO973" t="str">
            <v>KitchenwareKitchen Utensils &amp; GadgetsFruit &amp; Vegetable Utensils</v>
          </cell>
          <cell r="BP973" t="str">
            <v>Peralatan DapurPeralatan &amp; Gadget DapurPeralatan Buah &amp; Sayuran</v>
          </cell>
        </row>
        <row r="974">
          <cell r="BO974" t="str">
            <v>KitchenwareKitchen Utensils &amp; GadgetsCooking Utensils</v>
          </cell>
          <cell r="BP974" t="str">
            <v>Peralatan DapurPeralatan &amp; Gadget DapurPeralatan Memasak</v>
          </cell>
        </row>
        <row r="975">
          <cell r="BO975" t="str">
            <v>KitchenwareKitchen Utensils &amp; GadgetsMeat &amp; Poultry Utensils</v>
          </cell>
          <cell r="BP975" t="str">
            <v>Peralatan DapurPeralatan &amp; Gadget DapurPeralatan Memasak Daging &amp; Ayam</v>
          </cell>
        </row>
        <row r="976">
          <cell r="BO976" t="str">
            <v>KitchenwareKitchen Utensils &amp; GadgetsPasta &amp; Pizza Utensils</v>
          </cell>
          <cell r="BP976" t="str">
            <v>Peralatan DapurPeralatan &amp; Gadget DapurPeralatan Memasak Pasta &amp; Pizza</v>
          </cell>
        </row>
        <row r="977">
          <cell r="BO977" t="str">
            <v>KitchenwareKitchen Utensils &amp; GadgetsSeafood Utensils</v>
          </cell>
          <cell r="BP977" t="str">
            <v>Peralatan DapurPeralatan &amp; Gadget DapurPeralatan Memasak Seafood</v>
          </cell>
        </row>
        <row r="978">
          <cell r="BO978" t="str">
            <v>KitchenwareKitchen Utensils &amp; GadgetsIce Cream Utensils</v>
          </cell>
          <cell r="BP978" t="str">
            <v>Peralatan DapurPeralatan &amp; Gadget DapurPeralatan Membuat Es Krim</v>
          </cell>
        </row>
        <row r="979">
          <cell r="BO979" t="str">
            <v>KitchenwareKitchen Utensils &amp; GadgetsDrinking Utensils</v>
          </cell>
          <cell r="BP979" t="str">
            <v>Peralatan DapurPeralatan &amp; Gadget DapurPeralatan Pengolah Minuman</v>
          </cell>
        </row>
        <row r="980">
          <cell r="BO980" t="str">
            <v>KitchenwareKitchen Utensils &amp; GadgetsEgg Utensils</v>
          </cell>
          <cell r="BP980" t="str">
            <v>Peralatan DapurPeralatan &amp; Gadget DapurPeralatan Pengolah Telur</v>
          </cell>
        </row>
        <row r="981">
          <cell r="BO981" t="str">
            <v>KitchenwareKitchen Utensils &amp; GadgetsSeasoning Utensils</v>
          </cell>
          <cell r="BP981" t="str">
            <v>Peralatan DapurPeralatan &amp; Gadget DapurTempat Bumbu</v>
          </cell>
        </row>
        <row r="982">
          <cell r="BO982" t="str">
            <v>KitchenwareKitchen Utensils &amp; GadgetsKitchen Thermometers</v>
          </cell>
          <cell r="BP982" t="str">
            <v>Peralatan DapurPeralatan &amp; Gadget DapurTermometer Dapur</v>
          </cell>
        </row>
        <row r="983">
          <cell r="BO983" t="str">
            <v>KitchenwareKitchen Utensils &amp; GadgetsKitchen Scales</v>
          </cell>
          <cell r="BP983" t="str">
            <v>Peralatan DapurPeralatan &amp; Gadget DapurTimbangan Dapur</v>
          </cell>
        </row>
        <row r="984">
          <cell r="BO984" t="str">
            <v>KitchenwareKitchen Utensils &amp; GadgetsSpecialty Kitchen Utensils</v>
          </cell>
          <cell r="BP984" t="str">
            <v>Peralatan DapurPeralatan &amp; Gadget DapurYang lain</v>
          </cell>
        </row>
        <row r="985">
          <cell r="BO985" t="str">
            <v>KitchenwareBar &amp; Wine Utensils</v>
          </cell>
          <cell r="BP985" t="str">
            <v>Peralatan DapurPeralatan Bar &amp; Wine</v>
          </cell>
        </row>
        <row r="986">
          <cell r="BO986" t="str">
            <v>KitchenwareCookwareCookware Accessories</v>
          </cell>
          <cell r="BP986" t="str">
            <v>Peralatan DapurPeralatan MasakAksesori Alat Masak</v>
          </cell>
        </row>
        <row r="987">
          <cell r="BO987" t="str">
            <v>KitchenwareCookwareSteamers</v>
          </cell>
          <cell r="BP987" t="str">
            <v>Peralatan DapurPeralatan MasakPengukus</v>
          </cell>
        </row>
        <row r="988">
          <cell r="BO988" t="str">
            <v>KitchenwareCookwareDisposable Cookware</v>
          </cell>
          <cell r="BP988" t="str">
            <v>Peralatan DapurPeralatan MasakPeralatan Masak Sekali Pakai</v>
          </cell>
        </row>
        <row r="989">
          <cell r="BO989" t="str">
            <v>KitchenwareCookwarePots</v>
          </cell>
          <cell r="BP989" t="str">
            <v>Peralatan DapurPeralatan MasakPot</v>
          </cell>
        </row>
        <row r="990">
          <cell r="BO990" t="str">
            <v>KitchenwareCookwarePressure Cookers</v>
          </cell>
          <cell r="BP990" t="str">
            <v>Peralatan DapurPeralatan MasakPressure Cooker</v>
          </cell>
        </row>
        <row r="991">
          <cell r="BO991" t="str">
            <v>KitchenwareCookwareCookware Sets</v>
          </cell>
          <cell r="BP991" t="str">
            <v>Peralatan DapurPeralatan MasakSet Peralatan Masak</v>
          </cell>
        </row>
        <row r="992">
          <cell r="BO992" t="str">
            <v>KitchenwareCookwarePans &amp; Woks</v>
          </cell>
          <cell r="BP992" t="str">
            <v>Peralatan DapurPeralatan MasakWajan &amp; Penggorengan</v>
          </cell>
        </row>
        <row r="993">
          <cell r="BO993" t="str">
            <v>KitchenwareTea &amp; Coffeeware</v>
          </cell>
          <cell r="BP993" t="str">
            <v>Peralatan DapurPeralatan Teh &amp; Kopi</v>
          </cell>
        </row>
        <row r="994">
          <cell r="BO994" t="str">
            <v>KitchenwareDrinkware</v>
          </cell>
          <cell r="BP994" t="str">
            <v>Peralatan DapurPerlengkapan Minum</v>
          </cell>
        </row>
        <row r="995">
          <cell r="BO995" t="str">
            <v>KitchenwareKitchen Knives</v>
          </cell>
          <cell r="BP995" t="str">
            <v>Peralatan DapurPisau Dapur</v>
          </cell>
        </row>
        <row r="996">
          <cell r="BO996" t="str">
            <v>KitchenwareCutlery &amp; Tableware</v>
          </cell>
          <cell r="BP996" t="str">
            <v>Peralatan DapurSendok Garpu &amp; Peralatan Makan</v>
          </cell>
        </row>
        <row r="997">
          <cell r="BO997" t="str">
            <v>Beauty &amp; Personal CareBath &amp; Body CareBathing Accessories</v>
          </cell>
          <cell r="BP997" t="str">
            <v>Perawatan &amp; KecantikanKeperluan Mandi &amp; Perawatan TubuhAksesori Mandi</v>
          </cell>
        </row>
        <row r="998">
          <cell r="BO998" t="str">
            <v>Home ImprovementSolar &amp; Wind Power</v>
          </cell>
          <cell r="BP998" t="str">
            <v>Perbaikan RumahInstalasi Tenaga Surya &amp; Angin</v>
          </cell>
        </row>
        <row r="999">
          <cell r="BO999" t="str">
            <v>Home ImprovementSecurity &amp; Safety</v>
          </cell>
          <cell r="BP999" t="str">
            <v>Perbaikan RumahKeamanan &amp; Keselamatan</v>
          </cell>
        </row>
        <row r="1000">
          <cell r="BO1000" t="str">
            <v>Home ImprovementLights &amp; LightingLighting Accessories</v>
          </cell>
          <cell r="BP1000" t="str">
            <v>Perbaikan RumahLampu &amp; PencahayaanAksesoris Pencahayaan</v>
          </cell>
        </row>
        <row r="1001">
          <cell r="BO1001" t="str">
            <v>Home ImprovementLights &amp; LightingBulbs, Tubes &amp; Strips</v>
          </cell>
          <cell r="BP1001" t="str">
            <v>Perbaikan RumahLampu &amp; PencahayaanBohlam, Tube &amp; Strip</v>
          </cell>
        </row>
        <row r="1002">
          <cell r="BO1002" t="str">
            <v>Home ImprovementLights &amp; LightingNovelty Lighting</v>
          </cell>
          <cell r="BP1002" t="str">
            <v>Perbaikan RumahLampu &amp; PencahayaanPencahayaan Baru</v>
          </cell>
        </row>
        <row r="1003">
          <cell r="BO1003" t="str">
            <v>Home ImprovementLights &amp; LightingIndoor Lighting</v>
          </cell>
          <cell r="BP1003" t="str">
            <v>Perbaikan RumahLampu &amp; PencahayaanPencahayaan Indoor</v>
          </cell>
        </row>
        <row r="1004">
          <cell r="BO1004" t="str">
            <v>Home ImprovementLights &amp; LightingCommercial Lighting</v>
          </cell>
          <cell r="BP1004" t="str">
            <v>Perbaikan RumahLampu &amp; PencahayaanPencahayaan Komersial</v>
          </cell>
        </row>
        <row r="1005">
          <cell r="BO1005" t="str">
            <v>Home ImprovementLights &amp; LightingOutdoor Lighting</v>
          </cell>
          <cell r="BP1005" t="str">
            <v>Perbaikan RumahLampu &amp; PencahayaanPencahayaan Outdoor</v>
          </cell>
        </row>
        <row r="1006">
          <cell r="BO1006" t="str">
            <v>Home ImprovementLights &amp; LightingPortable Lighting</v>
          </cell>
          <cell r="BP1006" t="str">
            <v>Perbaikan RumahLampu &amp; PencahayaanPencahayaan Portabel</v>
          </cell>
        </row>
        <row r="1007">
          <cell r="BO1007" t="str">
            <v>Home ImprovementLights &amp; LightingProfessional Lighting</v>
          </cell>
          <cell r="BP1007" t="str">
            <v>Perbaikan RumahLampu &amp; PencahayaanPencahayaan Profesional</v>
          </cell>
        </row>
        <row r="1008">
          <cell r="BO1008" t="str">
            <v>Home ImprovementElectrical Equipment &amp; SuppliesPower Supplies</v>
          </cell>
          <cell r="BP1008" t="str">
            <v>Perbaikan RumahPeralatan &amp; Perlengkapan ListrikCatu Daya</v>
          </cell>
        </row>
        <row r="1009">
          <cell r="BO1009" t="str">
            <v>Home ImprovementElectrical Equipment &amp; SuppliesWires &amp; Cables</v>
          </cell>
          <cell r="BP1009" t="str">
            <v>Perbaikan RumahPeralatan &amp; Perlengkapan ListrikKawat &amp; Kabel</v>
          </cell>
        </row>
        <row r="1010">
          <cell r="BO1010" t="str">
            <v>Home ImprovementElectrical Equipment &amp; SuppliesConnectors &amp; Terminals</v>
          </cell>
          <cell r="BP1010" t="str">
            <v>Perbaikan RumahPeralatan &amp; Perlengkapan ListrikKonektor &amp; Terminal</v>
          </cell>
        </row>
        <row r="1011">
          <cell r="BO1011" t="str">
            <v>Home ImprovementElectrical Equipment &amp; SuppliesMotors, Generators &amp; Accessories</v>
          </cell>
          <cell r="BP1011" t="str">
            <v>Perbaikan RumahPeralatan &amp; Perlengkapan ListrikMotor, Generator, &amp; Aksesoris</v>
          </cell>
        </row>
        <row r="1012">
          <cell r="BO1012" t="str">
            <v>Home ImprovementElectrical Equipment &amp; SuppliesPower Savers</v>
          </cell>
          <cell r="BP1012" t="str">
            <v>Perbaikan RumahPeralatan &amp; Perlengkapan ListrikPenghemat Daya</v>
          </cell>
        </row>
        <row r="1013">
          <cell r="BO1013" t="str">
            <v>Home ImprovementElectrical Equipment &amp; SuppliesRelays &amp; Breakers</v>
          </cell>
          <cell r="BP1013" t="str">
            <v>Perbaikan RumahPeralatan &amp; Perlengkapan ListrikRelay &amp; Breaker</v>
          </cell>
        </row>
        <row r="1014">
          <cell r="BO1014" t="str">
            <v>Home ImprovementElectrical Equipment &amp; SuppliesSwitches &amp; Accessories</v>
          </cell>
          <cell r="BP1014" t="str">
            <v>Perbaikan RumahPeralatan &amp; Perlengkapan ListrikSakelar &amp; Aksesoris</v>
          </cell>
        </row>
        <row r="1015">
          <cell r="BO1015" t="str">
            <v>Home ImprovementElectrical Equipment &amp; SuppliesElectrical Sockets &amp; Accessories</v>
          </cell>
          <cell r="BP1015" t="str">
            <v>Perbaikan RumahPeralatan &amp; Perlengkapan ListrikSoket &amp; Aksesoris Listrik</v>
          </cell>
        </row>
        <row r="1016">
          <cell r="BO1016" t="str">
            <v>Home ImprovementElectrical Equipment &amp; SuppliesTransformers</v>
          </cell>
          <cell r="BP1016" t="str">
            <v>Perbaikan RumahPeralatan &amp; Perlengkapan ListrikTransformer</v>
          </cell>
        </row>
        <row r="1017">
          <cell r="BO1017" t="str">
            <v>Home ImprovementBuilding SuppliesWallpaper &amp; Wall Trim</v>
          </cell>
          <cell r="BP1017" t="str">
            <v>Perbaikan RumahPerlengkapan BangunanWallpaper &amp; Dekorasi Dinding</v>
          </cell>
        </row>
        <row r="1018">
          <cell r="BO1018" t="str">
            <v>Home ImprovementBuilding Supplies</v>
          </cell>
          <cell r="BP1018" t="str">
            <v>Perbaikan RumahPerlengkapan Bangunan</v>
          </cell>
        </row>
        <row r="1019">
          <cell r="BO1019" t="str">
            <v>Home ImprovementKitchen FixturesKitchen Fixture Accessories</v>
          </cell>
          <cell r="BP1019" t="str">
            <v>Perbaikan RumahPerlengkapan DapurAksesoris Perlengkapan Dapur</v>
          </cell>
        </row>
        <row r="1020">
          <cell r="BO1020" t="str">
            <v>Home ImprovementKitchen Fixtures</v>
          </cell>
          <cell r="BP1020" t="str">
            <v>Perbaikan RumahPerlengkapan Dapur</v>
          </cell>
        </row>
        <row r="1021">
          <cell r="BO1021" t="str">
            <v>Home ImprovementBathroom FixturesBathroom Fixture Accessories</v>
          </cell>
          <cell r="BP1021" t="str">
            <v>Perbaikan RumahPerlengkapan Kamar MandiAksesori Perlengkapan Kamar Mandi</v>
          </cell>
        </row>
        <row r="1022">
          <cell r="BO1022" t="str">
            <v>Home ImprovementBathroom FixturesBathroom Mirrors</v>
          </cell>
          <cell r="BP1022" t="str">
            <v>Perbaikan RumahPerlengkapan Kamar MandiCermin Kamar Mandi</v>
          </cell>
        </row>
        <row r="1023">
          <cell r="BO1023" t="str">
            <v>Home ImprovementBathroom FixturesHooks &amp; Bars</v>
          </cell>
          <cell r="BP1023" t="str">
            <v>Perbaikan RumahPerlengkapan Kamar MandiKait &amp; Bar</v>
          </cell>
        </row>
        <row r="1024">
          <cell r="BO1024" t="str">
            <v>Home ImprovementBathroom Fixtures</v>
          </cell>
          <cell r="BP1024" t="str">
            <v>Perbaikan RumahPerlengkapan Kamar Mandi</v>
          </cell>
        </row>
        <row r="1025">
          <cell r="BO1025" t="str">
            <v>Home ImprovementGarden Supplies</v>
          </cell>
          <cell r="BP1025" t="str">
            <v>Perbaikan RumahPerlengkapan Taman</v>
          </cell>
        </row>
        <row r="1026">
          <cell r="BO1026" t="str">
            <v>Home ImprovementSmart Home Systems</v>
          </cell>
          <cell r="BP1026" t="str">
            <v>Perbaikan RumahSistem Rumah Pintar</v>
          </cell>
        </row>
        <row r="1027">
          <cell r="BO1027" t="str">
            <v>Pet SuppliesDog &amp; Cat Accessories</v>
          </cell>
          <cell r="BP1027" t="str">
            <v>Perlengkapan Hewan PeliharaanAksesoris Anjing &amp; Kucing</v>
          </cell>
        </row>
        <row r="1028">
          <cell r="BO1028" t="str">
            <v>Pet SuppliesDog &amp; Cat Furniture</v>
          </cell>
          <cell r="BP1028" t="str">
            <v>Perlengkapan Hewan PeliharaanFurnitur Anjing &amp; Kucing</v>
          </cell>
        </row>
        <row r="1029">
          <cell r="BO1029" t="str">
            <v>Pet SuppliesPetDog</v>
          </cell>
          <cell r="BP1029" t="str">
            <v>Perlengkapan Hewan PeliharaanHewan PeliharaanAnjing</v>
          </cell>
        </row>
        <row r="1030">
          <cell r="BO1030" t="str">
            <v>Pet SuppliesPetBirds</v>
          </cell>
          <cell r="BP1030" t="str">
            <v>Perlengkapan Hewan PeliharaanHewan PeliharaanBurung</v>
          </cell>
        </row>
        <row r="1031">
          <cell r="BO1031" t="str">
            <v>Pet SuppliesPetSmall Animal</v>
          </cell>
          <cell r="BP1031" t="str">
            <v>Perlengkapan Hewan PeliharaanHewan PeliharaanHewan Kecil</v>
          </cell>
        </row>
        <row r="1032">
          <cell r="BO1032" t="str">
            <v>Pet SuppliesPetFarm Animal &amp; Poultry</v>
          </cell>
          <cell r="BP1032" t="str">
            <v>Perlengkapan Hewan PeliharaanHewan PeliharaanHewan Ternak &amp; Unggas</v>
          </cell>
        </row>
        <row r="1033">
          <cell r="BO1033" t="str">
            <v>Pet SuppliesPetFish &amp; Aquatic Animal</v>
          </cell>
          <cell r="BP1033" t="str">
            <v>Perlengkapan Hewan PeliharaanHewan PeliharaanIkan &amp; Hewan Air</v>
          </cell>
        </row>
        <row r="1034">
          <cell r="BO1034" t="str">
            <v>Pet SuppliesPetCat</v>
          </cell>
          <cell r="BP1034" t="str">
            <v>Perlengkapan Hewan PeliharaanHewan PeliharaanKucing</v>
          </cell>
        </row>
        <row r="1035">
          <cell r="BO1035" t="str">
            <v>Pet SuppliesDog &amp; Cat Food</v>
          </cell>
          <cell r="BP1035" t="str">
            <v>Perlengkapan Hewan PeliharaanMakanan Anjing &amp; Kucing</v>
          </cell>
        </row>
        <row r="1036">
          <cell r="BO1036" t="str">
            <v>Pet SuppliesDog &amp; Cat Clothing</v>
          </cell>
          <cell r="BP1036" t="str">
            <v>Perlengkapan Hewan PeliharaanPakaian Anjing &amp; Kucing</v>
          </cell>
        </row>
        <row r="1037">
          <cell r="BO1037" t="str">
            <v>Pet SuppliesDog &amp; Cat Litter</v>
          </cell>
          <cell r="BP1037" t="str">
            <v>Perlengkapan Hewan PeliharaanPasir Anjing &amp; Kucing</v>
          </cell>
        </row>
        <row r="1038">
          <cell r="BO1038" t="str">
            <v>Pet SuppliesDog &amp; Cat Grooming</v>
          </cell>
          <cell r="BP1038" t="str">
            <v>Perlengkapan Hewan PeliharaanPerawatan Anjing &amp; Kucing</v>
          </cell>
        </row>
        <row r="1039">
          <cell r="BO1039" t="str">
            <v>Pet SuppliesDog &amp; Cat Healthcare</v>
          </cell>
          <cell r="BP1039" t="str">
            <v>Perlengkapan Hewan PeliharaanPerawatan Kesehatan Anjing &amp; Kucing</v>
          </cell>
        </row>
        <row r="1040">
          <cell r="BO1040" t="str">
            <v>Pet SuppliesBird Supplies</v>
          </cell>
          <cell r="BP1040" t="str">
            <v>Perlengkapan Hewan PeliharaanPerlengkapan Burung</v>
          </cell>
        </row>
        <row r="1041">
          <cell r="BO1041" t="str">
            <v>Pet SuppliesSmall Animal Supplies</v>
          </cell>
          <cell r="BP1041" t="str">
            <v>Perlengkapan Hewan PeliharaanPerlengkapan Hewan Kecil</v>
          </cell>
        </row>
        <row r="1042">
          <cell r="BO1042" t="str">
            <v>Pet SuppliesFish &amp; Aquatic Supplies</v>
          </cell>
          <cell r="BP1042" t="str">
            <v>Perlengkapan Hewan PeliharaanPerlengkapan Ikan &amp; Perairan</v>
          </cell>
        </row>
        <row r="1043">
          <cell r="BO1043" t="str">
            <v>Pet SuppliesFarm Animal &amp; Poultry Supplies</v>
          </cell>
          <cell r="BP1043" t="str">
            <v>Perlengkapan Hewan PeliharaanPerlengkapan Perawatan Hewan Ternak &amp; Unggas</v>
          </cell>
        </row>
        <row r="1044">
          <cell r="BO1044" t="str">
            <v>Pet SuppliesReptile &amp; Amphibian Supplies</v>
          </cell>
          <cell r="BP1044" t="str">
            <v>Perlengkapan Hewan PeliharaanPerlengkapan Reptil &amp; Amfibi</v>
          </cell>
        </row>
        <row r="1045">
          <cell r="BO1045" t="str">
            <v>Home SuppliesLaundry Tools &amp; AccessoriesLaundry Balls &amp; Discs</v>
          </cell>
          <cell r="BP1045" t="str">
            <v>Perlengkapan RumahAlat &amp; Aksesori LaundryBola &amp; Cakram Laundry</v>
          </cell>
        </row>
        <row r="1046">
          <cell r="BO1046" t="str">
            <v>Home SuppliesLaundry Tools &amp; AccessoriesWashboards</v>
          </cell>
          <cell r="BP1046" t="str">
            <v>Perlengkapan RumahAlat &amp; Aksesori LaundryPapan Cuci</v>
          </cell>
        </row>
        <row r="1047">
          <cell r="BO1047" t="str">
            <v>Home SuppliesLaundry Tools &amp; AccessoriesIroning Boards</v>
          </cell>
          <cell r="BP1047" t="str">
            <v>Perlengkapan RumahAlat &amp; Aksesori LaundryPapan Setrika</v>
          </cell>
        </row>
        <row r="1048">
          <cell r="BO1048" t="str">
            <v>Home SuppliesLaundry Tools &amp; AccessoriesDrying Racks</v>
          </cell>
          <cell r="BP1048" t="str">
            <v>Perlengkapan RumahAlat &amp; Aksesori LaundryRak Pengeringan</v>
          </cell>
        </row>
        <row r="1049">
          <cell r="BO1049" t="str">
            <v>Home SuppliesLaundry Tools &amp; AccessoriesWashing Bags</v>
          </cell>
          <cell r="BP1049" t="str">
            <v>Perlengkapan RumahAlat &amp; Aksesori LaundryTas Cuci</v>
          </cell>
        </row>
        <row r="1050">
          <cell r="BO1050" t="str">
            <v>Home SuppliesLaundry Tools &amp; Accessories</v>
          </cell>
          <cell r="BP1050" t="str">
            <v>Perlengkapan RumahAlat &amp; Aksesori Laundry</v>
          </cell>
        </row>
        <row r="1051">
          <cell r="BO1051" t="str">
            <v>Home SuppliesHome DecorPhoto Albums</v>
          </cell>
          <cell r="BP1051" t="str">
            <v>Perlengkapan RumahDekorasi RumahAlbum Foto</v>
          </cell>
        </row>
        <row r="1052">
          <cell r="BO1052" t="str">
            <v>Home SuppliesHome DecorPhoto Frames</v>
          </cell>
          <cell r="BP1052" t="str">
            <v>Perlengkapan RumahDekorasi RumahBingkai Foto</v>
          </cell>
        </row>
        <row r="1053">
          <cell r="BO1053" t="str">
            <v>Home SuppliesHome DecorDecorative Flowers, Plants &amp; Fruit</v>
          </cell>
          <cell r="BP1053" t="str">
            <v>Perlengkapan RumahDekorasi RumahBunga, Tanaman &amp; Buah Dekoratif</v>
          </cell>
        </row>
        <row r="1054">
          <cell r="BO1054" t="str">
            <v>Home SuppliesHome DecorPiggy Banks</v>
          </cell>
          <cell r="BP1054" t="str">
            <v>Perlengkapan RumahDekorasi RumahCelengan</v>
          </cell>
        </row>
        <row r="1055">
          <cell r="BO1055" t="str">
            <v>Home SuppliesHome DecorMirrors</v>
          </cell>
          <cell r="BP1055" t="str">
            <v>Perlengkapan RumahDekorasi RumahCermin</v>
          </cell>
        </row>
        <row r="1056">
          <cell r="BO1056" t="str">
            <v>Home SuppliesHome DecorHanging Decor</v>
          </cell>
          <cell r="BP1056" t="str">
            <v>Perlengkapan RumahDekorasi RumahDekorasi Gantung</v>
          </cell>
        </row>
        <row r="1057">
          <cell r="BO1057" t="str">
            <v>Home SuppliesHome DecorReligious Decorations</v>
          </cell>
          <cell r="BP1057" t="str">
            <v>Perlengkapan RumahDekorasi RumahDekorasi Keagamaan</v>
          </cell>
        </row>
        <row r="1058">
          <cell r="BO1058" t="str">
            <v>Home SuppliesHome DecorClocks</v>
          </cell>
          <cell r="BP1058" t="str">
            <v>Perlengkapan RumahDekorasi RumahJam Dinding</v>
          </cell>
        </row>
        <row r="1059">
          <cell r="BO1059" t="str">
            <v>Home SuppliesHome DecorHooks &amp; Shelves</v>
          </cell>
          <cell r="BP1059" t="str">
            <v>Perlengkapan RumahDekorasi RumahKait &amp; Rak</v>
          </cell>
        </row>
        <row r="1060">
          <cell r="BO1060" t="str">
            <v>Home SuppliesHome DecorHand Fans</v>
          </cell>
          <cell r="BP1060" t="str">
            <v>Perlengkapan RumahDekorasi RumahKipas Tangan</v>
          </cell>
        </row>
        <row r="1061">
          <cell r="BO1061" t="str">
            <v>Home SuppliesHome DecorMusic Boxes</v>
          </cell>
          <cell r="BP1061" t="str">
            <v>Perlengkapan RumahDekorasi RumahKotak Musik</v>
          </cell>
        </row>
        <row r="1062">
          <cell r="BO1062" t="str">
            <v>Home SuppliesHome DecorCandles</v>
          </cell>
          <cell r="BP1062" t="str">
            <v>Perlengkapan RumahDekorasi RumahLilin</v>
          </cell>
        </row>
        <row r="1063">
          <cell r="BO1063" t="str">
            <v>Home SuppliesHome DecorRefrigerator Magnets</v>
          </cell>
          <cell r="BP1063" t="str">
            <v>Perlengkapan RumahDekorasi RumahMagnet Kulkas</v>
          </cell>
        </row>
        <row r="1064">
          <cell r="BO1064" t="str">
            <v>Home SuppliesHome DecorFengshui Ornaments</v>
          </cell>
          <cell r="BP1064" t="str">
            <v>Perlengkapan RumahDekorasi RumahOrnamen Fengshui</v>
          </cell>
        </row>
        <row r="1065">
          <cell r="BO1065" t="str">
            <v>Home SuppliesHome DecorStatues &amp; Figurines</v>
          </cell>
          <cell r="BP1065" t="str">
            <v>Perlengkapan RumahDekorasi RumahPatung &amp; Patung Kecil</v>
          </cell>
        </row>
        <row r="1066">
          <cell r="BO1066" t="str">
            <v>Home SuppliesHome DecorTapestries</v>
          </cell>
          <cell r="BP1066" t="str">
            <v>Perlengkapan RumahDekorasi RumahPermadani</v>
          </cell>
        </row>
        <row r="1067">
          <cell r="BO1067" t="str">
            <v>Home SuppliesHome DecorPlaques &amp; Signs</v>
          </cell>
          <cell r="BP1067" t="str">
            <v>Perlengkapan RumahDekorasi RumahPlakat &amp; Papan Petunjuk</v>
          </cell>
        </row>
        <row r="1068">
          <cell r="BO1068" t="str">
            <v>Home SuppliesHome DecorPosters &amp; Prints</v>
          </cell>
          <cell r="BP1068" t="str">
            <v>Perlengkapan RumahDekorasi RumahPoster &amp; Produk Cetak</v>
          </cell>
        </row>
        <row r="1069">
          <cell r="BO1069" t="str">
            <v>Home SuppliesHome DecorCardboard Cutouts</v>
          </cell>
          <cell r="BP1069" t="str">
            <v>Perlengkapan RumahDekorasi RumahPotongan Karton Bergambar</v>
          </cell>
        </row>
        <row r="1070">
          <cell r="BO1070" t="str">
            <v>Home SuppliesHome DecorDecorative Stickers</v>
          </cell>
          <cell r="BP1070" t="str">
            <v>Perlengkapan RumahDekorasi RumahStiker Dekoratif</v>
          </cell>
        </row>
        <row r="1071">
          <cell r="BO1071" t="str">
            <v>Home SuppliesHome DecorCandle Holders</v>
          </cell>
          <cell r="BP1071" t="str">
            <v>Perlengkapan RumahDekorasi RumahTempat Lilin</v>
          </cell>
        </row>
        <row r="1072">
          <cell r="BO1072" t="str">
            <v>Home SuppliesHome DecorVase &amp; Fillers</v>
          </cell>
          <cell r="BP1072" t="str">
            <v>Perlengkapan RumahDekorasi RumahVas &amp; Isian</v>
          </cell>
        </row>
        <row r="1073">
          <cell r="BO1073" t="str">
            <v>Home SuppliesHome OrganizersStorage Bottles &amp; Jars</v>
          </cell>
          <cell r="BP1073" t="str">
            <v>Perlengkapan RumahHome OrganizerBotol &amp; Stoples Penyimpanan</v>
          </cell>
        </row>
        <row r="1074">
          <cell r="BO1074" t="str">
            <v>Home SuppliesHome OrganizersHangers &amp; Pegs</v>
          </cell>
          <cell r="BP1074" t="str">
            <v>Perlengkapan RumahHome OrganizerGantungan &amp; Jepitan Baju</v>
          </cell>
        </row>
        <row r="1075">
          <cell r="BO1075" t="str">
            <v>Home SuppliesHome OrganizersStorage Holders &amp; Racks</v>
          </cell>
          <cell r="BP1075" t="str">
            <v>Perlengkapan RumahHome OrganizerHolder &amp; Rak Penyimpanan</v>
          </cell>
        </row>
        <row r="1076">
          <cell r="BO1076" t="str">
            <v>Home SuppliesHome OrganizersStorage Baskets</v>
          </cell>
          <cell r="BP1076" t="str">
            <v>Perlengkapan RumahHome OrganizerKeranjang Penyimpanan</v>
          </cell>
        </row>
        <row r="1077">
          <cell r="BO1077" t="str">
            <v>Home SuppliesHome OrganizersStorage Boxes &amp; Bins</v>
          </cell>
          <cell r="BP1077" t="str">
            <v>Perlengkapan RumahHome OrganizerKotak &amp; Tempat Penyimpanan</v>
          </cell>
        </row>
        <row r="1078">
          <cell r="BO1078" t="str">
            <v>Home SuppliesHome Organizers</v>
          </cell>
          <cell r="BP1078" t="str">
            <v>Perlengkapan RumahHome Organizer</v>
          </cell>
        </row>
        <row r="1079">
          <cell r="BO1079" t="str">
            <v>Home SuppliesBathroom SuppliesSoap Dispensers</v>
          </cell>
          <cell r="BP1079" t="str">
            <v>Perlengkapan RumahPerlengkapan Kamar MandiDispenser Sabun</v>
          </cell>
        </row>
        <row r="1080">
          <cell r="BO1080" t="str">
            <v>Home SuppliesBathroom SuppliesTowels</v>
          </cell>
          <cell r="BP1080" t="str">
            <v>Perlengkapan RumahPerlengkapan Kamar MandiHanduk</v>
          </cell>
        </row>
        <row r="1081">
          <cell r="BO1081" t="str">
            <v>Home SuppliesBathroom SuppliesToothbrush Holders</v>
          </cell>
          <cell r="BP1081" t="str">
            <v>Perlengkapan RumahPerlengkapan Kamar MandiHolder Sikat Gigi</v>
          </cell>
        </row>
        <row r="1082">
          <cell r="BO1082" t="str">
            <v>Home SuppliesBathroom SuppliesBath Mats</v>
          </cell>
          <cell r="BP1082" t="str">
            <v>Perlengkapan RumahPerlengkapan Kamar MandiKeset Kamar Mandi</v>
          </cell>
        </row>
        <row r="1083">
          <cell r="BO1083" t="str">
            <v>Home SuppliesBathroom SuppliesToilet Seat Covers</v>
          </cell>
          <cell r="BP1083" t="str">
            <v>Perlengkapan RumahPerlengkapan Kamar MandiPenutup Kursi Toilet</v>
          </cell>
        </row>
        <row r="1084">
          <cell r="BO1084" t="str">
            <v>Home SuppliesBathroom SuppliesShower Curtains &amp; Rods</v>
          </cell>
          <cell r="BP1084" t="str">
            <v>Perlengkapan RumahPerlengkapan Kamar MandiTirai Mandi &amp; Batangnya</v>
          </cell>
        </row>
        <row r="1085">
          <cell r="BO1085" t="str">
            <v>Home SuppliesBathroom Supplies</v>
          </cell>
          <cell r="BP1085" t="str">
            <v>Perlengkapan RumahPerlengkapan Kamar Mandi</v>
          </cell>
        </row>
        <row r="1086">
          <cell r="BO1086" t="str">
            <v>Home SuppliesFestive &amp; Party Supplies</v>
          </cell>
          <cell r="BP1086" t="str">
            <v>Perlengkapan RumahPerlengkapan Perayaan &amp; Pesta</v>
          </cell>
        </row>
        <row r="1087">
          <cell r="BO1087" t="str">
            <v>Home SuppliesMiscellaneous HomeLighter Accessories</v>
          </cell>
          <cell r="BP1087" t="str">
            <v>Perlengkapan RumahPerlengkapan Rumah LainnyaAks. Korek Api Elektrik</v>
          </cell>
        </row>
        <row r="1088">
          <cell r="BO1088" t="str">
            <v>Home SuppliesMiscellaneous HomeHot Water Bottles</v>
          </cell>
          <cell r="BP1088" t="str">
            <v>Perlengkapan RumahPerlengkapan Rumah LainnyaBotol Air Panas</v>
          </cell>
        </row>
        <row r="1089">
          <cell r="BO1089" t="str">
            <v>Home SuppliesMiscellaneous HomeRaincoats</v>
          </cell>
          <cell r="BP1089" t="str">
            <v>Perlengkapan RumahPerlengkapan Rumah LainnyaJas Hujan</v>
          </cell>
        </row>
        <row r="1090">
          <cell r="BO1090" t="str">
            <v>Home SuppliesMiscellaneous HomeUmbrellas</v>
          </cell>
          <cell r="BP1090" t="str">
            <v>Perlengkapan RumahPerlengkapan Rumah LainnyaPayung</v>
          </cell>
        </row>
        <row r="1091">
          <cell r="BO1091" t="str">
            <v>Home SuppliesMiscellaneous Home</v>
          </cell>
          <cell r="BP1091" t="str">
            <v>Perlengkapan RumahPerlengkapan Rumah Lainnya</v>
          </cell>
        </row>
        <row r="1092">
          <cell r="BO1092" t="str">
            <v>Home SuppliesEveryday Household SuppliesOthers</v>
          </cell>
          <cell r="BP1092" t="str">
            <v>Perlengkapan RumahPerlengkapan Rumah Tangga Sehari-hariYang lain</v>
          </cell>
        </row>
        <row r="1093">
          <cell r="BO1093" t="str">
            <v>Virtual ProductsPhysical Voucher</v>
          </cell>
          <cell r="BP1093" t="str">
            <v>Produk VirtualVoucher Fisik</v>
          </cell>
        </row>
        <row r="1094">
          <cell r="BO1094" t="str">
            <v>Textiles &amp; Soft FurnishingsFabrics &amp; Sewing SuppliesSewing Accessories &amp; Haberdashery</v>
          </cell>
          <cell r="BP1094" t="str">
            <v>Tekstil &amp; Soft FurnishingKain &amp; Perlengkapan JahitAksesoris &amp; Haberdashery</v>
          </cell>
        </row>
        <row r="1095">
          <cell r="BO1095" t="str">
            <v>Textiles &amp; Soft FurnishingsFabrics &amp; Sewing SuppliesThread</v>
          </cell>
          <cell r="BP1095" t="str">
            <v>Tekstil &amp; Soft FurnishingKain &amp; Perlengkapan JahitBenang</v>
          </cell>
        </row>
        <row r="1096">
          <cell r="BO1096" t="str">
            <v>Textiles &amp; Soft FurnishingsFabrics &amp; Sewing SuppliesNeedles</v>
          </cell>
          <cell r="BP1096" t="str">
            <v>Tekstil &amp; Soft FurnishingKain &amp; Perlengkapan JahitJarum</v>
          </cell>
        </row>
        <row r="1097">
          <cell r="BO1097" t="str">
            <v>Textiles &amp; Soft FurnishingsFabrics &amp; Sewing SuppliesTextiles &amp; Fabrics</v>
          </cell>
          <cell r="BP1097" t="str">
            <v>Tekstil &amp; Soft FurnishingKain &amp; Perlengkapan JahitKain</v>
          </cell>
        </row>
        <row r="1098">
          <cell r="BO1098" t="str">
            <v>Textiles &amp; Soft FurnishingsFabrics &amp; Sewing SuppliesSewing Craft Kits</v>
          </cell>
          <cell r="BP1098" t="str">
            <v>Tekstil &amp; Soft FurnishingKain &amp; Perlengkapan JahitKit Alat Jahit</v>
          </cell>
        </row>
        <row r="1099">
          <cell r="BO1099" t="str">
            <v>Textiles &amp; Soft FurnishingsFabrics &amp; Sewing SuppliesSewing Tool Kits</v>
          </cell>
          <cell r="BP1099" t="str">
            <v>Tekstil &amp; Soft FurnishingKain &amp; Perlengkapan JahitKit Alat Menjahit</v>
          </cell>
        </row>
        <row r="1100">
          <cell r="BO1100" t="str">
            <v>Textiles &amp; Soft FurnishingsFabrics &amp; Sewing SuppliesSewing Machines</v>
          </cell>
          <cell r="BP1100" t="str">
            <v>Tekstil &amp; Soft FurnishingKain &amp; Perlengkapan JahitMesin Jahit</v>
          </cell>
        </row>
        <row r="1101">
          <cell r="BO1101" t="str">
            <v>Textiles &amp; Soft FurnishingsBedding and LinensBedding Accessories</v>
          </cell>
          <cell r="BP1101" t="str">
            <v>Tekstil &amp; Soft FurnishingSepreiAksesori Tempat Tidur</v>
          </cell>
        </row>
        <row r="1102">
          <cell r="BO1102" t="str">
            <v>Textiles &amp; Soft FurnishingsBedding and LinensPillows &amp; Bed Wedges</v>
          </cell>
          <cell r="BP1102" t="str">
            <v>Tekstil &amp; Soft FurnishingSepreiBantal &amp; Bantal Sandaran di Tempat Tidur</v>
          </cell>
        </row>
        <row r="1103">
          <cell r="BO1103" t="str">
            <v>Textiles &amp; Soft FurnishingsBedding and LinensMattress &amp; Mattress Pads/ Toppers/Protectors</v>
          </cell>
          <cell r="BP1103" t="str">
            <v>Tekstil &amp; Soft FurnishingSepreiPad &amp; Topper Matras</v>
          </cell>
        </row>
        <row r="1104">
          <cell r="BO1104" t="str">
            <v>Textiles &amp; Soft FurnishingsBedding and LinensBlankets &amp; Throws</v>
          </cell>
          <cell r="BP1104" t="str">
            <v>Tekstil &amp; Soft FurnishingSepreiSelimut &amp; Penutup</v>
          </cell>
        </row>
        <row r="1105">
          <cell r="BO1105" t="str">
            <v>Textiles &amp; Soft FurnishingsBedding and LinensSheets &amp; Pillowcases</v>
          </cell>
          <cell r="BP1105" t="str">
            <v>Tekstil &amp; Soft FurnishingSepreiSeprai &amp; Sarung Bantal</v>
          </cell>
        </row>
        <row r="1106">
          <cell r="BO1106" t="str">
            <v>Textiles &amp; Soft FurnishingsBedding</v>
          </cell>
          <cell r="BP1106" t="str">
            <v>Tekstil &amp; Soft FurnishingSeprei</v>
          </cell>
        </row>
        <row r="1107">
          <cell r="BO1107" t="str">
            <v>Textiles &amp; Soft FurnishingsHousehold TextilesChair Covers</v>
          </cell>
          <cell r="BP1107" t="str">
            <v>Tekstil &amp; Soft FurnishingTekstil Rumah TanggaSarung Kursi</v>
          </cell>
        </row>
        <row r="1108">
          <cell r="BO1108" t="str">
            <v>Textiles &amp; Soft FurnishingsHousehold TextilesSofa Covers</v>
          </cell>
          <cell r="BP1108" t="str">
            <v>Tekstil &amp; Soft FurnishingTekstil Rumah TanggaSarung Sofa</v>
          </cell>
        </row>
        <row r="1109">
          <cell r="BO1109" t="str">
            <v>Textiles &amp; Soft FurnishingsHousehold Textiles</v>
          </cell>
          <cell r="BP1109" t="str">
            <v>Tekstil &amp; Soft FurnishingTekstil Rumah Tangga</v>
          </cell>
        </row>
        <row r="1110">
          <cell r="BO1110" t="str">
            <v>Phones &amp; ElectronicsGaming &amp; Consoles</v>
          </cell>
          <cell r="BP1110" t="str">
            <v>Telepon &amp; ElektronikGame &amp; Konsol</v>
          </cell>
        </row>
      </sheetData>
      <sheetData sheetId="5">
        <row r="2">
          <cell r="K2" t="str">
            <v>Dynamic Commission Fee</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Relationships xmlns="http://schemas.openxmlformats.org/package/2006/relationships"><Relationship Id="rId1" Target="https://seller-id.tokopedia.com/commission-waiver?shop_region=ID" Type="http://schemas.openxmlformats.org/officeDocument/2006/relationships/hyperlink" TargetMode="External"></Relationship><Relationship Id="rId2" Target="../media/image1.png" Type="http://schemas.openxmlformats.org/officeDocument/2006/relationships/image"></Relationship></Relationships>
</file>

<file path=xl/worksheets/_rels/sheet2.xml.rels><?xml version="1.0" encoding="UTF-8"?>
<Relationships xmlns="http://schemas.openxmlformats.org/package/2006/relationships"><Relationship Id="rId1" Target="../media/image1.png" Type="http://schemas.openxmlformats.org/officeDocument/2006/relationships/image"></Relationship></Relationships>
</file>

<file path=xl/worksheets/_rels/sheet3.xml.rels><?xml version="1.0" encoding="UTF-8"?>
<Relationships xmlns="http://schemas.openxmlformats.org/package/2006/relationships"><Relationship Id="rId1" Target="https://seller-id.tokopedia.com/commission-waiver?shop_region=ID" Type="http://schemas.openxmlformats.org/officeDocument/2006/relationships/hyperlink" TargetMode="External"></Relationship><Relationship Id="rId2" Target="../media/image1.png" Type="http://schemas.openxmlformats.org/officeDocument/2006/relationships/image"></Relationship></Relationships>
</file>

<file path=xl/worksheets/_rels/sheet4.xml.rels><?xml version="1.0" encoding="UTF-8"?>
<Relationships xmlns="http://schemas.openxmlformats.org/package/2006/relationships"><Relationship Id="rId1" Target="../media/image1.png" Type="http://schemas.openxmlformats.org/officeDocument/2006/relationships/image"></Relationship></Relationships>
</file>

<file path=xl/worksheets/_rels/sheet5.xml.rels><?xml version="1.0" encoding="UTF-8"?>
<Relationships xmlns="http://schemas.openxmlformats.org/package/2006/relationships"><Relationship Id="rId1" Target="../media/image1.png" Type="http://schemas.openxmlformats.org/officeDocument/2006/relationships/image"></Relationship></Relationships>
</file>

<file path=xl/worksheets/_rels/sheet6.xml.rels><?xml version="1.0" encoding="UTF-8"?>
<Relationships xmlns="http://schemas.openxmlformats.org/package/2006/relationships"><Relationship Id="rId1" Target="../media/image1.png" Type="http://schemas.openxmlformats.org/officeDocument/2006/relationships/image"></Relationship></Relationships>
</file>

<file path=xl/worksheets/_rels/sheet7.xml.rels><?xml version="1.0" encoding="UTF-8"?>
<Relationships xmlns="http://schemas.openxmlformats.org/package/2006/relationships"><Relationship Id="rId1" Target="../media/image1.png" Type="http://schemas.openxmlformats.org/officeDocument/2006/relationships/image"></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AD356-CD69-1D4A-A793-085BF2058CF5}">
  <sheetPr codeName="Sheet1"/>
  <dimension ref="A1:E1108"/>
  <sheetViews>
    <sheetView zoomScale="64" workbookViewId="0">
      <selection activeCell="B9" sqref="B9"/>
    </sheetView>
  </sheetViews>
  <sheetFormatPr baseColWidth="10" defaultRowHeight="16" zeroHeight="true"/>
  <cols>
    <col customWidth="true" max="1" min="1" style="1" width="151"/>
    <col customWidth="true" max="2" min="2" style="1" width="14"/>
    <col customWidth="true" max="3" min="3" style="1" width="35.1640625"/>
    <col customWidth="true" max="4" min="4" style="1" width="29"/>
    <col customWidth="true" max="5" min="5" style="1" width="27"/>
    <col hidden="true" max="16384" min="6" style="1" width="14"/>
  </cols>
  <sheetData>
    <row r="1" spans="1:5" ht="119" customHeight="true">
      <c r="A1" s="25" t="s">
        <v>0</v>
      </c>
    </row>
    <row r="2" spans="1:5" ht="360">
      <c r="A2" s="2" t="s">
        <v>1179</v>
      </c>
      <c r="C2" s="3" t="s">
        <v>1</v>
      </c>
      <c r="D2" s="3" t="s">
        <v>2</v>
      </c>
      <c r="E2" s="3" t="s">
        <v>3</v>
      </c>
    </row>
    <row r="3" spans="1:5">
      <c r="C3" s="1" t="s">
        <v>4</v>
      </c>
      <c r="D3" s="1" t="s">
        <v>5</v>
      </c>
    </row>
    <row r="4" spans="1:5">
      <c r="C4" s="1" t="s">
        <v>4</v>
      </c>
      <c r="D4" s="1" t="s">
        <v>6</v>
      </c>
    </row>
    <row r="5" spans="1:5">
      <c r="C5" s="1" t="s">
        <v>4</v>
      </c>
      <c r="D5" s="1" t="s">
        <v>7</v>
      </c>
      <c r="E5" s="1" t="s">
        <v>8</v>
      </c>
    </row>
    <row r="6" spans="1:5">
      <c r="C6" s="1" t="s">
        <v>4</v>
      </c>
      <c r="D6" s="1" t="s">
        <v>7</v>
      </c>
      <c r="E6" s="1" t="s">
        <v>9</v>
      </c>
    </row>
    <row r="7" spans="1:5">
      <c r="C7" s="1" t="s">
        <v>4</v>
      </c>
      <c r="D7" s="1" t="s">
        <v>7</v>
      </c>
      <c r="E7" s="1" t="s">
        <v>10</v>
      </c>
    </row>
    <row r="8" spans="1:5">
      <c r="C8" s="1" t="s">
        <v>4</v>
      </c>
      <c r="D8" s="1" t="s">
        <v>7</v>
      </c>
      <c r="E8" s="1" t="s">
        <v>11</v>
      </c>
    </row>
    <row r="9" spans="1:5">
      <c r="C9" s="1" t="s">
        <v>4</v>
      </c>
      <c r="D9" s="1" t="s">
        <v>7</v>
      </c>
      <c r="E9" s="1" t="s">
        <v>12</v>
      </c>
    </row>
    <row r="10" spans="1:5">
      <c r="C10" s="1" t="s">
        <v>4</v>
      </c>
      <c r="D10" s="1" t="s">
        <v>7</v>
      </c>
      <c r="E10" s="1" t="s">
        <v>13</v>
      </c>
    </row>
    <row r="11" spans="1:5">
      <c r="C11" s="1" t="s">
        <v>4</v>
      </c>
      <c r="D11" s="1" t="s">
        <v>14</v>
      </c>
    </row>
    <row r="12" spans="1:5">
      <c r="C12" s="1" t="s">
        <v>4</v>
      </c>
      <c r="D12" s="1" t="s">
        <v>15</v>
      </c>
    </row>
    <row r="13" spans="1:5">
      <c r="C13" s="1" t="s">
        <v>4</v>
      </c>
      <c r="D13" s="1" t="s">
        <v>16</v>
      </c>
    </row>
    <row r="14" spans="1:5">
      <c r="C14" s="1" t="s">
        <v>4</v>
      </c>
      <c r="D14" s="1" t="s">
        <v>17</v>
      </c>
    </row>
    <row r="15" spans="1:5">
      <c r="C15" s="1" t="s">
        <v>4</v>
      </c>
      <c r="D15" s="1" t="s">
        <v>18</v>
      </c>
    </row>
    <row r="16" spans="1:5">
      <c r="C16" s="1" t="s">
        <v>4</v>
      </c>
      <c r="D16" s="1" t="s">
        <v>19</v>
      </c>
    </row>
    <row r="17" spans="3:5">
      <c r="C17" s="1" t="s">
        <v>4</v>
      </c>
      <c r="D17" s="1" t="s">
        <v>20</v>
      </c>
    </row>
    <row r="18" spans="3:5">
      <c r="C18" s="1" t="s">
        <v>4</v>
      </c>
      <c r="D18" s="1" t="s">
        <v>21</v>
      </c>
    </row>
    <row r="19" spans="3:5">
      <c r="C19" s="1" t="s">
        <v>4</v>
      </c>
      <c r="D19" s="1" t="s">
        <v>22</v>
      </c>
    </row>
    <row r="20" spans="3:5">
      <c r="C20" s="1" t="s">
        <v>4</v>
      </c>
      <c r="D20" s="1" t="s">
        <v>23</v>
      </c>
    </row>
    <row r="21" spans="3:5">
      <c r="C21" s="1" t="s">
        <v>24</v>
      </c>
      <c r="D21" s="1" t="s">
        <v>25</v>
      </c>
      <c r="E21" s="1" t="s">
        <v>26</v>
      </c>
    </row>
    <row r="22" spans="3:5">
      <c r="C22" s="1" t="s">
        <v>24</v>
      </c>
      <c r="D22" s="1" t="s">
        <v>25</v>
      </c>
      <c r="E22" s="1" t="s">
        <v>27</v>
      </c>
    </row>
    <row r="23" spans="3:5">
      <c r="C23" s="1" t="s">
        <v>24</v>
      </c>
      <c r="D23" s="1" t="s">
        <v>25</v>
      </c>
      <c r="E23" s="1" t="s">
        <v>28</v>
      </c>
    </row>
    <row r="24" spans="3:5">
      <c r="C24" s="1" t="s">
        <v>24</v>
      </c>
      <c r="D24" s="1" t="s">
        <v>25</v>
      </c>
      <c r="E24" s="1" t="s">
        <v>29</v>
      </c>
    </row>
    <row r="25" spans="3:5">
      <c r="C25" s="1" t="s">
        <v>24</v>
      </c>
      <c r="D25" s="1" t="s">
        <v>25</v>
      </c>
      <c r="E25" s="1" t="s">
        <v>30</v>
      </c>
    </row>
    <row r="26" spans="3:5">
      <c r="C26" s="1" t="s">
        <v>24</v>
      </c>
      <c r="D26" s="1" t="s">
        <v>25</v>
      </c>
      <c r="E26" s="1" t="s">
        <v>31</v>
      </c>
    </row>
    <row r="27" spans="3:5">
      <c r="C27" s="1" t="s">
        <v>24</v>
      </c>
      <c r="D27" s="1" t="s">
        <v>25</v>
      </c>
      <c r="E27" s="1" t="s">
        <v>32</v>
      </c>
    </row>
    <row r="28" spans="3:5">
      <c r="C28" s="1" t="s">
        <v>24</v>
      </c>
      <c r="D28" s="1" t="s">
        <v>25</v>
      </c>
      <c r="E28" s="1" t="s">
        <v>33</v>
      </c>
    </row>
    <row r="29" spans="3:5">
      <c r="C29" s="1" t="s">
        <v>24</v>
      </c>
      <c r="D29" s="1" t="s">
        <v>25</v>
      </c>
      <c r="E29" s="1" t="s">
        <v>34</v>
      </c>
    </row>
    <row r="30" spans="3:5">
      <c r="C30" s="1" t="s">
        <v>24</v>
      </c>
      <c r="D30" s="1" t="s">
        <v>25</v>
      </c>
      <c r="E30" s="1" t="s">
        <v>35</v>
      </c>
    </row>
    <row r="31" spans="3:5">
      <c r="C31" s="1" t="s">
        <v>24</v>
      </c>
      <c r="D31" s="1" t="s">
        <v>25</v>
      </c>
      <c r="E31" s="1" t="s">
        <v>36</v>
      </c>
    </row>
    <row r="32" spans="3:5">
      <c r="C32" s="1" t="s">
        <v>24</v>
      </c>
      <c r="D32" s="1" t="s">
        <v>37</v>
      </c>
    </row>
    <row r="33" spans="3:5">
      <c r="C33" s="1" t="s">
        <v>24</v>
      </c>
      <c r="D33" s="1" t="s">
        <v>38</v>
      </c>
    </row>
    <row r="34" spans="3:5">
      <c r="C34" s="1" t="s">
        <v>24</v>
      </c>
      <c r="D34" s="1" t="s">
        <v>39</v>
      </c>
    </row>
    <row r="35" spans="3:5">
      <c r="C35" s="1" t="s">
        <v>24</v>
      </c>
      <c r="D35" s="1" t="s">
        <v>40</v>
      </c>
      <c r="E35" s="1" t="s">
        <v>41</v>
      </c>
    </row>
    <row r="36" spans="3:5">
      <c r="C36" s="1" t="s">
        <v>24</v>
      </c>
      <c r="D36" s="1" t="s">
        <v>40</v>
      </c>
      <c r="E36" s="1" t="s">
        <v>42</v>
      </c>
    </row>
    <row r="37" spans="3:5">
      <c r="C37" s="1" t="s">
        <v>24</v>
      </c>
      <c r="D37" s="1" t="s">
        <v>40</v>
      </c>
      <c r="E37" s="1" t="s">
        <v>43</v>
      </c>
    </row>
    <row r="38" spans="3:5">
      <c r="C38" s="1" t="s">
        <v>24</v>
      </c>
      <c r="D38" s="1" t="s">
        <v>40</v>
      </c>
    </row>
    <row r="39" spans="3:5">
      <c r="C39" s="1" t="s">
        <v>24</v>
      </c>
      <c r="D39" s="1" t="s">
        <v>44</v>
      </c>
    </row>
    <row r="40" spans="3:5">
      <c r="C40" s="1" t="s">
        <v>24</v>
      </c>
      <c r="D40" s="1" t="s">
        <v>45</v>
      </c>
    </row>
    <row r="41" spans="3:5">
      <c r="C41" s="1" t="s">
        <v>24</v>
      </c>
      <c r="D41" s="1" t="s">
        <v>46</v>
      </c>
      <c r="E41" s="1" t="s">
        <v>47</v>
      </c>
    </row>
    <row r="42" spans="3:5">
      <c r="C42" s="1" t="s">
        <v>24</v>
      </c>
      <c r="D42" s="1" t="s">
        <v>46</v>
      </c>
      <c r="E42" s="1" t="s">
        <v>48</v>
      </c>
    </row>
    <row r="43" spans="3:5">
      <c r="C43" s="1" t="s">
        <v>24</v>
      </c>
      <c r="D43" s="1" t="s">
        <v>46</v>
      </c>
      <c r="E43" s="1" t="s">
        <v>49</v>
      </c>
    </row>
    <row r="44" spans="3:5">
      <c r="C44" s="1" t="s">
        <v>24</v>
      </c>
      <c r="D44" s="1" t="s">
        <v>46</v>
      </c>
      <c r="E44" s="1" t="s">
        <v>50</v>
      </c>
    </row>
    <row r="45" spans="3:5">
      <c r="C45" s="1" t="s">
        <v>24</v>
      </c>
      <c r="D45" s="1" t="s">
        <v>46</v>
      </c>
      <c r="E45" s="1" t="s">
        <v>51</v>
      </c>
    </row>
    <row r="46" spans="3:5">
      <c r="C46" s="1" t="s">
        <v>24</v>
      </c>
      <c r="D46" s="1" t="s">
        <v>46</v>
      </c>
      <c r="E46" s="1" t="s">
        <v>52</v>
      </c>
    </row>
    <row r="47" spans="3:5">
      <c r="C47" s="1" t="s">
        <v>24</v>
      </c>
      <c r="D47" s="1" t="s">
        <v>46</v>
      </c>
      <c r="E47" s="1" t="s">
        <v>53</v>
      </c>
    </row>
    <row r="48" spans="3:5">
      <c r="C48" s="1" t="s">
        <v>24</v>
      </c>
      <c r="D48" s="1" t="s">
        <v>46</v>
      </c>
      <c r="E48" s="1" t="s">
        <v>54</v>
      </c>
    </row>
    <row r="49" spans="3:5">
      <c r="C49" s="1" t="s">
        <v>24</v>
      </c>
      <c r="D49" s="1" t="s">
        <v>46</v>
      </c>
      <c r="E49" s="1" t="s">
        <v>55</v>
      </c>
    </row>
    <row r="50" spans="3:5">
      <c r="C50" s="1" t="s">
        <v>24</v>
      </c>
      <c r="D50" s="1" t="s">
        <v>46</v>
      </c>
      <c r="E50" s="1" t="s">
        <v>56</v>
      </c>
    </row>
    <row r="51" spans="3:5">
      <c r="C51" s="1" t="s">
        <v>57</v>
      </c>
      <c r="D51" s="1" t="s">
        <v>58</v>
      </c>
      <c r="E51" s="1" t="s">
        <v>59</v>
      </c>
    </row>
    <row r="52" spans="3:5">
      <c r="C52" s="1" t="s">
        <v>57</v>
      </c>
      <c r="D52" s="1" t="s">
        <v>58</v>
      </c>
      <c r="E52" s="1" t="s">
        <v>60</v>
      </c>
    </row>
    <row r="53" spans="3:5">
      <c r="C53" s="1" t="s">
        <v>57</v>
      </c>
      <c r="D53" s="1" t="s">
        <v>58</v>
      </c>
      <c r="E53" s="1" t="s">
        <v>61</v>
      </c>
    </row>
    <row r="54" spans="3:5">
      <c r="C54" s="1" t="s">
        <v>57</v>
      </c>
      <c r="D54" s="1" t="s">
        <v>58</v>
      </c>
      <c r="E54" s="1" t="s">
        <v>62</v>
      </c>
    </row>
    <row r="55" spans="3:5">
      <c r="C55" s="1" t="s">
        <v>57</v>
      </c>
      <c r="D55" s="1" t="s">
        <v>58</v>
      </c>
      <c r="E55" s="1" t="s">
        <v>63</v>
      </c>
    </row>
    <row r="56" spans="3:5">
      <c r="C56" s="1" t="s">
        <v>57</v>
      </c>
      <c r="D56" s="1" t="s">
        <v>58</v>
      </c>
      <c r="E56" s="1" t="s">
        <v>64</v>
      </c>
    </row>
    <row r="57" spans="3:5">
      <c r="C57" s="1" t="s">
        <v>57</v>
      </c>
      <c r="D57" s="1" t="s">
        <v>65</v>
      </c>
    </row>
    <row r="58" spans="3:5">
      <c r="C58" s="1" t="s">
        <v>57</v>
      </c>
      <c r="D58" s="1" t="s">
        <v>66</v>
      </c>
      <c r="E58" s="1" t="s">
        <v>67</v>
      </c>
    </row>
    <row r="59" spans="3:5">
      <c r="C59" s="1" t="s">
        <v>57</v>
      </c>
      <c r="D59" s="1" t="s">
        <v>66</v>
      </c>
      <c r="E59" s="1" t="s">
        <v>68</v>
      </c>
    </row>
    <row r="60" spans="3:5">
      <c r="C60" s="1" t="s">
        <v>57</v>
      </c>
      <c r="D60" s="1" t="s">
        <v>66</v>
      </c>
      <c r="E60" s="1" t="s">
        <v>69</v>
      </c>
    </row>
    <row r="61" spans="3:5">
      <c r="C61" s="1" t="s">
        <v>57</v>
      </c>
      <c r="D61" s="1" t="s">
        <v>66</v>
      </c>
      <c r="E61" s="1" t="s">
        <v>70</v>
      </c>
    </row>
    <row r="62" spans="3:5">
      <c r="C62" s="1" t="s">
        <v>57</v>
      </c>
      <c r="D62" s="1" t="s">
        <v>66</v>
      </c>
      <c r="E62" s="1" t="s">
        <v>71</v>
      </c>
    </row>
    <row r="63" spans="3:5">
      <c r="C63" s="1" t="s">
        <v>57</v>
      </c>
      <c r="D63" s="1" t="s">
        <v>66</v>
      </c>
      <c r="E63" s="1" t="s">
        <v>72</v>
      </c>
    </row>
    <row r="64" spans="3:5">
      <c r="C64" s="1" t="s">
        <v>57</v>
      </c>
      <c r="D64" s="1" t="s">
        <v>66</v>
      </c>
      <c r="E64" s="1" t="s">
        <v>73</v>
      </c>
    </row>
    <row r="65" spans="3:5">
      <c r="C65" s="1" t="s">
        <v>57</v>
      </c>
      <c r="D65" s="1" t="s">
        <v>66</v>
      </c>
      <c r="E65" s="1" t="s">
        <v>74</v>
      </c>
    </row>
    <row r="66" spans="3:5">
      <c r="C66" s="1" t="s">
        <v>57</v>
      </c>
      <c r="D66" s="1" t="s">
        <v>66</v>
      </c>
      <c r="E66" s="1" t="s">
        <v>75</v>
      </c>
    </row>
    <row r="67" spans="3:5">
      <c r="C67" s="1" t="s">
        <v>57</v>
      </c>
      <c r="D67" s="1" t="s">
        <v>76</v>
      </c>
    </row>
    <row r="68" spans="3:5">
      <c r="C68" s="1" t="s">
        <v>57</v>
      </c>
      <c r="D68" s="1" t="s">
        <v>77</v>
      </c>
    </row>
    <row r="69" spans="3:5">
      <c r="C69" s="1" t="s">
        <v>57</v>
      </c>
      <c r="D69" s="1" t="s">
        <v>78</v>
      </c>
    </row>
    <row r="70" spans="3:5">
      <c r="C70" s="1" t="s">
        <v>57</v>
      </c>
      <c r="D70" s="1" t="s">
        <v>79</v>
      </c>
      <c r="E70" s="1" t="s">
        <v>80</v>
      </c>
    </row>
    <row r="71" spans="3:5">
      <c r="C71" s="1" t="s">
        <v>57</v>
      </c>
      <c r="D71" s="1" t="s">
        <v>79</v>
      </c>
      <c r="E71" s="1" t="s">
        <v>81</v>
      </c>
    </row>
    <row r="72" spans="3:5">
      <c r="C72" s="1" t="s">
        <v>57</v>
      </c>
      <c r="D72" s="1" t="s">
        <v>79</v>
      </c>
    </row>
    <row r="73" spans="3:5">
      <c r="C73" s="1" t="s">
        <v>57</v>
      </c>
      <c r="D73" s="1" t="s">
        <v>82</v>
      </c>
    </row>
    <row r="74" spans="3:5">
      <c r="C74" s="1" t="s">
        <v>57</v>
      </c>
      <c r="D74" s="1" t="s">
        <v>83</v>
      </c>
    </row>
    <row r="75" spans="3:5">
      <c r="C75" s="1" t="s">
        <v>84</v>
      </c>
      <c r="D75" s="1" t="s">
        <v>85</v>
      </c>
      <c r="E75" s="1" t="s">
        <v>86</v>
      </c>
    </row>
    <row r="76" spans="3:5">
      <c r="C76" s="1" t="s">
        <v>84</v>
      </c>
      <c r="D76" s="1" t="s">
        <v>85</v>
      </c>
      <c r="E76" s="1" t="s">
        <v>87</v>
      </c>
    </row>
    <row r="77" spans="3:5">
      <c r="C77" s="1" t="s">
        <v>84</v>
      </c>
      <c r="D77" s="1" t="s">
        <v>85</v>
      </c>
      <c r="E77" s="1" t="s">
        <v>88</v>
      </c>
    </row>
    <row r="78" spans="3:5">
      <c r="C78" s="1" t="s">
        <v>84</v>
      </c>
      <c r="D78" s="1" t="s">
        <v>85</v>
      </c>
      <c r="E78" s="1" t="s">
        <v>89</v>
      </c>
    </row>
    <row r="79" spans="3:5">
      <c r="C79" s="1" t="s">
        <v>84</v>
      </c>
      <c r="D79" s="1" t="s">
        <v>85</v>
      </c>
      <c r="E79" s="1" t="s">
        <v>90</v>
      </c>
    </row>
    <row r="80" spans="3:5">
      <c r="C80" s="1" t="s">
        <v>84</v>
      </c>
      <c r="D80" s="1" t="s">
        <v>85</v>
      </c>
      <c r="E80" s="1" t="s">
        <v>91</v>
      </c>
    </row>
    <row r="81" spans="3:5">
      <c r="C81" s="1" t="s">
        <v>84</v>
      </c>
      <c r="D81" s="1" t="s">
        <v>85</v>
      </c>
      <c r="E81" s="1" t="s">
        <v>92</v>
      </c>
    </row>
    <row r="82" spans="3:5">
      <c r="C82" s="1" t="s">
        <v>84</v>
      </c>
      <c r="D82" s="1" t="s">
        <v>85</v>
      </c>
      <c r="E82" s="1" t="s">
        <v>93</v>
      </c>
    </row>
    <row r="83" spans="3:5">
      <c r="C83" s="1" t="s">
        <v>84</v>
      </c>
      <c r="D83" s="1" t="s">
        <v>85</v>
      </c>
      <c r="E83" s="1" t="s">
        <v>94</v>
      </c>
    </row>
    <row r="84" spans="3:5">
      <c r="C84" s="1" t="s">
        <v>84</v>
      </c>
      <c r="D84" s="1" t="s">
        <v>85</v>
      </c>
      <c r="E84" s="1" t="s">
        <v>95</v>
      </c>
    </row>
    <row r="85" spans="3:5">
      <c r="C85" s="1" t="s">
        <v>84</v>
      </c>
      <c r="D85" s="1" t="s">
        <v>85</v>
      </c>
      <c r="E85" s="1" t="s">
        <v>96</v>
      </c>
    </row>
    <row r="86" spans="3:5">
      <c r="C86" s="1" t="s">
        <v>84</v>
      </c>
      <c r="D86" s="1" t="s">
        <v>97</v>
      </c>
      <c r="E86" s="1" t="s">
        <v>98</v>
      </c>
    </row>
    <row r="87" spans="3:5">
      <c r="C87" s="1" t="s">
        <v>84</v>
      </c>
      <c r="D87" s="1" t="s">
        <v>97</v>
      </c>
      <c r="E87" s="1" t="s">
        <v>99</v>
      </c>
    </row>
    <row r="88" spans="3:5">
      <c r="C88" s="1" t="s">
        <v>84</v>
      </c>
      <c r="D88" s="1" t="s">
        <v>97</v>
      </c>
      <c r="E88" s="1" t="s">
        <v>100</v>
      </c>
    </row>
    <row r="89" spans="3:5">
      <c r="C89" s="1" t="s">
        <v>84</v>
      </c>
      <c r="D89" s="1" t="s">
        <v>97</v>
      </c>
      <c r="E89" s="1" t="s">
        <v>101</v>
      </c>
    </row>
    <row r="90" spans="3:5">
      <c r="C90" s="1" t="s">
        <v>84</v>
      </c>
      <c r="D90" s="1" t="s">
        <v>97</v>
      </c>
      <c r="E90" s="1" t="s">
        <v>102</v>
      </c>
    </row>
    <row r="91" spans="3:5">
      <c r="C91" s="1" t="s">
        <v>84</v>
      </c>
      <c r="D91" s="1" t="s">
        <v>97</v>
      </c>
      <c r="E91" s="1" t="s">
        <v>103</v>
      </c>
    </row>
    <row r="92" spans="3:5">
      <c r="C92" s="1" t="s">
        <v>84</v>
      </c>
      <c r="D92" s="1" t="s">
        <v>97</v>
      </c>
      <c r="E92" s="1" t="s">
        <v>104</v>
      </c>
    </row>
    <row r="93" spans="3:5">
      <c r="C93" s="1" t="s">
        <v>84</v>
      </c>
      <c r="D93" s="1" t="s">
        <v>97</v>
      </c>
      <c r="E93" s="1" t="s">
        <v>105</v>
      </c>
    </row>
    <row r="94" spans="3:5">
      <c r="C94" s="1" t="s">
        <v>84</v>
      </c>
      <c r="D94" s="1" t="s">
        <v>106</v>
      </c>
      <c r="E94" s="1" t="s">
        <v>107</v>
      </c>
    </row>
    <row r="95" spans="3:5">
      <c r="C95" s="1" t="s">
        <v>84</v>
      </c>
      <c r="D95" s="1" t="s">
        <v>106</v>
      </c>
    </row>
    <row r="96" spans="3:5">
      <c r="C96" s="1" t="s">
        <v>84</v>
      </c>
      <c r="D96" s="1" t="s">
        <v>108</v>
      </c>
      <c r="E96" s="1" t="s">
        <v>109</v>
      </c>
    </row>
    <row r="97" spans="3:5">
      <c r="C97" s="1" t="s">
        <v>84</v>
      </c>
      <c r="D97" s="1" t="s">
        <v>108</v>
      </c>
      <c r="E97" s="1" t="s">
        <v>110</v>
      </c>
    </row>
    <row r="98" spans="3:5">
      <c r="C98" s="1" t="s">
        <v>84</v>
      </c>
      <c r="D98" s="1" t="s">
        <v>108</v>
      </c>
      <c r="E98" s="1" t="s">
        <v>111</v>
      </c>
    </row>
    <row r="99" spans="3:5">
      <c r="C99" s="1" t="s">
        <v>84</v>
      </c>
      <c r="D99" s="1" t="s">
        <v>108</v>
      </c>
      <c r="E99" s="1" t="s">
        <v>112</v>
      </c>
    </row>
    <row r="100" spans="3:5">
      <c r="C100" s="1" t="s">
        <v>84</v>
      </c>
      <c r="D100" s="1" t="s">
        <v>108</v>
      </c>
      <c r="E100" s="1" t="s">
        <v>113</v>
      </c>
    </row>
    <row r="101" spans="3:5">
      <c r="C101" s="1" t="s">
        <v>84</v>
      </c>
      <c r="D101" s="1" t="s">
        <v>108</v>
      </c>
      <c r="E101" s="1" t="s">
        <v>114</v>
      </c>
    </row>
    <row r="102" spans="3:5">
      <c r="C102" s="1" t="s">
        <v>84</v>
      </c>
      <c r="D102" s="1" t="s">
        <v>108</v>
      </c>
      <c r="E102" s="1" t="s">
        <v>115</v>
      </c>
    </row>
    <row r="103" spans="3:5">
      <c r="C103" s="1" t="s">
        <v>84</v>
      </c>
      <c r="D103" s="1" t="s">
        <v>108</v>
      </c>
      <c r="E103" s="1" t="s">
        <v>116</v>
      </c>
    </row>
    <row r="104" spans="3:5">
      <c r="C104" s="1" t="s">
        <v>84</v>
      </c>
      <c r="D104" s="1" t="s">
        <v>108</v>
      </c>
      <c r="E104" s="1" t="s">
        <v>117</v>
      </c>
    </row>
    <row r="105" spans="3:5">
      <c r="C105" s="1" t="s">
        <v>84</v>
      </c>
      <c r="D105" s="1" t="s">
        <v>108</v>
      </c>
      <c r="E105" s="1" t="s">
        <v>118</v>
      </c>
    </row>
    <row r="106" spans="3:5">
      <c r="C106" s="1" t="s">
        <v>84</v>
      </c>
      <c r="D106" s="1" t="s">
        <v>108</v>
      </c>
      <c r="E106" s="1" t="s">
        <v>119</v>
      </c>
    </row>
    <row r="107" spans="3:5">
      <c r="C107" s="1" t="s">
        <v>84</v>
      </c>
      <c r="D107" s="1" t="s">
        <v>108</v>
      </c>
      <c r="E107" s="1" t="s">
        <v>120</v>
      </c>
    </row>
    <row r="108" spans="3:5">
      <c r="C108" s="1" t="s">
        <v>84</v>
      </c>
      <c r="D108" s="1" t="s">
        <v>108</v>
      </c>
      <c r="E108" s="1" t="s">
        <v>121</v>
      </c>
    </row>
    <row r="109" spans="3:5">
      <c r="C109" s="1" t="s">
        <v>84</v>
      </c>
      <c r="D109" s="1" t="s">
        <v>108</v>
      </c>
      <c r="E109" s="1" t="s">
        <v>122</v>
      </c>
    </row>
    <row r="110" spans="3:5">
      <c r="C110" s="1" t="s">
        <v>84</v>
      </c>
      <c r="D110" s="1" t="s">
        <v>108</v>
      </c>
      <c r="E110" s="1" t="s">
        <v>123</v>
      </c>
    </row>
    <row r="111" spans="3:5">
      <c r="C111" s="1" t="s">
        <v>84</v>
      </c>
      <c r="D111" s="1" t="s">
        <v>108</v>
      </c>
      <c r="E111" s="1" t="s">
        <v>124</v>
      </c>
    </row>
    <row r="112" spans="3:5">
      <c r="C112" s="1" t="s">
        <v>84</v>
      </c>
      <c r="D112" s="1" t="s">
        <v>108</v>
      </c>
      <c r="E112" s="1" t="s">
        <v>93</v>
      </c>
    </row>
    <row r="113" spans="3:5">
      <c r="C113" s="1" t="s">
        <v>84</v>
      </c>
      <c r="D113" s="1" t="s">
        <v>125</v>
      </c>
      <c r="E113" s="1" t="s">
        <v>126</v>
      </c>
    </row>
    <row r="114" spans="3:5">
      <c r="C114" s="1" t="s">
        <v>84</v>
      </c>
      <c r="D114" s="1" t="s">
        <v>125</v>
      </c>
      <c r="E114" s="1" t="s">
        <v>127</v>
      </c>
    </row>
    <row r="115" spans="3:5">
      <c r="C115" s="1" t="s">
        <v>84</v>
      </c>
      <c r="D115" s="1" t="s">
        <v>125</v>
      </c>
      <c r="E115" s="1" t="s">
        <v>128</v>
      </c>
    </row>
    <row r="116" spans="3:5">
      <c r="C116" s="1" t="s">
        <v>84</v>
      </c>
      <c r="D116" s="1" t="s">
        <v>125</v>
      </c>
      <c r="E116" s="1" t="s">
        <v>129</v>
      </c>
    </row>
    <row r="117" spans="3:5">
      <c r="C117" s="1" t="s">
        <v>84</v>
      </c>
      <c r="D117" s="1" t="s">
        <v>125</v>
      </c>
      <c r="E117" s="1" t="s">
        <v>130</v>
      </c>
    </row>
    <row r="118" spans="3:5">
      <c r="C118" s="1" t="s">
        <v>84</v>
      </c>
      <c r="D118" s="1" t="s">
        <v>125</v>
      </c>
      <c r="E118" s="1" t="s">
        <v>131</v>
      </c>
    </row>
    <row r="119" spans="3:5">
      <c r="C119" s="1" t="s">
        <v>84</v>
      </c>
      <c r="D119" s="1" t="s">
        <v>125</v>
      </c>
      <c r="E119" s="1" t="s">
        <v>132</v>
      </c>
    </row>
    <row r="120" spans="3:5">
      <c r="C120" s="1" t="s">
        <v>84</v>
      </c>
      <c r="D120" s="1" t="s">
        <v>125</v>
      </c>
      <c r="E120" s="1" t="s">
        <v>133</v>
      </c>
    </row>
    <row r="121" spans="3:5">
      <c r="C121" s="1" t="s">
        <v>84</v>
      </c>
      <c r="D121" s="1" t="s">
        <v>125</v>
      </c>
      <c r="E121" s="1" t="s">
        <v>134</v>
      </c>
    </row>
    <row r="122" spans="3:5">
      <c r="C122" s="1" t="s">
        <v>84</v>
      </c>
      <c r="D122" s="1" t="s">
        <v>125</v>
      </c>
      <c r="E122" s="1" t="s">
        <v>135</v>
      </c>
    </row>
    <row r="123" spans="3:5">
      <c r="C123" s="1" t="s">
        <v>84</v>
      </c>
      <c r="D123" s="1" t="s">
        <v>125</v>
      </c>
      <c r="E123" s="1" t="s">
        <v>136</v>
      </c>
    </row>
    <row r="124" spans="3:5">
      <c r="C124" s="1" t="s">
        <v>84</v>
      </c>
      <c r="D124" s="1" t="s">
        <v>125</v>
      </c>
      <c r="E124" s="1" t="s">
        <v>137</v>
      </c>
    </row>
    <row r="125" spans="3:5">
      <c r="C125" s="1" t="s">
        <v>84</v>
      </c>
      <c r="D125" s="1" t="s">
        <v>138</v>
      </c>
    </row>
    <row r="126" spans="3:5">
      <c r="C126" s="1" t="s">
        <v>84</v>
      </c>
      <c r="D126" s="1" t="s">
        <v>139</v>
      </c>
      <c r="E126" s="1" t="s">
        <v>140</v>
      </c>
    </row>
    <row r="127" spans="3:5">
      <c r="C127" s="1" t="s">
        <v>84</v>
      </c>
      <c r="D127" s="1" t="s">
        <v>139</v>
      </c>
      <c r="E127" s="1" t="s">
        <v>141</v>
      </c>
    </row>
    <row r="128" spans="3:5">
      <c r="C128" s="1" t="s">
        <v>84</v>
      </c>
      <c r="D128" s="1" t="s">
        <v>139</v>
      </c>
      <c r="E128" s="1" t="s">
        <v>142</v>
      </c>
    </row>
    <row r="129" spans="3:5">
      <c r="C129" s="1" t="s">
        <v>84</v>
      </c>
      <c r="D129" s="1" t="s">
        <v>139</v>
      </c>
      <c r="E129" s="1" t="s">
        <v>143</v>
      </c>
    </row>
    <row r="130" spans="3:5">
      <c r="C130" s="1" t="s">
        <v>84</v>
      </c>
      <c r="D130" s="1" t="s">
        <v>139</v>
      </c>
      <c r="E130" s="1" t="s">
        <v>144</v>
      </c>
    </row>
    <row r="131" spans="3:5">
      <c r="C131" s="1" t="s">
        <v>84</v>
      </c>
      <c r="D131" s="1" t="s">
        <v>139</v>
      </c>
      <c r="E131" s="1" t="s">
        <v>145</v>
      </c>
    </row>
    <row r="132" spans="3:5">
      <c r="C132" s="1" t="s">
        <v>84</v>
      </c>
      <c r="D132" s="1" t="s">
        <v>139</v>
      </c>
      <c r="E132" s="1" t="s">
        <v>146</v>
      </c>
    </row>
    <row r="133" spans="3:5">
      <c r="C133" s="1" t="s">
        <v>84</v>
      </c>
      <c r="D133" s="1" t="s">
        <v>139</v>
      </c>
      <c r="E133" s="1" t="s">
        <v>147</v>
      </c>
    </row>
    <row r="134" spans="3:5">
      <c r="C134" s="1" t="s">
        <v>84</v>
      </c>
      <c r="D134" s="1" t="s">
        <v>139</v>
      </c>
      <c r="E134" s="1" t="s">
        <v>148</v>
      </c>
    </row>
    <row r="135" spans="3:5">
      <c r="C135" s="1" t="s">
        <v>84</v>
      </c>
      <c r="D135" s="1" t="s">
        <v>139</v>
      </c>
      <c r="E135" s="1" t="s">
        <v>149</v>
      </c>
    </row>
    <row r="136" spans="3:5">
      <c r="C136" s="1" t="s">
        <v>84</v>
      </c>
      <c r="D136" s="1" t="s">
        <v>139</v>
      </c>
      <c r="E136" s="1" t="s">
        <v>150</v>
      </c>
    </row>
    <row r="137" spans="3:5">
      <c r="C137" s="1" t="s">
        <v>84</v>
      </c>
      <c r="D137" s="1" t="s">
        <v>139</v>
      </c>
      <c r="E137" s="1" t="s">
        <v>151</v>
      </c>
    </row>
    <row r="138" spans="3:5">
      <c r="C138" s="1" t="s">
        <v>84</v>
      </c>
      <c r="D138" s="1" t="s">
        <v>139</v>
      </c>
      <c r="E138" s="1" t="s">
        <v>152</v>
      </c>
    </row>
    <row r="139" spans="3:5">
      <c r="C139" s="1" t="s">
        <v>84</v>
      </c>
      <c r="D139" s="1" t="s">
        <v>139</v>
      </c>
      <c r="E139" s="1" t="s">
        <v>153</v>
      </c>
    </row>
    <row r="140" spans="3:5">
      <c r="C140" s="1" t="s">
        <v>84</v>
      </c>
      <c r="D140" s="1" t="s">
        <v>139</v>
      </c>
      <c r="E140" s="1" t="s">
        <v>154</v>
      </c>
    </row>
    <row r="141" spans="3:5">
      <c r="C141" s="1" t="s">
        <v>84</v>
      </c>
      <c r="D141" s="1" t="s">
        <v>139</v>
      </c>
      <c r="E141" s="1" t="s">
        <v>155</v>
      </c>
    </row>
    <row r="142" spans="3:5">
      <c r="C142" s="1" t="s">
        <v>84</v>
      </c>
      <c r="D142" s="1" t="s">
        <v>139</v>
      </c>
      <c r="E142" s="1" t="s">
        <v>156</v>
      </c>
    </row>
    <row r="143" spans="3:5">
      <c r="C143" s="1" t="s">
        <v>84</v>
      </c>
      <c r="D143" s="1" t="s">
        <v>139</v>
      </c>
      <c r="E143" s="1" t="s">
        <v>157</v>
      </c>
    </row>
    <row r="144" spans="3:5">
      <c r="C144" s="1" t="s">
        <v>84</v>
      </c>
      <c r="D144" s="1" t="s">
        <v>139</v>
      </c>
      <c r="E144" s="1" t="s">
        <v>158</v>
      </c>
    </row>
    <row r="145" spans="3:5">
      <c r="C145" s="1" t="s">
        <v>84</v>
      </c>
      <c r="D145" s="1" t="s">
        <v>139</v>
      </c>
      <c r="E145" s="1" t="s">
        <v>159</v>
      </c>
    </row>
    <row r="146" spans="3:5">
      <c r="C146" s="1" t="s">
        <v>84</v>
      </c>
      <c r="D146" s="1" t="s">
        <v>139</v>
      </c>
      <c r="E146" s="1" t="s">
        <v>160</v>
      </c>
    </row>
    <row r="147" spans="3:5">
      <c r="C147" s="1" t="s">
        <v>84</v>
      </c>
      <c r="D147" s="1" t="s">
        <v>139</v>
      </c>
      <c r="E147" s="1" t="s">
        <v>161</v>
      </c>
    </row>
    <row r="148" spans="3:5">
      <c r="C148" s="1" t="s">
        <v>84</v>
      </c>
      <c r="D148" s="1" t="s">
        <v>162</v>
      </c>
      <c r="E148" s="1" t="s">
        <v>163</v>
      </c>
    </row>
    <row r="149" spans="3:5">
      <c r="C149" s="1" t="s">
        <v>84</v>
      </c>
      <c r="D149" s="1" t="s">
        <v>162</v>
      </c>
      <c r="E149" s="1" t="s">
        <v>164</v>
      </c>
    </row>
    <row r="150" spans="3:5">
      <c r="C150" s="1" t="s">
        <v>84</v>
      </c>
      <c r="D150" s="1" t="s">
        <v>162</v>
      </c>
      <c r="E150" s="1" t="s">
        <v>165</v>
      </c>
    </row>
    <row r="151" spans="3:5">
      <c r="C151" s="1" t="s">
        <v>84</v>
      </c>
      <c r="D151" s="1" t="s">
        <v>162</v>
      </c>
      <c r="E151" s="1" t="s">
        <v>166</v>
      </c>
    </row>
    <row r="152" spans="3:5">
      <c r="C152" s="1" t="s">
        <v>84</v>
      </c>
      <c r="D152" s="1" t="s">
        <v>162</v>
      </c>
      <c r="E152" s="1" t="s">
        <v>167</v>
      </c>
    </row>
    <row r="153" spans="3:5">
      <c r="C153" s="1" t="s">
        <v>84</v>
      </c>
      <c r="D153" s="1" t="s">
        <v>162</v>
      </c>
      <c r="E153" s="1" t="s">
        <v>168</v>
      </c>
    </row>
    <row r="154" spans="3:5">
      <c r="C154" s="1" t="s">
        <v>84</v>
      </c>
      <c r="D154" s="1" t="s">
        <v>162</v>
      </c>
      <c r="E154" s="1" t="s">
        <v>169</v>
      </c>
    </row>
    <row r="155" spans="3:5">
      <c r="C155" s="1" t="s">
        <v>84</v>
      </c>
      <c r="D155" s="1" t="s">
        <v>162</v>
      </c>
      <c r="E155" s="1" t="s">
        <v>170</v>
      </c>
    </row>
    <row r="156" spans="3:5">
      <c r="C156" s="1" t="s">
        <v>84</v>
      </c>
      <c r="D156" s="1" t="s">
        <v>171</v>
      </c>
      <c r="E156" s="1" t="s">
        <v>172</v>
      </c>
    </row>
    <row r="157" spans="3:5">
      <c r="C157" s="1" t="s">
        <v>84</v>
      </c>
      <c r="D157" s="1" t="s">
        <v>171</v>
      </c>
      <c r="E157" s="1" t="s">
        <v>173</v>
      </c>
    </row>
    <row r="158" spans="3:5">
      <c r="C158" s="1" t="s">
        <v>84</v>
      </c>
      <c r="D158" s="1" t="s">
        <v>171</v>
      </c>
      <c r="E158" s="1" t="s">
        <v>174</v>
      </c>
    </row>
    <row r="159" spans="3:5">
      <c r="C159" s="1" t="s">
        <v>84</v>
      </c>
      <c r="D159" s="1" t="s">
        <v>171</v>
      </c>
      <c r="E159" s="1" t="s">
        <v>175</v>
      </c>
    </row>
    <row r="160" spans="3:5">
      <c r="C160" s="1" t="s">
        <v>84</v>
      </c>
      <c r="D160" s="1" t="s">
        <v>171</v>
      </c>
      <c r="E160" s="1" t="s">
        <v>176</v>
      </c>
    </row>
    <row r="161" spans="3:5">
      <c r="C161" s="1" t="s">
        <v>84</v>
      </c>
      <c r="D161" s="1" t="s">
        <v>171</v>
      </c>
      <c r="E161" s="1" t="s">
        <v>177</v>
      </c>
    </row>
    <row r="162" spans="3:5">
      <c r="C162" s="1" t="s">
        <v>84</v>
      </c>
      <c r="D162" s="1" t="s">
        <v>171</v>
      </c>
      <c r="E162" s="1" t="s">
        <v>178</v>
      </c>
    </row>
    <row r="163" spans="3:5">
      <c r="C163" s="1" t="s">
        <v>84</v>
      </c>
      <c r="D163" s="1" t="s">
        <v>171</v>
      </c>
      <c r="E163" s="1" t="s">
        <v>179</v>
      </c>
    </row>
    <row r="164" spans="3:5">
      <c r="C164" s="1" t="s">
        <v>84</v>
      </c>
      <c r="D164" s="1" t="s">
        <v>171</v>
      </c>
      <c r="E164" s="1" t="s">
        <v>180</v>
      </c>
    </row>
    <row r="165" spans="3:5">
      <c r="C165" s="1" t="s">
        <v>84</v>
      </c>
      <c r="D165" s="1" t="s">
        <v>171</v>
      </c>
      <c r="E165" s="1" t="s">
        <v>181</v>
      </c>
    </row>
    <row r="166" spans="3:5">
      <c r="C166" s="1" t="s">
        <v>84</v>
      </c>
      <c r="D166" s="1" t="s">
        <v>182</v>
      </c>
      <c r="E166" s="1" t="s">
        <v>183</v>
      </c>
    </row>
    <row r="167" spans="3:5">
      <c r="C167" s="1" t="s">
        <v>84</v>
      </c>
      <c r="D167" s="1" t="s">
        <v>182</v>
      </c>
      <c r="E167" s="1" t="s">
        <v>184</v>
      </c>
    </row>
    <row r="168" spans="3:5">
      <c r="C168" s="1" t="s">
        <v>84</v>
      </c>
      <c r="D168" s="1" t="s">
        <v>182</v>
      </c>
      <c r="E168" s="1" t="s">
        <v>185</v>
      </c>
    </row>
    <row r="169" spans="3:5">
      <c r="C169" s="1" t="s">
        <v>84</v>
      </c>
      <c r="D169" s="1" t="s">
        <v>182</v>
      </c>
      <c r="E169" s="1" t="s">
        <v>186</v>
      </c>
    </row>
    <row r="170" spans="3:5">
      <c r="C170" s="1" t="s">
        <v>84</v>
      </c>
      <c r="D170" s="1" t="s">
        <v>182</v>
      </c>
      <c r="E170" s="1" t="s">
        <v>187</v>
      </c>
    </row>
    <row r="171" spans="3:5">
      <c r="C171" s="1" t="s">
        <v>188</v>
      </c>
      <c r="D171" s="1" t="s">
        <v>189</v>
      </c>
    </row>
    <row r="172" spans="3:5">
      <c r="C172" s="1" t="s">
        <v>188</v>
      </c>
      <c r="D172" s="1" t="s">
        <v>190</v>
      </c>
    </row>
    <row r="173" spans="3:5">
      <c r="C173" s="1" t="s">
        <v>188</v>
      </c>
      <c r="D173" s="1" t="s">
        <v>191</v>
      </c>
    </row>
    <row r="174" spans="3:5">
      <c r="C174" s="1" t="s">
        <v>188</v>
      </c>
      <c r="D174" s="1" t="s">
        <v>192</v>
      </c>
    </row>
    <row r="175" spans="3:5">
      <c r="C175" s="1" t="s">
        <v>188</v>
      </c>
      <c r="D175" s="1" t="s">
        <v>193</v>
      </c>
      <c r="E175" s="1" t="s">
        <v>194</v>
      </c>
    </row>
    <row r="176" spans="3:5">
      <c r="C176" s="1" t="s">
        <v>188</v>
      </c>
      <c r="D176" s="1" t="s">
        <v>193</v>
      </c>
      <c r="E176" s="1" t="s">
        <v>195</v>
      </c>
    </row>
    <row r="177" spans="3:5">
      <c r="C177" s="1" t="s">
        <v>188</v>
      </c>
      <c r="D177" s="1" t="s">
        <v>193</v>
      </c>
      <c r="E177" s="1" t="s">
        <v>196</v>
      </c>
    </row>
    <row r="178" spans="3:5">
      <c r="C178" s="1" t="s">
        <v>188</v>
      </c>
      <c r="D178" s="1" t="s">
        <v>193</v>
      </c>
      <c r="E178" s="1" t="s">
        <v>197</v>
      </c>
    </row>
    <row r="179" spans="3:5">
      <c r="C179" s="1" t="s">
        <v>188</v>
      </c>
      <c r="D179" s="1" t="s">
        <v>193</v>
      </c>
      <c r="E179" s="1" t="s">
        <v>198</v>
      </c>
    </row>
    <row r="180" spans="3:5">
      <c r="C180" s="1" t="s">
        <v>188</v>
      </c>
      <c r="D180" s="1" t="s">
        <v>193</v>
      </c>
      <c r="E180" s="1" t="s">
        <v>199</v>
      </c>
    </row>
    <row r="181" spans="3:5">
      <c r="C181" s="1" t="s">
        <v>188</v>
      </c>
      <c r="D181" s="1" t="s">
        <v>200</v>
      </c>
    </row>
    <row r="182" spans="3:5">
      <c r="C182" s="1" t="s">
        <v>188</v>
      </c>
      <c r="D182" s="1" t="s">
        <v>201</v>
      </c>
    </row>
    <row r="183" spans="3:5">
      <c r="C183" s="1" t="s">
        <v>188</v>
      </c>
      <c r="D183" s="1" t="s">
        <v>202</v>
      </c>
    </row>
    <row r="184" spans="3:5">
      <c r="C184" s="1" t="s">
        <v>188</v>
      </c>
      <c r="D184" s="1" t="s">
        <v>203</v>
      </c>
    </row>
    <row r="185" spans="3:5">
      <c r="C185" s="1" t="s">
        <v>188</v>
      </c>
      <c r="D185" s="1" t="s">
        <v>204</v>
      </c>
    </row>
    <row r="186" spans="3:5">
      <c r="C186" s="1" t="s">
        <v>205</v>
      </c>
      <c r="D186" s="1" t="s">
        <v>206</v>
      </c>
      <c r="E186" s="1" t="s">
        <v>207</v>
      </c>
    </row>
    <row r="187" spans="3:5">
      <c r="C187" s="1" t="s">
        <v>205</v>
      </c>
      <c r="D187" s="1" t="s">
        <v>206</v>
      </c>
      <c r="E187" s="1" t="s">
        <v>208</v>
      </c>
    </row>
    <row r="188" spans="3:5">
      <c r="C188" s="1" t="s">
        <v>205</v>
      </c>
      <c r="D188" s="1" t="s">
        <v>206</v>
      </c>
      <c r="E188" s="1" t="s">
        <v>209</v>
      </c>
    </row>
    <row r="189" spans="3:5">
      <c r="C189" s="1" t="s">
        <v>205</v>
      </c>
      <c r="D189" s="1" t="s">
        <v>206</v>
      </c>
      <c r="E189" s="1" t="s">
        <v>210</v>
      </c>
    </row>
    <row r="190" spans="3:5">
      <c r="C190" s="1" t="s">
        <v>205</v>
      </c>
      <c r="D190" s="1" t="s">
        <v>206</v>
      </c>
    </row>
    <row r="191" spans="3:5">
      <c r="C191" s="1" t="s">
        <v>205</v>
      </c>
      <c r="D191" s="1" t="s">
        <v>211</v>
      </c>
      <c r="E191" s="1" t="s">
        <v>212</v>
      </c>
    </row>
    <row r="192" spans="3:5">
      <c r="C192" s="1" t="s">
        <v>205</v>
      </c>
      <c r="D192" s="1" t="s">
        <v>211</v>
      </c>
      <c r="E192" s="1" t="s">
        <v>213</v>
      </c>
    </row>
    <row r="193" spans="3:5">
      <c r="C193" s="1" t="s">
        <v>205</v>
      </c>
      <c r="D193" s="1" t="s">
        <v>211</v>
      </c>
      <c r="E193" s="1" t="s">
        <v>214</v>
      </c>
    </row>
    <row r="194" spans="3:5">
      <c r="C194" s="1" t="s">
        <v>205</v>
      </c>
      <c r="D194" s="1" t="s">
        <v>211</v>
      </c>
    </row>
    <row r="195" spans="3:5">
      <c r="C195" s="1" t="s">
        <v>205</v>
      </c>
      <c r="D195" s="1" t="s">
        <v>215</v>
      </c>
      <c r="E195" s="1" t="s">
        <v>216</v>
      </c>
    </row>
    <row r="196" spans="3:5">
      <c r="C196" s="1" t="s">
        <v>205</v>
      </c>
      <c r="D196" s="1" t="s">
        <v>215</v>
      </c>
      <c r="E196" s="1" t="s">
        <v>217</v>
      </c>
    </row>
    <row r="197" spans="3:5">
      <c r="C197" s="1" t="s">
        <v>205</v>
      </c>
      <c r="D197" s="1" t="s">
        <v>215</v>
      </c>
      <c r="E197" s="1" t="s">
        <v>218</v>
      </c>
    </row>
    <row r="198" spans="3:5">
      <c r="C198" s="1" t="s">
        <v>205</v>
      </c>
      <c r="D198" s="1" t="s">
        <v>215</v>
      </c>
    </row>
    <row r="199" spans="3:5">
      <c r="C199" s="1" t="s">
        <v>205</v>
      </c>
      <c r="D199" s="1" t="s">
        <v>219</v>
      </c>
      <c r="E199" s="1" t="s">
        <v>220</v>
      </c>
    </row>
    <row r="200" spans="3:5">
      <c r="C200" s="1" t="s">
        <v>205</v>
      </c>
      <c r="D200" s="1" t="s">
        <v>219</v>
      </c>
      <c r="E200" s="1" t="s">
        <v>221</v>
      </c>
    </row>
    <row r="201" spans="3:5">
      <c r="C201" s="1" t="s">
        <v>205</v>
      </c>
      <c r="D201" s="1" t="s">
        <v>219</v>
      </c>
      <c r="E201" s="1" t="s">
        <v>222</v>
      </c>
    </row>
    <row r="202" spans="3:5">
      <c r="C202" s="1" t="s">
        <v>205</v>
      </c>
      <c r="D202" s="1" t="s">
        <v>219</v>
      </c>
      <c r="E202" s="1" t="s">
        <v>223</v>
      </c>
    </row>
    <row r="203" spans="3:5">
      <c r="C203" s="1" t="s">
        <v>205</v>
      </c>
      <c r="D203" s="1" t="s">
        <v>219</v>
      </c>
      <c r="E203" s="1" t="s">
        <v>224</v>
      </c>
    </row>
    <row r="204" spans="3:5">
      <c r="C204" s="1" t="s">
        <v>205</v>
      </c>
      <c r="D204" s="1" t="s">
        <v>219</v>
      </c>
      <c r="E204" s="1" t="s">
        <v>225</v>
      </c>
    </row>
    <row r="205" spans="3:5">
      <c r="C205" s="1" t="s">
        <v>205</v>
      </c>
      <c r="D205" s="1" t="s">
        <v>219</v>
      </c>
      <c r="E205" s="1" t="s">
        <v>226</v>
      </c>
    </row>
    <row r="206" spans="3:5">
      <c r="C206" s="1" t="s">
        <v>205</v>
      </c>
      <c r="D206" s="1" t="s">
        <v>219</v>
      </c>
      <c r="E206" s="1" t="s">
        <v>227</v>
      </c>
    </row>
    <row r="207" spans="3:5">
      <c r="C207" s="1" t="s">
        <v>205</v>
      </c>
      <c r="D207" s="1" t="s">
        <v>219</v>
      </c>
      <c r="E207" s="1" t="s">
        <v>228</v>
      </c>
    </row>
    <row r="208" spans="3:5">
      <c r="C208" s="1" t="s">
        <v>205</v>
      </c>
      <c r="D208" s="1" t="s">
        <v>219</v>
      </c>
      <c r="E208" s="1" t="s">
        <v>229</v>
      </c>
    </row>
    <row r="209" spans="3:5">
      <c r="C209" s="1" t="s">
        <v>205</v>
      </c>
      <c r="D209" s="1" t="s">
        <v>219</v>
      </c>
    </row>
    <row r="210" spans="3:5">
      <c r="C210" s="1" t="s">
        <v>205</v>
      </c>
      <c r="D210" s="1" t="s">
        <v>230</v>
      </c>
      <c r="E210" s="1" t="s">
        <v>231</v>
      </c>
    </row>
    <row r="211" spans="3:5">
      <c r="C211" s="1" t="s">
        <v>205</v>
      </c>
      <c r="D211" s="1" t="s">
        <v>230</v>
      </c>
      <c r="E211" s="1" t="s">
        <v>232</v>
      </c>
    </row>
    <row r="212" spans="3:5">
      <c r="C212" s="1" t="s">
        <v>205</v>
      </c>
      <c r="D212" s="1" t="s">
        <v>230</v>
      </c>
      <c r="E212" s="1" t="s">
        <v>233</v>
      </c>
    </row>
    <row r="213" spans="3:5">
      <c r="C213" s="1" t="s">
        <v>205</v>
      </c>
      <c r="D213" s="1" t="s">
        <v>230</v>
      </c>
      <c r="E213" s="1" t="s">
        <v>234</v>
      </c>
    </row>
    <row r="214" spans="3:5">
      <c r="C214" s="1" t="s">
        <v>205</v>
      </c>
      <c r="D214" s="1" t="s">
        <v>230</v>
      </c>
      <c r="E214" s="1" t="s">
        <v>235</v>
      </c>
    </row>
    <row r="215" spans="3:5">
      <c r="C215" s="1" t="s">
        <v>205</v>
      </c>
      <c r="D215" s="1" t="s">
        <v>230</v>
      </c>
      <c r="E215" s="1" t="s">
        <v>236</v>
      </c>
    </row>
    <row r="216" spans="3:5">
      <c r="C216" s="1" t="s">
        <v>205</v>
      </c>
      <c r="D216" s="1" t="s">
        <v>230</v>
      </c>
    </row>
    <row r="217" spans="3:5">
      <c r="C217" s="1" t="s">
        <v>205</v>
      </c>
      <c r="D217" s="1" t="s">
        <v>237</v>
      </c>
      <c r="E217" s="1" t="s">
        <v>238</v>
      </c>
    </row>
    <row r="218" spans="3:5">
      <c r="C218" s="1" t="s">
        <v>205</v>
      </c>
      <c r="D218" s="1" t="s">
        <v>237</v>
      </c>
      <c r="E218" s="1" t="s">
        <v>239</v>
      </c>
    </row>
    <row r="219" spans="3:5">
      <c r="C219" s="1" t="s">
        <v>205</v>
      </c>
      <c r="D219" s="1" t="s">
        <v>237</v>
      </c>
      <c r="E219" s="1" t="s">
        <v>240</v>
      </c>
    </row>
    <row r="220" spans="3:5">
      <c r="C220" s="1" t="s">
        <v>205</v>
      </c>
      <c r="D220" s="1" t="s">
        <v>237</v>
      </c>
      <c r="E220" s="1" t="s">
        <v>241</v>
      </c>
    </row>
    <row r="221" spans="3:5">
      <c r="C221" s="1" t="s">
        <v>205</v>
      </c>
      <c r="D221" s="1" t="s">
        <v>237</v>
      </c>
      <c r="E221" s="1" t="s">
        <v>242</v>
      </c>
    </row>
    <row r="222" spans="3:5">
      <c r="C222" s="1" t="s">
        <v>205</v>
      </c>
      <c r="D222" s="1" t="s">
        <v>237</v>
      </c>
      <c r="E222" s="1" t="s">
        <v>243</v>
      </c>
    </row>
    <row r="223" spans="3:5">
      <c r="C223" s="1" t="s">
        <v>205</v>
      </c>
      <c r="D223" s="1" t="s">
        <v>237</v>
      </c>
    </row>
    <row r="224" spans="3:5">
      <c r="C224" s="1" t="s">
        <v>205</v>
      </c>
      <c r="D224" s="1" t="s">
        <v>244</v>
      </c>
      <c r="E224" s="1" t="s">
        <v>245</v>
      </c>
    </row>
    <row r="225" spans="3:5">
      <c r="C225" s="1" t="s">
        <v>205</v>
      </c>
      <c r="D225" s="1" t="s">
        <v>244</v>
      </c>
      <c r="E225" s="1" t="s">
        <v>246</v>
      </c>
    </row>
    <row r="226" spans="3:5">
      <c r="C226" s="1" t="s">
        <v>205</v>
      </c>
      <c r="D226" s="1" t="s">
        <v>244</v>
      </c>
      <c r="E226" s="1" t="s">
        <v>247</v>
      </c>
    </row>
    <row r="227" spans="3:5">
      <c r="C227" s="1" t="s">
        <v>205</v>
      </c>
      <c r="D227" s="1" t="s">
        <v>244</v>
      </c>
      <c r="E227" s="1" t="s">
        <v>248</v>
      </c>
    </row>
    <row r="228" spans="3:5">
      <c r="C228" s="1" t="s">
        <v>205</v>
      </c>
      <c r="D228" s="1" t="s">
        <v>244</v>
      </c>
    </row>
    <row r="229" spans="3:5">
      <c r="C229" s="1" t="s">
        <v>205</v>
      </c>
      <c r="D229" s="1" t="s">
        <v>249</v>
      </c>
      <c r="E229" s="1" t="s">
        <v>250</v>
      </c>
    </row>
    <row r="230" spans="3:5">
      <c r="C230" s="1" t="s">
        <v>205</v>
      </c>
      <c r="D230" s="1" t="s">
        <v>249</v>
      </c>
      <c r="E230" s="1" t="s">
        <v>251</v>
      </c>
    </row>
    <row r="231" spans="3:5">
      <c r="C231" s="1" t="s">
        <v>205</v>
      </c>
      <c r="D231" s="1" t="s">
        <v>249</v>
      </c>
      <c r="E231" s="1" t="s">
        <v>252</v>
      </c>
    </row>
    <row r="232" spans="3:5">
      <c r="C232" s="1" t="s">
        <v>205</v>
      </c>
      <c r="D232" s="1" t="s">
        <v>249</v>
      </c>
      <c r="E232" s="1" t="s">
        <v>253</v>
      </c>
    </row>
    <row r="233" spans="3:5">
      <c r="C233" s="1" t="s">
        <v>205</v>
      </c>
      <c r="D233" s="1" t="s">
        <v>249</v>
      </c>
      <c r="E233" s="1" t="s">
        <v>254</v>
      </c>
    </row>
    <row r="234" spans="3:5">
      <c r="C234" s="1" t="s">
        <v>205</v>
      </c>
      <c r="D234" s="1" t="s">
        <v>249</v>
      </c>
      <c r="E234" s="1" t="s">
        <v>255</v>
      </c>
    </row>
    <row r="235" spans="3:5">
      <c r="C235" s="1" t="s">
        <v>205</v>
      </c>
      <c r="D235" s="1" t="s">
        <v>249</v>
      </c>
      <c r="E235" s="1" t="s">
        <v>256</v>
      </c>
    </row>
    <row r="236" spans="3:5">
      <c r="C236" s="1" t="s">
        <v>205</v>
      </c>
      <c r="D236" s="1" t="s">
        <v>249</v>
      </c>
      <c r="E236" s="1" t="s">
        <v>257</v>
      </c>
    </row>
    <row r="237" spans="3:5">
      <c r="C237" s="1" t="s">
        <v>205</v>
      </c>
      <c r="D237" s="1" t="s">
        <v>258</v>
      </c>
    </row>
    <row r="238" spans="3:5">
      <c r="C238" s="1" t="s">
        <v>259</v>
      </c>
      <c r="D238" s="1" t="s">
        <v>260</v>
      </c>
      <c r="E238" s="1" t="s">
        <v>38</v>
      </c>
    </row>
    <row r="239" spans="3:5">
      <c r="C239" s="1" t="s">
        <v>259</v>
      </c>
      <c r="D239" s="1" t="s">
        <v>260</v>
      </c>
      <c r="E239" s="1" t="s">
        <v>26</v>
      </c>
    </row>
    <row r="240" spans="3:5">
      <c r="C240" s="1" t="s">
        <v>259</v>
      </c>
      <c r="D240" s="1" t="s">
        <v>260</v>
      </c>
      <c r="E240" s="1" t="s">
        <v>27</v>
      </c>
    </row>
    <row r="241" spans="3:5">
      <c r="C241" s="1" t="s">
        <v>259</v>
      </c>
      <c r="D241" s="1" t="s">
        <v>260</v>
      </c>
      <c r="E241" s="1" t="s">
        <v>190</v>
      </c>
    </row>
    <row r="242" spans="3:5">
      <c r="C242" s="1" t="s">
        <v>259</v>
      </c>
      <c r="D242" s="1" t="s">
        <v>260</v>
      </c>
      <c r="E242" s="1" t="s">
        <v>44</v>
      </c>
    </row>
    <row r="243" spans="3:5">
      <c r="C243" s="1" t="s">
        <v>259</v>
      </c>
      <c r="D243" s="1" t="s">
        <v>260</v>
      </c>
      <c r="E243" s="1" t="s">
        <v>261</v>
      </c>
    </row>
    <row r="244" spans="3:5">
      <c r="C244" s="1" t="s">
        <v>259</v>
      </c>
      <c r="D244" s="1" t="s">
        <v>260</v>
      </c>
      <c r="E244" s="1" t="s">
        <v>262</v>
      </c>
    </row>
    <row r="245" spans="3:5">
      <c r="C245" s="1" t="s">
        <v>259</v>
      </c>
      <c r="D245" s="1" t="s">
        <v>260</v>
      </c>
      <c r="E245" s="1" t="s">
        <v>31</v>
      </c>
    </row>
    <row r="246" spans="3:5">
      <c r="C246" s="1" t="s">
        <v>259</v>
      </c>
      <c r="D246" s="1" t="s">
        <v>260</v>
      </c>
      <c r="E246" s="1" t="s">
        <v>33</v>
      </c>
    </row>
    <row r="247" spans="3:5">
      <c r="C247" s="1" t="s">
        <v>259</v>
      </c>
      <c r="D247" s="1" t="s">
        <v>260</v>
      </c>
      <c r="E247" s="1" t="s">
        <v>263</v>
      </c>
    </row>
    <row r="248" spans="3:5">
      <c r="C248" s="1" t="s">
        <v>259</v>
      </c>
      <c r="D248" s="1" t="s">
        <v>260</v>
      </c>
      <c r="E248" s="1" t="s">
        <v>264</v>
      </c>
    </row>
    <row r="249" spans="3:5">
      <c r="C249" s="1" t="s">
        <v>259</v>
      </c>
      <c r="D249" s="1" t="s">
        <v>260</v>
      </c>
      <c r="E249" s="1" t="s">
        <v>265</v>
      </c>
    </row>
    <row r="250" spans="3:5">
      <c r="C250" s="1" t="s">
        <v>259</v>
      </c>
      <c r="D250" s="1" t="s">
        <v>266</v>
      </c>
    </row>
    <row r="251" spans="3:5">
      <c r="C251" s="1" t="s">
        <v>259</v>
      </c>
      <c r="D251" s="1" t="s">
        <v>267</v>
      </c>
    </row>
    <row r="252" spans="3:5">
      <c r="C252" s="1" t="s">
        <v>259</v>
      </c>
      <c r="D252" s="1" t="s">
        <v>268</v>
      </c>
    </row>
    <row r="253" spans="3:5">
      <c r="C253" s="1" t="s">
        <v>259</v>
      </c>
      <c r="D253" s="1" t="s">
        <v>269</v>
      </c>
    </row>
    <row r="254" spans="3:5">
      <c r="C254" s="1" t="s">
        <v>270</v>
      </c>
      <c r="D254" s="1" t="s">
        <v>271</v>
      </c>
    </row>
    <row r="255" spans="3:5">
      <c r="C255" s="1" t="s">
        <v>270</v>
      </c>
      <c r="D255" s="1" t="s">
        <v>272</v>
      </c>
      <c r="E255" s="1" t="s">
        <v>273</v>
      </c>
    </row>
    <row r="256" spans="3:5">
      <c r="C256" s="1" t="s">
        <v>270</v>
      </c>
      <c r="D256" s="1" t="s">
        <v>272</v>
      </c>
      <c r="E256" s="1" t="s">
        <v>274</v>
      </c>
    </row>
    <row r="257" spans="3:5">
      <c r="C257" s="1" t="s">
        <v>270</v>
      </c>
      <c r="D257" s="1" t="s">
        <v>272</v>
      </c>
      <c r="E257" s="1" t="s">
        <v>275</v>
      </c>
    </row>
    <row r="258" spans="3:5">
      <c r="C258" s="1" t="s">
        <v>270</v>
      </c>
      <c r="D258" s="1" t="s">
        <v>272</v>
      </c>
      <c r="E258" s="1" t="s">
        <v>276</v>
      </c>
    </row>
    <row r="259" spans="3:5">
      <c r="C259" s="1" t="s">
        <v>270</v>
      </c>
      <c r="D259" s="1" t="s">
        <v>272</v>
      </c>
      <c r="E259" s="1" t="s">
        <v>277</v>
      </c>
    </row>
    <row r="260" spans="3:5">
      <c r="C260" s="1" t="s">
        <v>270</v>
      </c>
      <c r="D260" s="1" t="s">
        <v>272</v>
      </c>
      <c r="E260" s="1" t="s">
        <v>278</v>
      </c>
    </row>
    <row r="261" spans="3:5">
      <c r="C261" s="1" t="s">
        <v>270</v>
      </c>
      <c r="D261" s="1" t="s">
        <v>272</v>
      </c>
      <c r="E261" s="1" t="s">
        <v>279</v>
      </c>
    </row>
    <row r="262" spans="3:5">
      <c r="C262" s="1" t="s">
        <v>270</v>
      </c>
      <c r="D262" s="1" t="s">
        <v>272</v>
      </c>
      <c r="E262" s="1" t="s">
        <v>280</v>
      </c>
    </row>
    <row r="263" spans="3:5">
      <c r="C263" s="1" t="s">
        <v>270</v>
      </c>
      <c r="D263" s="1" t="s">
        <v>272</v>
      </c>
      <c r="E263" s="1" t="s">
        <v>281</v>
      </c>
    </row>
    <row r="264" spans="3:5">
      <c r="C264" s="1" t="s">
        <v>270</v>
      </c>
      <c r="D264" s="1" t="s">
        <v>272</v>
      </c>
      <c r="E264" s="1" t="s">
        <v>282</v>
      </c>
    </row>
    <row r="265" spans="3:5">
      <c r="C265" s="1" t="s">
        <v>270</v>
      </c>
      <c r="D265" s="1" t="s">
        <v>272</v>
      </c>
      <c r="E265" s="1" t="s">
        <v>283</v>
      </c>
    </row>
    <row r="266" spans="3:5">
      <c r="C266" s="1" t="s">
        <v>270</v>
      </c>
      <c r="D266" s="1" t="s">
        <v>272</v>
      </c>
      <c r="E266" s="1" t="s">
        <v>284</v>
      </c>
    </row>
    <row r="267" spans="3:5">
      <c r="C267" s="1" t="s">
        <v>270</v>
      </c>
      <c r="D267" s="1" t="s">
        <v>272</v>
      </c>
      <c r="E267" s="1" t="s">
        <v>285</v>
      </c>
    </row>
    <row r="268" spans="3:5">
      <c r="C268" s="1" t="s">
        <v>270</v>
      </c>
      <c r="D268" s="1" t="s">
        <v>272</v>
      </c>
      <c r="E268" s="1" t="s">
        <v>286</v>
      </c>
    </row>
    <row r="269" spans="3:5">
      <c r="C269" s="1" t="s">
        <v>270</v>
      </c>
      <c r="D269" s="1" t="s">
        <v>272</v>
      </c>
      <c r="E269" s="1" t="s">
        <v>287</v>
      </c>
    </row>
    <row r="270" spans="3:5">
      <c r="C270" s="1" t="s">
        <v>270</v>
      </c>
      <c r="D270" s="1" t="s">
        <v>288</v>
      </c>
    </row>
    <row r="271" spans="3:5">
      <c r="C271" s="1" t="s">
        <v>270</v>
      </c>
      <c r="D271" s="1" t="s">
        <v>289</v>
      </c>
    </row>
    <row r="272" spans="3:5">
      <c r="C272" s="1" t="s">
        <v>270</v>
      </c>
      <c r="D272" s="1" t="s">
        <v>290</v>
      </c>
    </row>
    <row r="273" spans="3:5">
      <c r="C273" s="1" t="s">
        <v>270</v>
      </c>
      <c r="D273" s="1" t="s">
        <v>291</v>
      </c>
    </row>
    <row r="274" spans="3:5">
      <c r="C274" s="1" t="s">
        <v>270</v>
      </c>
      <c r="D274" s="1" t="s">
        <v>292</v>
      </c>
    </row>
    <row r="275" spans="3:5">
      <c r="C275" s="1" t="s">
        <v>270</v>
      </c>
      <c r="D275" s="1" t="s">
        <v>293</v>
      </c>
    </row>
    <row r="276" spans="3:5">
      <c r="C276" s="1" t="s">
        <v>270</v>
      </c>
      <c r="D276" s="1" t="s">
        <v>294</v>
      </c>
    </row>
    <row r="277" spans="3:5">
      <c r="C277" s="1" t="s">
        <v>295</v>
      </c>
      <c r="D277" s="1" t="s">
        <v>296</v>
      </c>
    </row>
    <row r="278" spans="3:5">
      <c r="C278" s="1" t="s">
        <v>295</v>
      </c>
      <c r="D278" s="1" t="s">
        <v>297</v>
      </c>
      <c r="E278" s="1" t="s">
        <v>298</v>
      </c>
    </row>
    <row r="279" spans="3:5">
      <c r="C279" s="1" t="s">
        <v>295</v>
      </c>
      <c r="D279" s="1" t="s">
        <v>297</v>
      </c>
      <c r="E279" s="1" t="s">
        <v>299</v>
      </c>
    </row>
    <row r="280" spans="3:5">
      <c r="C280" s="1" t="s">
        <v>295</v>
      </c>
      <c r="D280" s="1" t="s">
        <v>297</v>
      </c>
      <c r="E280" s="1" t="s">
        <v>300</v>
      </c>
    </row>
    <row r="281" spans="3:5">
      <c r="C281" s="1" t="s">
        <v>295</v>
      </c>
      <c r="D281" s="1" t="s">
        <v>297</v>
      </c>
      <c r="E281" s="1" t="s">
        <v>301</v>
      </c>
    </row>
    <row r="282" spans="3:5">
      <c r="C282" s="1" t="s">
        <v>295</v>
      </c>
      <c r="D282" s="1" t="s">
        <v>297</v>
      </c>
      <c r="E282" s="1" t="s">
        <v>302</v>
      </c>
    </row>
    <row r="283" spans="3:5">
      <c r="C283" s="1" t="s">
        <v>295</v>
      </c>
      <c r="D283" s="1" t="s">
        <v>297</v>
      </c>
      <c r="E283" s="1" t="s">
        <v>303</v>
      </c>
    </row>
    <row r="284" spans="3:5">
      <c r="C284" s="1" t="s">
        <v>295</v>
      </c>
      <c r="D284" s="1" t="s">
        <v>297</v>
      </c>
      <c r="E284" s="1" t="s">
        <v>304</v>
      </c>
    </row>
    <row r="285" spans="3:5">
      <c r="C285" s="1" t="s">
        <v>295</v>
      </c>
      <c r="D285" s="1" t="s">
        <v>297</v>
      </c>
      <c r="E285" s="1" t="s">
        <v>305</v>
      </c>
    </row>
    <row r="286" spans="3:5">
      <c r="C286" s="1" t="s">
        <v>295</v>
      </c>
      <c r="D286" s="1" t="s">
        <v>297</v>
      </c>
      <c r="E286" s="1" t="s">
        <v>306</v>
      </c>
    </row>
    <row r="287" spans="3:5">
      <c r="C287" s="1" t="s">
        <v>295</v>
      </c>
      <c r="D287" s="1" t="s">
        <v>297</v>
      </c>
      <c r="E287" s="1" t="s">
        <v>307</v>
      </c>
    </row>
    <row r="288" spans="3:5">
      <c r="C288" s="1" t="s">
        <v>295</v>
      </c>
      <c r="D288" s="1" t="s">
        <v>297</v>
      </c>
      <c r="E288" s="1" t="s">
        <v>308</v>
      </c>
    </row>
    <row r="289" spans="3:5">
      <c r="C289" s="1" t="s">
        <v>295</v>
      </c>
      <c r="D289" s="1" t="s">
        <v>297</v>
      </c>
      <c r="E289" s="1" t="s">
        <v>309</v>
      </c>
    </row>
    <row r="290" spans="3:5">
      <c r="C290" s="1" t="s">
        <v>295</v>
      </c>
      <c r="D290" s="1" t="s">
        <v>297</v>
      </c>
      <c r="E290" s="1" t="s">
        <v>310</v>
      </c>
    </row>
    <row r="291" spans="3:5">
      <c r="C291" s="1" t="s">
        <v>295</v>
      </c>
      <c r="D291" s="1" t="s">
        <v>297</v>
      </c>
      <c r="E291" s="1" t="s">
        <v>311</v>
      </c>
    </row>
    <row r="292" spans="3:5">
      <c r="C292" s="1" t="s">
        <v>295</v>
      </c>
      <c r="D292" s="1" t="s">
        <v>297</v>
      </c>
      <c r="E292" s="1" t="s">
        <v>312</v>
      </c>
    </row>
    <row r="293" spans="3:5">
      <c r="C293" s="1" t="s">
        <v>295</v>
      </c>
      <c r="D293" s="1" t="s">
        <v>297</v>
      </c>
      <c r="E293" s="1" t="s">
        <v>313</v>
      </c>
    </row>
    <row r="294" spans="3:5">
      <c r="C294" s="1" t="s">
        <v>295</v>
      </c>
      <c r="D294" s="1" t="s">
        <v>314</v>
      </c>
      <c r="E294" s="1" t="s">
        <v>315</v>
      </c>
    </row>
    <row r="295" spans="3:5">
      <c r="C295" s="1" t="s">
        <v>295</v>
      </c>
      <c r="D295" s="1" t="s">
        <v>314</v>
      </c>
    </row>
    <row r="296" spans="3:5">
      <c r="C296" s="1" t="s">
        <v>295</v>
      </c>
      <c r="D296" s="1" t="s">
        <v>316</v>
      </c>
      <c r="E296" s="1" t="s">
        <v>317</v>
      </c>
    </row>
    <row r="297" spans="3:5">
      <c r="C297" s="1" t="s">
        <v>295</v>
      </c>
      <c r="D297" s="1" t="s">
        <v>316</v>
      </c>
      <c r="E297" s="1" t="s">
        <v>318</v>
      </c>
    </row>
    <row r="298" spans="3:5">
      <c r="C298" s="1" t="s">
        <v>295</v>
      </c>
      <c r="D298" s="1" t="s">
        <v>316</v>
      </c>
    </row>
    <row r="299" spans="3:5">
      <c r="C299" s="1" t="s">
        <v>295</v>
      </c>
      <c r="D299" s="1" t="s">
        <v>319</v>
      </c>
      <c r="E299" s="1" t="s">
        <v>320</v>
      </c>
    </row>
    <row r="300" spans="3:5">
      <c r="C300" s="1" t="s">
        <v>321</v>
      </c>
      <c r="D300" s="1" t="s">
        <v>322</v>
      </c>
    </row>
    <row r="301" spans="3:5">
      <c r="C301" s="1" t="s">
        <v>321</v>
      </c>
      <c r="D301" s="1" t="s">
        <v>323</v>
      </c>
    </row>
    <row r="302" spans="3:5">
      <c r="C302" s="1" t="s">
        <v>321</v>
      </c>
      <c r="D302" s="1" t="s">
        <v>324</v>
      </c>
      <c r="E302" s="1" t="s">
        <v>325</v>
      </c>
    </row>
    <row r="303" spans="3:5">
      <c r="C303" s="1" t="s">
        <v>321</v>
      </c>
      <c r="D303" s="1" t="s">
        <v>324</v>
      </c>
      <c r="E303" s="1" t="s">
        <v>326</v>
      </c>
    </row>
    <row r="304" spans="3:5">
      <c r="C304" s="1" t="s">
        <v>321</v>
      </c>
      <c r="D304" s="1" t="s">
        <v>324</v>
      </c>
      <c r="E304" s="1" t="s">
        <v>327</v>
      </c>
    </row>
    <row r="305" spans="3:5">
      <c r="C305" s="1" t="s">
        <v>321</v>
      </c>
      <c r="D305" s="1" t="s">
        <v>324</v>
      </c>
      <c r="E305" s="1" t="s">
        <v>328</v>
      </c>
    </row>
    <row r="306" spans="3:5">
      <c r="C306" s="1" t="s">
        <v>321</v>
      </c>
      <c r="D306" s="1" t="s">
        <v>324</v>
      </c>
      <c r="E306" s="1" t="s">
        <v>329</v>
      </c>
    </row>
    <row r="307" spans="3:5">
      <c r="C307" s="1" t="s">
        <v>321</v>
      </c>
      <c r="D307" s="1" t="s">
        <v>324</v>
      </c>
      <c r="E307" s="1" t="s">
        <v>330</v>
      </c>
    </row>
    <row r="308" spans="3:5">
      <c r="C308" s="1" t="s">
        <v>321</v>
      </c>
      <c r="D308" s="1" t="s">
        <v>324</v>
      </c>
      <c r="E308" s="1" t="s">
        <v>331</v>
      </c>
    </row>
    <row r="309" spans="3:5">
      <c r="C309" s="1" t="s">
        <v>321</v>
      </c>
      <c r="D309" s="1" t="s">
        <v>324</v>
      </c>
      <c r="E309" s="1" t="s">
        <v>332</v>
      </c>
    </row>
    <row r="310" spans="3:5">
      <c r="C310" s="1" t="s">
        <v>321</v>
      </c>
      <c r="D310" s="1" t="s">
        <v>324</v>
      </c>
      <c r="E310" s="1" t="s">
        <v>333</v>
      </c>
    </row>
    <row r="311" spans="3:5">
      <c r="C311" s="1" t="s">
        <v>321</v>
      </c>
      <c r="D311" s="1" t="s">
        <v>334</v>
      </c>
      <c r="E311" s="1" t="s">
        <v>335</v>
      </c>
    </row>
    <row r="312" spans="3:5">
      <c r="C312" s="1" t="s">
        <v>321</v>
      </c>
      <c r="D312" s="1" t="s">
        <v>334</v>
      </c>
      <c r="E312" s="1" t="s">
        <v>336</v>
      </c>
    </row>
    <row r="313" spans="3:5">
      <c r="C313" s="1" t="s">
        <v>321</v>
      </c>
      <c r="D313" s="1" t="s">
        <v>334</v>
      </c>
      <c r="E313" s="1" t="s">
        <v>337</v>
      </c>
    </row>
    <row r="314" spans="3:5">
      <c r="C314" s="1" t="s">
        <v>321</v>
      </c>
      <c r="D314" s="1" t="s">
        <v>334</v>
      </c>
      <c r="E314" s="1" t="s">
        <v>338</v>
      </c>
    </row>
    <row r="315" spans="3:5">
      <c r="C315" s="1" t="s">
        <v>321</v>
      </c>
      <c r="D315" s="1" t="s">
        <v>334</v>
      </c>
      <c r="E315" s="1" t="s">
        <v>339</v>
      </c>
    </row>
    <row r="316" spans="3:5">
      <c r="C316" s="1" t="s">
        <v>321</v>
      </c>
      <c r="D316" s="1" t="s">
        <v>334</v>
      </c>
      <c r="E316" s="1" t="s">
        <v>340</v>
      </c>
    </row>
    <row r="317" spans="3:5">
      <c r="C317" s="1" t="s">
        <v>321</v>
      </c>
      <c r="D317" s="1" t="s">
        <v>334</v>
      </c>
      <c r="E317" s="1" t="s">
        <v>341</v>
      </c>
    </row>
    <row r="318" spans="3:5">
      <c r="C318" s="1" t="s">
        <v>321</v>
      </c>
      <c r="D318" s="1" t="s">
        <v>334</v>
      </c>
      <c r="E318" s="1" t="s">
        <v>342</v>
      </c>
    </row>
    <row r="319" spans="3:5">
      <c r="C319" s="1" t="s">
        <v>321</v>
      </c>
      <c r="D319" s="1" t="s">
        <v>334</v>
      </c>
      <c r="E319" s="1" t="s">
        <v>343</v>
      </c>
    </row>
    <row r="320" spans="3:5">
      <c r="C320" s="1" t="s">
        <v>321</v>
      </c>
      <c r="D320" s="1" t="s">
        <v>334</v>
      </c>
      <c r="E320" s="1" t="s">
        <v>344</v>
      </c>
    </row>
    <row r="321" spans="3:5">
      <c r="C321" s="1" t="s">
        <v>321</v>
      </c>
      <c r="D321" s="1" t="s">
        <v>334</v>
      </c>
      <c r="E321" s="1" t="s">
        <v>345</v>
      </c>
    </row>
    <row r="322" spans="3:5">
      <c r="C322" s="1" t="s">
        <v>321</v>
      </c>
      <c r="D322" s="1" t="s">
        <v>334</v>
      </c>
      <c r="E322" s="1" t="s">
        <v>346</v>
      </c>
    </row>
    <row r="323" spans="3:5">
      <c r="C323" s="1" t="s">
        <v>321</v>
      </c>
      <c r="D323" s="1" t="s">
        <v>334</v>
      </c>
      <c r="E323" s="1" t="s">
        <v>347</v>
      </c>
    </row>
    <row r="324" spans="3:5">
      <c r="C324" s="1" t="s">
        <v>321</v>
      </c>
      <c r="D324" s="1" t="s">
        <v>334</v>
      </c>
      <c r="E324" s="1" t="s">
        <v>348</v>
      </c>
    </row>
    <row r="325" spans="3:5">
      <c r="C325" s="1" t="s">
        <v>321</v>
      </c>
      <c r="D325" s="1" t="s">
        <v>349</v>
      </c>
      <c r="E325" s="1" t="s">
        <v>350</v>
      </c>
    </row>
    <row r="326" spans="3:5">
      <c r="C326" s="1" t="s">
        <v>321</v>
      </c>
      <c r="D326" s="1" t="s">
        <v>349</v>
      </c>
      <c r="E326" s="1" t="s">
        <v>351</v>
      </c>
    </row>
    <row r="327" spans="3:5">
      <c r="C327" s="1" t="s">
        <v>321</v>
      </c>
      <c r="D327" s="1" t="s">
        <v>349</v>
      </c>
      <c r="E327" s="1" t="s">
        <v>352</v>
      </c>
    </row>
    <row r="328" spans="3:5">
      <c r="C328" s="1" t="s">
        <v>321</v>
      </c>
      <c r="D328" s="1" t="s">
        <v>349</v>
      </c>
      <c r="E328" s="1" t="s">
        <v>353</v>
      </c>
    </row>
    <row r="329" spans="3:5">
      <c r="C329" s="1" t="s">
        <v>321</v>
      </c>
      <c r="D329" s="1" t="s">
        <v>349</v>
      </c>
      <c r="E329" s="1" t="s">
        <v>354</v>
      </c>
    </row>
    <row r="330" spans="3:5">
      <c r="C330" s="1" t="s">
        <v>321</v>
      </c>
      <c r="D330" s="1" t="s">
        <v>349</v>
      </c>
      <c r="E330" s="1" t="s">
        <v>355</v>
      </c>
    </row>
    <row r="331" spans="3:5">
      <c r="C331" s="1" t="s">
        <v>321</v>
      </c>
      <c r="D331" s="1" t="s">
        <v>349</v>
      </c>
      <c r="E331" s="1" t="s">
        <v>356</v>
      </c>
    </row>
    <row r="332" spans="3:5">
      <c r="C332" s="1" t="s">
        <v>321</v>
      </c>
      <c r="D332" s="1" t="s">
        <v>349</v>
      </c>
      <c r="E332" s="1" t="s">
        <v>357</v>
      </c>
    </row>
    <row r="333" spans="3:5">
      <c r="C333" s="1" t="s">
        <v>321</v>
      </c>
      <c r="D333" s="1" t="s">
        <v>349</v>
      </c>
      <c r="E333" s="1" t="s">
        <v>358</v>
      </c>
    </row>
    <row r="334" spans="3:5">
      <c r="C334" s="1" t="s">
        <v>321</v>
      </c>
      <c r="D334" s="1" t="s">
        <v>349</v>
      </c>
      <c r="E334" s="1" t="s">
        <v>359</v>
      </c>
    </row>
    <row r="335" spans="3:5">
      <c r="C335" s="1" t="s">
        <v>321</v>
      </c>
      <c r="D335" s="1" t="s">
        <v>349</v>
      </c>
      <c r="E335" s="1" t="s">
        <v>360</v>
      </c>
    </row>
    <row r="336" spans="3:5">
      <c r="C336" s="1" t="s">
        <v>321</v>
      </c>
      <c r="D336" s="1" t="s">
        <v>349</v>
      </c>
      <c r="E336" s="1" t="s">
        <v>361</v>
      </c>
    </row>
    <row r="337" spans="3:5">
      <c r="C337" s="1" t="s">
        <v>321</v>
      </c>
      <c r="D337" s="1" t="s">
        <v>349</v>
      </c>
      <c r="E337" s="1" t="s">
        <v>362</v>
      </c>
    </row>
    <row r="338" spans="3:5">
      <c r="C338" s="1" t="s">
        <v>321</v>
      </c>
      <c r="D338" s="1" t="s">
        <v>349</v>
      </c>
      <c r="E338" s="1" t="s">
        <v>363</v>
      </c>
    </row>
    <row r="339" spans="3:5">
      <c r="C339" s="1" t="s">
        <v>321</v>
      </c>
      <c r="D339" s="1" t="s">
        <v>349</v>
      </c>
      <c r="E339" s="1" t="s">
        <v>364</v>
      </c>
    </row>
    <row r="340" spans="3:5">
      <c r="C340" s="1" t="s">
        <v>321</v>
      </c>
      <c r="D340" s="1" t="s">
        <v>349</v>
      </c>
      <c r="E340" s="1" t="s">
        <v>365</v>
      </c>
    </row>
    <row r="341" spans="3:5">
      <c r="C341" s="1" t="s">
        <v>321</v>
      </c>
      <c r="D341" s="1" t="s">
        <v>349</v>
      </c>
      <c r="E341" s="1" t="s">
        <v>366</v>
      </c>
    </row>
    <row r="342" spans="3:5">
      <c r="C342" s="1" t="s">
        <v>321</v>
      </c>
      <c r="D342" s="1" t="s">
        <v>349</v>
      </c>
      <c r="E342" s="1" t="s">
        <v>367</v>
      </c>
    </row>
    <row r="343" spans="3:5">
      <c r="C343" s="1" t="s">
        <v>321</v>
      </c>
      <c r="D343" s="1" t="s">
        <v>368</v>
      </c>
      <c r="E343" s="1" t="s">
        <v>369</v>
      </c>
    </row>
    <row r="344" spans="3:5">
      <c r="C344" s="1" t="s">
        <v>321</v>
      </c>
      <c r="D344" s="1" t="s">
        <v>368</v>
      </c>
      <c r="E344" s="1" t="s">
        <v>370</v>
      </c>
    </row>
    <row r="345" spans="3:5">
      <c r="C345" s="1" t="s">
        <v>321</v>
      </c>
      <c r="D345" s="1" t="s">
        <v>368</v>
      </c>
      <c r="E345" s="1" t="s">
        <v>371</v>
      </c>
    </row>
    <row r="346" spans="3:5">
      <c r="C346" s="1" t="s">
        <v>321</v>
      </c>
      <c r="D346" s="1" t="s">
        <v>368</v>
      </c>
      <c r="E346" s="1" t="s">
        <v>372</v>
      </c>
    </row>
    <row r="347" spans="3:5">
      <c r="C347" s="1" t="s">
        <v>321</v>
      </c>
      <c r="D347" s="1" t="s">
        <v>373</v>
      </c>
      <c r="E347" s="1" t="s">
        <v>374</v>
      </c>
    </row>
    <row r="348" spans="3:5">
      <c r="C348" s="1" t="s">
        <v>321</v>
      </c>
      <c r="D348" s="1" t="s">
        <v>373</v>
      </c>
      <c r="E348" s="1" t="s">
        <v>375</v>
      </c>
    </row>
    <row r="349" spans="3:5">
      <c r="C349" s="1" t="s">
        <v>321</v>
      </c>
      <c r="D349" s="1" t="s">
        <v>373</v>
      </c>
      <c r="E349" s="1" t="s">
        <v>376</v>
      </c>
    </row>
    <row r="350" spans="3:5">
      <c r="C350" s="1" t="s">
        <v>321</v>
      </c>
      <c r="D350" s="1" t="s">
        <v>373</v>
      </c>
      <c r="E350" s="1" t="s">
        <v>377</v>
      </c>
    </row>
    <row r="351" spans="3:5">
      <c r="C351" s="1" t="s">
        <v>321</v>
      </c>
      <c r="D351" s="1" t="s">
        <v>373</v>
      </c>
      <c r="E351" s="1" t="s">
        <v>378</v>
      </c>
    </row>
    <row r="352" spans="3:5">
      <c r="C352" s="1" t="s">
        <v>321</v>
      </c>
      <c r="D352" s="1" t="s">
        <v>373</v>
      </c>
      <c r="E352" s="1" t="s">
        <v>379</v>
      </c>
    </row>
    <row r="353" spans="3:5">
      <c r="C353" s="1" t="s">
        <v>321</v>
      </c>
      <c r="D353" s="1" t="s">
        <v>373</v>
      </c>
      <c r="E353" s="1" t="s">
        <v>380</v>
      </c>
    </row>
    <row r="354" spans="3:5">
      <c r="C354" s="1" t="s">
        <v>321</v>
      </c>
      <c r="D354" s="1" t="s">
        <v>373</v>
      </c>
      <c r="E354" s="1" t="s">
        <v>381</v>
      </c>
    </row>
    <row r="355" spans="3:5">
      <c r="C355" s="1" t="s">
        <v>321</v>
      </c>
      <c r="D355" s="1" t="s">
        <v>373</v>
      </c>
      <c r="E355" s="1" t="s">
        <v>382</v>
      </c>
    </row>
    <row r="356" spans="3:5">
      <c r="C356" s="1" t="s">
        <v>321</v>
      </c>
      <c r="D356" s="1" t="s">
        <v>373</v>
      </c>
      <c r="E356" s="1" t="s">
        <v>383</v>
      </c>
    </row>
    <row r="357" spans="3:5">
      <c r="C357" s="1" t="s">
        <v>321</v>
      </c>
      <c r="D357" s="1" t="s">
        <v>373</v>
      </c>
      <c r="E357" s="1" t="s">
        <v>384</v>
      </c>
    </row>
    <row r="358" spans="3:5">
      <c r="C358" s="1" t="s">
        <v>385</v>
      </c>
      <c r="D358" s="1" t="s">
        <v>386</v>
      </c>
    </row>
    <row r="359" spans="3:5">
      <c r="C359" s="1" t="s">
        <v>385</v>
      </c>
      <c r="D359" s="1" t="s">
        <v>387</v>
      </c>
    </row>
    <row r="360" spans="3:5">
      <c r="C360" s="1" t="s">
        <v>385</v>
      </c>
      <c r="D360" s="1" t="s">
        <v>388</v>
      </c>
    </row>
    <row r="361" spans="3:5">
      <c r="C361" s="1" t="s">
        <v>385</v>
      </c>
      <c r="D361" s="1" t="s">
        <v>389</v>
      </c>
      <c r="E361" s="1" t="s">
        <v>390</v>
      </c>
    </row>
    <row r="362" spans="3:5">
      <c r="C362" s="1" t="s">
        <v>385</v>
      </c>
      <c r="D362" s="1" t="s">
        <v>389</v>
      </c>
      <c r="E362" s="1" t="s">
        <v>391</v>
      </c>
    </row>
    <row r="363" spans="3:5">
      <c r="C363" s="1" t="s">
        <v>385</v>
      </c>
      <c r="D363" s="1" t="s">
        <v>392</v>
      </c>
    </row>
    <row r="364" spans="3:5">
      <c r="C364" s="1" t="s">
        <v>393</v>
      </c>
      <c r="D364" s="1" t="s">
        <v>394</v>
      </c>
      <c r="E364" s="1" t="s">
        <v>395</v>
      </c>
    </row>
    <row r="365" spans="3:5">
      <c r="C365" s="1" t="s">
        <v>393</v>
      </c>
      <c r="D365" s="1" t="s">
        <v>394</v>
      </c>
      <c r="E365" s="1" t="s">
        <v>396</v>
      </c>
    </row>
    <row r="366" spans="3:5">
      <c r="C366" s="1" t="s">
        <v>393</v>
      </c>
      <c r="D366" s="1" t="s">
        <v>394</v>
      </c>
      <c r="E366" s="1" t="s">
        <v>397</v>
      </c>
    </row>
    <row r="367" spans="3:5">
      <c r="C367" s="1" t="s">
        <v>393</v>
      </c>
      <c r="D367" s="1" t="s">
        <v>394</v>
      </c>
      <c r="E367" s="1" t="s">
        <v>398</v>
      </c>
    </row>
    <row r="368" spans="3:5">
      <c r="C368" s="1" t="s">
        <v>393</v>
      </c>
      <c r="D368" s="1" t="s">
        <v>394</v>
      </c>
      <c r="E368" s="1" t="s">
        <v>399</v>
      </c>
    </row>
    <row r="369" spans="3:5">
      <c r="C369" s="1" t="s">
        <v>393</v>
      </c>
      <c r="D369" s="1" t="s">
        <v>394</v>
      </c>
      <c r="E369" s="1" t="s">
        <v>400</v>
      </c>
    </row>
    <row r="370" spans="3:5">
      <c r="C370" s="1" t="s">
        <v>393</v>
      </c>
      <c r="D370" s="1" t="s">
        <v>394</v>
      </c>
      <c r="E370" s="1" t="s">
        <v>401</v>
      </c>
    </row>
    <row r="371" spans="3:5">
      <c r="C371" s="1" t="s">
        <v>393</v>
      </c>
      <c r="D371" s="1" t="s">
        <v>394</v>
      </c>
      <c r="E371" s="1" t="s">
        <v>402</v>
      </c>
    </row>
    <row r="372" spans="3:5">
      <c r="C372" s="1" t="s">
        <v>393</v>
      </c>
      <c r="D372" s="1" t="s">
        <v>394</v>
      </c>
      <c r="E372" s="1" t="s">
        <v>403</v>
      </c>
    </row>
    <row r="373" spans="3:5">
      <c r="C373" s="1" t="s">
        <v>393</v>
      </c>
      <c r="D373" s="1" t="s">
        <v>394</v>
      </c>
      <c r="E373" s="1" t="s">
        <v>404</v>
      </c>
    </row>
    <row r="374" spans="3:5">
      <c r="C374" s="1" t="s">
        <v>393</v>
      </c>
      <c r="D374" s="1" t="s">
        <v>394</v>
      </c>
      <c r="E374" s="1" t="s">
        <v>405</v>
      </c>
    </row>
    <row r="375" spans="3:5">
      <c r="C375" s="1" t="s">
        <v>393</v>
      </c>
      <c r="D375" s="1" t="s">
        <v>394</v>
      </c>
      <c r="E375" s="1" t="s">
        <v>406</v>
      </c>
    </row>
    <row r="376" spans="3:5">
      <c r="C376" s="1" t="s">
        <v>393</v>
      </c>
      <c r="D376" s="1" t="s">
        <v>394</v>
      </c>
      <c r="E376" s="1" t="s">
        <v>407</v>
      </c>
    </row>
    <row r="377" spans="3:5">
      <c r="C377" s="1" t="s">
        <v>393</v>
      </c>
      <c r="D377" s="1" t="s">
        <v>394</v>
      </c>
      <c r="E377" s="1" t="s">
        <v>408</v>
      </c>
    </row>
    <row r="378" spans="3:5">
      <c r="C378" s="1" t="s">
        <v>393</v>
      </c>
      <c r="D378" s="1" t="s">
        <v>394</v>
      </c>
      <c r="E378" s="1" t="s">
        <v>409</v>
      </c>
    </row>
    <row r="379" spans="3:5">
      <c r="C379" s="1" t="s">
        <v>393</v>
      </c>
      <c r="D379" s="1" t="s">
        <v>394</v>
      </c>
      <c r="E379" s="1" t="s">
        <v>410</v>
      </c>
    </row>
    <row r="380" spans="3:5">
      <c r="C380" s="1" t="s">
        <v>393</v>
      </c>
      <c r="D380" s="1" t="s">
        <v>394</v>
      </c>
      <c r="E380" s="1" t="s">
        <v>411</v>
      </c>
    </row>
    <row r="381" spans="3:5">
      <c r="C381" s="1" t="s">
        <v>393</v>
      </c>
      <c r="D381" s="1" t="s">
        <v>394</v>
      </c>
      <c r="E381" s="1" t="s">
        <v>412</v>
      </c>
    </row>
    <row r="382" spans="3:5">
      <c r="C382" s="1" t="s">
        <v>393</v>
      </c>
      <c r="D382" s="1" t="s">
        <v>394</v>
      </c>
      <c r="E382" s="1" t="s">
        <v>413</v>
      </c>
    </row>
    <row r="383" spans="3:5">
      <c r="C383" s="1" t="s">
        <v>393</v>
      </c>
      <c r="D383" s="1" t="s">
        <v>414</v>
      </c>
      <c r="E383" s="1" t="s">
        <v>415</v>
      </c>
    </row>
    <row r="384" spans="3:5">
      <c r="C384" s="1" t="s">
        <v>393</v>
      </c>
      <c r="D384" s="1" t="s">
        <v>414</v>
      </c>
      <c r="E384" s="1" t="s">
        <v>416</v>
      </c>
    </row>
    <row r="385" spans="3:5">
      <c r="C385" s="1" t="s">
        <v>393</v>
      </c>
      <c r="D385" s="1" t="s">
        <v>414</v>
      </c>
      <c r="E385" s="1" t="s">
        <v>417</v>
      </c>
    </row>
    <row r="386" spans="3:5">
      <c r="C386" s="1" t="s">
        <v>393</v>
      </c>
      <c r="D386" s="1" t="s">
        <v>414</v>
      </c>
      <c r="E386" s="1" t="s">
        <v>418</v>
      </c>
    </row>
    <row r="387" spans="3:5">
      <c r="C387" s="1" t="s">
        <v>393</v>
      </c>
      <c r="D387" s="1" t="s">
        <v>414</v>
      </c>
      <c r="E387" s="1" t="s">
        <v>419</v>
      </c>
    </row>
    <row r="388" spans="3:5">
      <c r="C388" s="1" t="s">
        <v>393</v>
      </c>
      <c r="D388" s="1" t="s">
        <v>414</v>
      </c>
      <c r="E388" s="1" t="s">
        <v>420</v>
      </c>
    </row>
    <row r="389" spans="3:5">
      <c r="C389" s="1" t="s">
        <v>393</v>
      </c>
      <c r="D389" s="1" t="s">
        <v>414</v>
      </c>
      <c r="E389" s="1" t="s">
        <v>421</v>
      </c>
    </row>
    <row r="390" spans="3:5">
      <c r="C390" s="1" t="s">
        <v>393</v>
      </c>
      <c r="D390" s="1" t="s">
        <v>414</v>
      </c>
      <c r="E390" s="1" t="s">
        <v>422</v>
      </c>
    </row>
    <row r="391" spans="3:5">
      <c r="C391" s="1" t="s">
        <v>393</v>
      </c>
      <c r="D391" s="1" t="s">
        <v>414</v>
      </c>
      <c r="E391" s="1" t="s">
        <v>423</v>
      </c>
    </row>
    <row r="392" spans="3:5">
      <c r="C392" s="1" t="s">
        <v>393</v>
      </c>
      <c r="D392" s="1" t="s">
        <v>414</v>
      </c>
      <c r="E392" s="1" t="s">
        <v>424</v>
      </c>
    </row>
    <row r="393" spans="3:5">
      <c r="C393" s="1" t="s">
        <v>393</v>
      </c>
      <c r="D393" s="1" t="s">
        <v>414</v>
      </c>
      <c r="E393" s="1" t="s">
        <v>425</v>
      </c>
    </row>
    <row r="394" spans="3:5">
      <c r="C394" s="1" t="s">
        <v>393</v>
      </c>
      <c r="D394" s="1" t="s">
        <v>414</v>
      </c>
      <c r="E394" s="1" t="s">
        <v>426</v>
      </c>
    </row>
    <row r="395" spans="3:5">
      <c r="C395" s="1" t="s">
        <v>393</v>
      </c>
      <c r="D395" s="1" t="s">
        <v>414</v>
      </c>
      <c r="E395" s="1" t="s">
        <v>427</v>
      </c>
    </row>
    <row r="396" spans="3:5">
      <c r="C396" s="1" t="s">
        <v>393</v>
      </c>
      <c r="D396" s="1" t="s">
        <v>428</v>
      </c>
      <c r="E396" s="1" t="s">
        <v>429</v>
      </c>
    </row>
    <row r="397" spans="3:5">
      <c r="C397" s="1" t="s">
        <v>393</v>
      </c>
      <c r="D397" s="1" t="s">
        <v>428</v>
      </c>
      <c r="E397" s="1" t="s">
        <v>430</v>
      </c>
    </row>
    <row r="398" spans="3:5">
      <c r="C398" s="1" t="s">
        <v>393</v>
      </c>
      <c r="D398" s="1" t="s">
        <v>428</v>
      </c>
      <c r="E398" s="1" t="s">
        <v>431</v>
      </c>
    </row>
    <row r="399" spans="3:5">
      <c r="C399" s="1" t="s">
        <v>393</v>
      </c>
      <c r="D399" s="1" t="s">
        <v>428</v>
      </c>
      <c r="E399" s="1" t="s">
        <v>432</v>
      </c>
    </row>
    <row r="400" spans="3:5">
      <c r="C400" s="1" t="s">
        <v>393</v>
      </c>
      <c r="D400" s="1" t="s">
        <v>428</v>
      </c>
      <c r="E400" s="1" t="s">
        <v>433</v>
      </c>
    </row>
    <row r="401" spans="3:5">
      <c r="C401" s="1" t="s">
        <v>393</v>
      </c>
      <c r="D401" s="1" t="s">
        <v>428</v>
      </c>
      <c r="E401" s="1" t="s">
        <v>434</v>
      </c>
    </row>
    <row r="402" spans="3:5">
      <c r="C402" s="1" t="s">
        <v>393</v>
      </c>
      <c r="D402" s="1" t="s">
        <v>428</v>
      </c>
      <c r="E402" s="1" t="s">
        <v>435</v>
      </c>
    </row>
    <row r="403" spans="3:5">
      <c r="C403" s="1" t="s">
        <v>393</v>
      </c>
      <c r="D403" s="1" t="s">
        <v>428</v>
      </c>
      <c r="E403" s="1" t="s">
        <v>436</v>
      </c>
    </row>
    <row r="404" spans="3:5">
      <c r="C404" s="1" t="s">
        <v>393</v>
      </c>
      <c r="D404" s="1" t="s">
        <v>437</v>
      </c>
    </row>
    <row r="405" spans="3:5">
      <c r="C405" s="1" t="s">
        <v>393</v>
      </c>
      <c r="D405" s="1" t="s">
        <v>438</v>
      </c>
      <c r="E405" s="1" t="s">
        <v>439</v>
      </c>
    </row>
    <row r="406" spans="3:5">
      <c r="C406" s="1" t="s">
        <v>393</v>
      </c>
      <c r="D406" s="1" t="s">
        <v>438</v>
      </c>
      <c r="E406" s="1" t="s">
        <v>440</v>
      </c>
    </row>
    <row r="407" spans="3:5">
      <c r="C407" s="1" t="s">
        <v>393</v>
      </c>
      <c r="D407" s="1" t="s">
        <v>438</v>
      </c>
      <c r="E407" s="1" t="s">
        <v>441</v>
      </c>
    </row>
    <row r="408" spans="3:5">
      <c r="C408" s="1" t="s">
        <v>393</v>
      </c>
      <c r="D408" s="1" t="s">
        <v>438</v>
      </c>
      <c r="E408" s="1" t="s">
        <v>442</v>
      </c>
    </row>
    <row r="409" spans="3:5">
      <c r="C409" s="1" t="s">
        <v>393</v>
      </c>
      <c r="D409" s="1" t="s">
        <v>438</v>
      </c>
      <c r="E409" s="1" t="s">
        <v>443</v>
      </c>
    </row>
    <row r="410" spans="3:5">
      <c r="C410" s="1" t="s">
        <v>393</v>
      </c>
      <c r="D410" s="1" t="s">
        <v>438</v>
      </c>
      <c r="E410" s="1" t="s">
        <v>444</v>
      </c>
    </row>
    <row r="411" spans="3:5">
      <c r="C411" s="1" t="s">
        <v>393</v>
      </c>
      <c r="D411" s="1" t="s">
        <v>438</v>
      </c>
      <c r="E411" s="1" t="s">
        <v>445</v>
      </c>
    </row>
    <row r="412" spans="3:5">
      <c r="C412" s="1" t="s">
        <v>393</v>
      </c>
      <c r="D412" s="1" t="s">
        <v>438</v>
      </c>
      <c r="E412" s="1" t="s">
        <v>446</v>
      </c>
    </row>
    <row r="413" spans="3:5">
      <c r="C413" s="1" t="s">
        <v>393</v>
      </c>
      <c r="D413" s="1" t="s">
        <v>447</v>
      </c>
      <c r="E413" s="1" t="s">
        <v>448</v>
      </c>
    </row>
    <row r="414" spans="3:5">
      <c r="C414" s="1" t="s">
        <v>393</v>
      </c>
      <c r="D414" s="1" t="s">
        <v>447</v>
      </c>
      <c r="E414" s="1" t="s">
        <v>449</v>
      </c>
    </row>
    <row r="415" spans="3:5">
      <c r="C415" s="1" t="s">
        <v>393</v>
      </c>
      <c r="D415" s="1" t="s">
        <v>447</v>
      </c>
      <c r="E415" s="1" t="s">
        <v>450</v>
      </c>
    </row>
    <row r="416" spans="3:5">
      <c r="C416" s="1" t="s">
        <v>393</v>
      </c>
      <c r="D416" s="1" t="s">
        <v>447</v>
      </c>
      <c r="E416" s="1" t="s">
        <v>451</v>
      </c>
    </row>
    <row r="417" spans="3:5">
      <c r="C417" s="1" t="s">
        <v>393</v>
      </c>
      <c r="D417" s="1" t="s">
        <v>447</v>
      </c>
      <c r="E417" s="1" t="s">
        <v>452</v>
      </c>
    </row>
    <row r="418" spans="3:5">
      <c r="C418" s="1" t="s">
        <v>393</v>
      </c>
      <c r="D418" s="1" t="s">
        <v>447</v>
      </c>
      <c r="E418" s="1" t="s">
        <v>453</v>
      </c>
    </row>
    <row r="419" spans="3:5">
      <c r="C419" s="1" t="s">
        <v>393</v>
      </c>
      <c r="D419" s="1" t="s">
        <v>447</v>
      </c>
      <c r="E419" s="1" t="s">
        <v>454</v>
      </c>
    </row>
    <row r="420" spans="3:5">
      <c r="C420" s="1" t="s">
        <v>393</v>
      </c>
      <c r="D420" s="1" t="s">
        <v>447</v>
      </c>
      <c r="E420" s="1" t="s">
        <v>455</v>
      </c>
    </row>
    <row r="421" spans="3:5">
      <c r="C421" s="1" t="s">
        <v>393</v>
      </c>
      <c r="D421" s="1" t="s">
        <v>447</v>
      </c>
      <c r="E421" s="1" t="s">
        <v>456</v>
      </c>
    </row>
    <row r="422" spans="3:5">
      <c r="C422" s="1" t="s">
        <v>393</v>
      </c>
      <c r="D422" s="1" t="s">
        <v>447</v>
      </c>
      <c r="E422" s="1" t="s">
        <v>457</v>
      </c>
    </row>
    <row r="423" spans="3:5">
      <c r="C423" s="1" t="s">
        <v>393</v>
      </c>
      <c r="D423" s="1" t="s">
        <v>447</v>
      </c>
      <c r="E423" s="1" t="s">
        <v>458</v>
      </c>
    </row>
    <row r="424" spans="3:5">
      <c r="C424" s="1" t="s">
        <v>393</v>
      </c>
      <c r="D424" s="1" t="s">
        <v>447</v>
      </c>
      <c r="E424" s="1" t="s">
        <v>459</v>
      </c>
    </row>
    <row r="425" spans="3:5">
      <c r="C425" s="1" t="s">
        <v>393</v>
      </c>
      <c r="D425" s="1" t="s">
        <v>447</v>
      </c>
      <c r="E425" s="1" t="s">
        <v>460</v>
      </c>
    </row>
    <row r="426" spans="3:5">
      <c r="C426" s="1" t="s">
        <v>393</v>
      </c>
      <c r="D426" s="1" t="s">
        <v>447</v>
      </c>
      <c r="E426" s="1" t="s">
        <v>461</v>
      </c>
    </row>
    <row r="427" spans="3:5">
      <c r="C427" s="1" t="s">
        <v>393</v>
      </c>
      <c r="D427" s="1" t="s">
        <v>447</v>
      </c>
      <c r="E427" s="1" t="s">
        <v>462</v>
      </c>
    </row>
    <row r="428" spans="3:5">
      <c r="C428" s="1" t="s">
        <v>393</v>
      </c>
      <c r="D428" s="1" t="s">
        <v>463</v>
      </c>
      <c r="E428" s="1" t="s">
        <v>464</v>
      </c>
    </row>
    <row r="429" spans="3:5">
      <c r="C429" s="1" t="s">
        <v>393</v>
      </c>
      <c r="D429" s="1" t="s">
        <v>463</v>
      </c>
      <c r="E429" s="1" t="s">
        <v>465</v>
      </c>
    </row>
    <row r="430" spans="3:5">
      <c r="C430" s="1" t="s">
        <v>393</v>
      </c>
      <c r="D430" s="1" t="s">
        <v>463</v>
      </c>
      <c r="E430" s="1" t="s">
        <v>466</v>
      </c>
    </row>
    <row r="431" spans="3:5">
      <c r="C431" s="1" t="s">
        <v>393</v>
      </c>
      <c r="D431" s="1" t="s">
        <v>463</v>
      </c>
      <c r="E431" s="1" t="s">
        <v>467</v>
      </c>
    </row>
    <row r="432" spans="3:5">
      <c r="C432" s="1" t="s">
        <v>393</v>
      </c>
      <c r="D432" s="1" t="s">
        <v>463</v>
      </c>
      <c r="E432" s="1" t="s">
        <v>468</v>
      </c>
    </row>
    <row r="433" spans="3:5">
      <c r="C433" s="1" t="s">
        <v>393</v>
      </c>
      <c r="D433" s="1" t="s">
        <v>463</v>
      </c>
      <c r="E433" s="1" t="s">
        <v>469</v>
      </c>
    </row>
    <row r="434" spans="3:5">
      <c r="C434" s="1" t="s">
        <v>393</v>
      </c>
      <c r="D434" s="1" t="s">
        <v>463</v>
      </c>
      <c r="E434" s="1" t="s">
        <v>470</v>
      </c>
    </row>
    <row r="435" spans="3:5">
      <c r="C435" s="1" t="s">
        <v>393</v>
      </c>
      <c r="D435" s="1" t="s">
        <v>463</v>
      </c>
      <c r="E435" s="1" t="s">
        <v>471</v>
      </c>
    </row>
    <row r="436" spans="3:5">
      <c r="C436" s="1" t="s">
        <v>393</v>
      </c>
      <c r="D436" s="1" t="s">
        <v>463</v>
      </c>
      <c r="E436" s="1" t="s">
        <v>472</v>
      </c>
    </row>
    <row r="437" spans="3:5">
      <c r="C437" s="1" t="s">
        <v>393</v>
      </c>
      <c r="D437" s="1" t="s">
        <v>463</v>
      </c>
      <c r="E437" s="1" t="s">
        <v>473</v>
      </c>
    </row>
    <row r="438" spans="3:5">
      <c r="C438" s="1" t="s">
        <v>474</v>
      </c>
      <c r="D438" s="1" t="s">
        <v>475</v>
      </c>
    </row>
    <row r="439" spans="3:5">
      <c r="C439" s="1" t="s">
        <v>474</v>
      </c>
      <c r="D439" s="1" t="s">
        <v>476</v>
      </c>
      <c r="E439" s="1" t="s">
        <v>477</v>
      </c>
    </row>
    <row r="440" spans="3:5">
      <c r="C440" s="1" t="s">
        <v>474</v>
      </c>
      <c r="D440" s="1" t="s">
        <v>476</v>
      </c>
      <c r="E440" s="1" t="s">
        <v>478</v>
      </c>
    </row>
    <row r="441" spans="3:5">
      <c r="C441" s="1" t="s">
        <v>474</v>
      </c>
      <c r="D441" s="1" t="s">
        <v>476</v>
      </c>
      <c r="E441" s="1" t="s">
        <v>479</v>
      </c>
    </row>
    <row r="442" spans="3:5">
      <c r="C442" s="1" t="s">
        <v>474</v>
      </c>
      <c r="D442" s="1" t="s">
        <v>476</v>
      </c>
      <c r="E442" s="1" t="s">
        <v>480</v>
      </c>
    </row>
    <row r="443" spans="3:5">
      <c r="C443" s="1" t="s">
        <v>474</v>
      </c>
      <c r="D443" s="1" t="s">
        <v>476</v>
      </c>
      <c r="E443" s="1" t="s">
        <v>481</v>
      </c>
    </row>
    <row r="444" spans="3:5">
      <c r="C444" s="1" t="s">
        <v>474</v>
      </c>
      <c r="D444" s="1" t="s">
        <v>476</v>
      </c>
    </row>
    <row r="445" spans="3:5">
      <c r="C445" s="1" t="s">
        <v>474</v>
      </c>
      <c r="D445" s="1" t="s">
        <v>482</v>
      </c>
      <c r="E445" s="1" t="s">
        <v>483</v>
      </c>
    </row>
    <row r="446" spans="3:5">
      <c r="C446" s="1" t="s">
        <v>474</v>
      </c>
      <c r="D446" s="1" t="s">
        <v>482</v>
      </c>
      <c r="E446" s="1" t="s">
        <v>484</v>
      </c>
    </row>
    <row r="447" spans="3:5">
      <c r="C447" s="1" t="s">
        <v>474</v>
      </c>
      <c r="D447" s="1" t="s">
        <v>482</v>
      </c>
      <c r="E447" s="1" t="s">
        <v>485</v>
      </c>
    </row>
    <row r="448" spans="3:5">
      <c r="C448" s="1" t="s">
        <v>474</v>
      </c>
      <c r="D448" s="1" t="s">
        <v>482</v>
      </c>
      <c r="E448" s="1" t="s">
        <v>486</v>
      </c>
    </row>
    <row r="449" spans="3:5">
      <c r="C449" s="1" t="s">
        <v>474</v>
      </c>
      <c r="D449" s="1" t="s">
        <v>482</v>
      </c>
      <c r="E449" s="1" t="s">
        <v>487</v>
      </c>
    </row>
    <row r="450" spans="3:5">
      <c r="C450" s="1" t="s">
        <v>474</v>
      </c>
      <c r="D450" s="1" t="s">
        <v>482</v>
      </c>
      <c r="E450" s="1" t="s">
        <v>488</v>
      </c>
    </row>
    <row r="451" spans="3:5">
      <c r="C451" s="1" t="s">
        <v>474</v>
      </c>
      <c r="D451" s="1" t="s">
        <v>482</v>
      </c>
    </row>
    <row r="452" spans="3:5">
      <c r="C452" s="1" t="s">
        <v>474</v>
      </c>
      <c r="D452" s="1" t="s">
        <v>489</v>
      </c>
    </row>
    <row r="453" spans="3:5">
      <c r="C453" s="1" t="s">
        <v>474</v>
      </c>
      <c r="D453" s="1" t="s">
        <v>490</v>
      </c>
    </row>
    <row r="454" spans="3:5">
      <c r="C454" s="1" t="s">
        <v>491</v>
      </c>
      <c r="D454" s="1" t="s">
        <v>492</v>
      </c>
    </row>
    <row r="455" spans="3:5">
      <c r="C455" s="1" t="s">
        <v>491</v>
      </c>
      <c r="D455" s="1" t="s">
        <v>493</v>
      </c>
    </row>
    <row r="456" spans="3:5">
      <c r="C456" s="1" t="s">
        <v>491</v>
      </c>
      <c r="D456" s="1" t="s">
        <v>494</v>
      </c>
      <c r="E456" s="1" t="s">
        <v>495</v>
      </c>
    </row>
    <row r="457" spans="3:5">
      <c r="C457" s="1" t="s">
        <v>491</v>
      </c>
      <c r="D457" s="1" t="s">
        <v>494</v>
      </c>
      <c r="E457" s="1" t="s">
        <v>496</v>
      </c>
    </row>
    <row r="458" spans="3:5">
      <c r="C458" s="1" t="s">
        <v>491</v>
      </c>
      <c r="D458" s="1" t="s">
        <v>494</v>
      </c>
      <c r="E458" s="1" t="s">
        <v>497</v>
      </c>
    </row>
    <row r="459" spans="3:5">
      <c r="C459" s="1" t="s">
        <v>491</v>
      </c>
      <c r="D459" s="1" t="s">
        <v>494</v>
      </c>
      <c r="E459" s="1" t="s">
        <v>498</v>
      </c>
    </row>
    <row r="460" spans="3:5">
      <c r="C460" s="1" t="s">
        <v>491</v>
      </c>
      <c r="D460" s="1" t="s">
        <v>494</v>
      </c>
      <c r="E460" s="1" t="s">
        <v>499</v>
      </c>
    </row>
    <row r="461" spans="3:5">
      <c r="C461" s="1" t="s">
        <v>491</v>
      </c>
      <c r="D461" s="1" t="s">
        <v>494</v>
      </c>
      <c r="E461" s="1" t="s">
        <v>500</v>
      </c>
    </row>
    <row r="462" spans="3:5">
      <c r="C462" s="1" t="s">
        <v>491</v>
      </c>
      <c r="D462" s="1" t="s">
        <v>494</v>
      </c>
      <c r="E462" s="1" t="s">
        <v>501</v>
      </c>
    </row>
    <row r="463" spans="3:5">
      <c r="C463" s="1" t="s">
        <v>491</v>
      </c>
      <c r="D463" s="1" t="s">
        <v>494</v>
      </c>
      <c r="E463" s="1" t="s">
        <v>502</v>
      </c>
    </row>
    <row r="464" spans="3:5">
      <c r="C464" s="1" t="s">
        <v>491</v>
      </c>
      <c r="D464" s="1" t="s">
        <v>494</v>
      </c>
      <c r="E464" s="1" t="s">
        <v>503</v>
      </c>
    </row>
    <row r="465" spans="3:5">
      <c r="C465" s="1" t="s">
        <v>491</v>
      </c>
      <c r="D465" s="1" t="s">
        <v>494</v>
      </c>
      <c r="E465" s="1" t="s">
        <v>504</v>
      </c>
    </row>
    <row r="466" spans="3:5">
      <c r="C466" s="1" t="s">
        <v>491</v>
      </c>
      <c r="D466" s="1" t="s">
        <v>494</v>
      </c>
      <c r="E466" s="1" t="s">
        <v>505</v>
      </c>
    </row>
    <row r="467" spans="3:5">
      <c r="C467" s="1" t="s">
        <v>491</v>
      </c>
      <c r="D467" s="1" t="s">
        <v>494</v>
      </c>
      <c r="E467" s="1" t="s">
        <v>506</v>
      </c>
    </row>
    <row r="468" spans="3:5">
      <c r="C468" s="1" t="s">
        <v>491</v>
      </c>
      <c r="D468" s="1" t="s">
        <v>507</v>
      </c>
    </row>
    <row r="469" spans="3:5">
      <c r="C469" s="1" t="s">
        <v>491</v>
      </c>
      <c r="D469" s="1" t="s">
        <v>508</v>
      </c>
      <c r="E469" s="1" t="s">
        <v>509</v>
      </c>
    </row>
    <row r="470" spans="3:5">
      <c r="C470" s="1" t="s">
        <v>491</v>
      </c>
      <c r="D470" s="1" t="s">
        <v>508</v>
      </c>
      <c r="E470" s="1" t="s">
        <v>510</v>
      </c>
    </row>
    <row r="471" spans="3:5">
      <c r="C471" s="1" t="s">
        <v>491</v>
      </c>
      <c r="D471" s="1" t="s">
        <v>508</v>
      </c>
      <c r="E471" s="1" t="s">
        <v>511</v>
      </c>
    </row>
    <row r="472" spans="3:5">
      <c r="C472" s="1" t="s">
        <v>491</v>
      </c>
      <c r="D472" s="1" t="s">
        <v>508</v>
      </c>
      <c r="E472" s="1" t="s">
        <v>512</v>
      </c>
    </row>
    <row r="473" spans="3:5">
      <c r="C473" s="1" t="s">
        <v>491</v>
      </c>
      <c r="D473" s="1" t="s">
        <v>508</v>
      </c>
      <c r="E473" s="1" t="s">
        <v>513</v>
      </c>
    </row>
    <row r="474" spans="3:5">
      <c r="C474" s="1" t="s">
        <v>491</v>
      </c>
      <c r="D474" s="1" t="s">
        <v>508</v>
      </c>
      <c r="E474" s="1" t="s">
        <v>514</v>
      </c>
    </row>
    <row r="475" spans="3:5">
      <c r="C475" s="1" t="s">
        <v>491</v>
      </c>
      <c r="D475" s="1" t="s">
        <v>508</v>
      </c>
      <c r="E475" s="1" t="s">
        <v>515</v>
      </c>
    </row>
    <row r="476" spans="3:5">
      <c r="C476" s="1" t="s">
        <v>491</v>
      </c>
      <c r="D476" s="1" t="s">
        <v>508</v>
      </c>
      <c r="E476" s="1" t="s">
        <v>516</v>
      </c>
    </row>
    <row r="477" spans="3:5">
      <c r="C477" s="1" t="s">
        <v>491</v>
      </c>
      <c r="D477" s="1" t="s">
        <v>508</v>
      </c>
      <c r="E477" s="1" t="s">
        <v>517</v>
      </c>
    </row>
    <row r="478" spans="3:5">
      <c r="C478" s="1" t="s">
        <v>491</v>
      </c>
      <c r="D478" s="1" t="s">
        <v>518</v>
      </c>
    </row>
    <row r="479" spans="3:5">
      <c r="C479" s="1" t="s">
        <v>491</v>
      </c>
      <c r="D479" s="1" t="s">
        <v>519</v>
      </c>
    </row>
    <row r="480" spans="3:5">
      <c r="C480" s="1" t="s">
        <v>491</v>
      </c>
      <c r="D480" s="1" t="s">
        <v>520</v>
      </c>
    </row>
    <row r="481" spans="3:5">
      <c r="C481" s="1" t="s">
        <v>521</v>
      </c>
      <c r="D481" s="1" t="s">
        <v>522</v>
      </c>
      <c r="E481" s="1" t="s">
        <v>523</v>
      </c>
    </row>
    <row r="482" spans="3:5">
      <c r="C482" s="1" t="s">
        <v>521</v>
      </c>
      <c r="D482" s="1" t="s">
        <v>522</v>
      </c>
      <c r="E482" s="1" t="s">
        <v>524</v>
      </c>
    </row>
    <row r="483" spans="3:5">
      <c r="C483" s="1" t="s">
        <v>521</v>
      </c>
      <c r="D483" s="1" t="s">
        <v>522</v>
      </c>
      <c r="E483" s="1" t="s">
        <v>525</v>
      </c>
    </row>
    <row r="484" spans="3:5">
      <c r="C484" s="1" t="s">
        <v>521</v>
      </c>
      <c r="D484" s="1" t="s">
        <v>522</v>
      </c>
      <c r="E484" s="1" t="s">
        <v>526</v>
      </c>
    </row>
    <row r="485" spans="3:5">
      <c r="C485" s="1" t="s">
        <v>521</v>
      </c>
      <c r="D485" s="1" t="s">
        <v>522</v>
      </c>
      <c r="E485" s="1" t="s">
        <v>527</v>
      </c>
    </row>
    <row r="486" spans="3:5">
      <c r="C486" s="1" t="s">
        <v>521</v>
      </c>
      <c r="D486" s="1" t="s">
        <v>522</v>
      </c>
      <c r="E486" s="1" t="s">
        <v>528</v>
      </c>
    </row>
    <row r="487" spans="3:5">
      <c r="C487" s="1" t="s">
        <v>521</v>
      </c>
      <c r="D487" s="1" t="s">
        <v>522</v>
      </c>
      <c r="E487" s="1" t="s">
        <v>529</v>
      </c>
    </row>
    <row r="488" spans="3:5">
      <c r="C488" s="1" t="s">
        <v>521</v>
      </c>
      <c r="D488" s="1" t="s">
        <v>522</v>
      </c>
      <c r="E488" s="1" t="s">
        <v>530</v>
      </c>
    </row>
    <row r="489" spans="3:5">
      <c r="C489" s="1" t="s">
        <v>521</v>
      </c>
      <c r="D489" s="1" t="s">
        <v>522</v>
      </c>
      <c r="E489" s="1" t="s">
        <v>531</v>
      </c>
    </row>
    <row r="490" spans="3:5">
      <c r="C490" s="1" t="s">
        <v>521</v>
      </c>
      <c r="D490" s="1" t="s">
        <v>522</v>
      </c>
      <c r="E490" s="1" t="s">
        <v>532</v>
      </c>
    </row>
    <row r="491" spans="3:5">
      <c r="C491" s="1" t="s">
        <v>521</v>
      </c>
      <c r="D491" s="1" t="s">
        <v>522</v>
      </c>
      <c r="E491" s="1" t="s">
        <v>533</v>
      </c>
    </row>
    <row r="492" spans="3:5">
      <c r="C492" s="1" t="s">
        <v>521</v>
      </c>
      <c r="D492" s="1" t="s">
        <v>522</v>
      </c>
      <c r="E492" s="1" t="s">
        <v>534</v>
      </c>
    </row>
    <row r="493" spans="3:5">
      <c r="C493" s="1" t="s">
        <v>521</v>
      </c>
      <c r="D493" s="1" t="s">
        <v>522</v>
      </c>
      <c r="E493" s="1" t="s">
        <v>535</v>
      </c>
    </row>
    <row r="494" spans="3:5">
      <c r="C494" s="1" t="s">
        <v>521</v>
      </c>
      <c r="D494" s="1" t="s">
        <v>522</v>
      </c>
      <c r="E494" s="1" t="s">
        <v>536</v>
      </c>
    </row>
    <row r="495" spans="3:5">
      <c r="C495" s="1" t="s">
        <v>521</v>
      </c>
      <c r="D495" s="1" t="s">
        <v>522</v>
      </c>
      <c r="E495" s="1" t="s">
        <v>537</v>
      </c>
    </row>
    <row r="496" spans="3:5">
      <c r="C496" s="1" t="s">
        <v>521</v>
      </c>
      <c r="D496" s="1" t="s">
        <v>522</v>
      </c>
      <c r="E496" s="1" t="s">
        <v>538</v>
      </c>
    </row>
    <row r="497" spans="3:5">
      <c r="C497" s="1" t="s">
        <v>521</v>
      </c>
      <c r="D497" s="1" t="s">
        <v>522</v>
      </c>
      <c r="E497" s="1" t="s">
        <v>539</v>
      </c>
    </row>
    <row r="498" spans="3:5">
      <c r="C498" s="1" t="s">
        <v>521</v>
      </c>
      <c r="D498" s="1" t="s">
        <v>540</v>
      </c>
    </row>
    <row r="499" spans="3:5">
      <c r="C499" s="1" t="s">
        <v>521</v>
      </c>
      <c r="D499" s="1" t="s">
        <v>541</v>
      </c>
      <c r="E499" s="1" t="s">
        <v>542</v>
      </c>
    </row>
    <row r="500" spans="3:5">
      <c r="C500" s="1" t="s">
        <v>521</v>
      </c>
      <c r="D500" s="1" t="s">
        <v>541</v>
      </c>
      <c r="E500" s="1" t="s">
        <v>543</v>
      </c>
    </row>
    <row r="501" spans="3:5">
      <c r="C501" s="1" t="s">
        <v>521</v>
      </c>
      <c r="D501" s="1" t="s">
        <v>541</v>
      </c>
      <c r="E501" s="1" t="s">
        <v>544</v>
      </c>
    </row>
    <row r="502" spans="3:5">
      <c r="C502" s="1" t="s">
        <v>521</v>
      </c>
      <c r="D502" s="1" t="s">
        <v>541</v>
      </c>
      <c r="E502" s="1" t="s">
        <v>545</v>
      </c>
    </row>
    <row r="503" spans="3:5">
      <c r="C503" s="1" t="s">
        <v>521</v>
      </c>
      <c r="D503" s="1" t="s">
        <v>541</v>
      </c>
      <c r="E503" s="1" t="s">
        <v>546</v>
      </c>
    </row>
    <row r="504" spans="3:5">
      <c r="C504" s="1" t="s">
        <v>521</v>
      </c>
      <c r="D504" s="1" t="s">
        <v>541</v>
      </c>
      <c r="E504" s="1" t="s">
        <v>547</v>
      </c>
    </row>
    <row r="505" spans="3:5">
      <c r="C505" s="1" t="s">
        <v>521</v>
      </c>
      <c r="D505" s="1" t="s">
        <v>541</v>
      </c>
      <c r="E505" s="1" t="s">
        <v>548</v>
      </c>
    </row>
    <row r="506" spans="3:5">
      <c r="C506" s="1" t="s">
        <v>521</v>
      </c>
      <c r="D506" s="1" t="s">
        <v>184</v>
      </c>
      <c r="E506" s="1" t="s">
        <v>549</v>
      </c>
    </row>
    <row r="507" spans="3:5">
      <c r="C507" s="1" t="s">
        <v>521</v>
      </c>
      <c r="D507" s="1" t="s">
        <v>184</v>
      </c>
      <c r="E507" s="1" t="s">
        <v>550</v>
      </c>
    </row>
    <row r="508" spans="3:5">
      <c r="C508" s="1" t="s">
        <v>521</v>
      </c>
      <c r="D508" s="1" t="s">
        <v>184</v>
      </c>
      <c r="E508" s="1" t="s">
        <v>551</v>
      </c>
    </row>
    <row r="509" spans="3:5">
      <c r="C509" s="1" t="s">
        <v>521</v>
      </c>
      <c r="D509" s="1" t="s">
        <v>184</v>
      </c>
      <c r="E509" s="1" t="s">
        <v>552</v>
      </c>
    </row>
    <row r="510" spans="3:5">
      <c r="C510" s="1" t="s">
        <v>521</v>
      </c>
      <c r="D510" s="1" t="s">
        <v>184</v>
      </c>
      <c r="E510" s="1" t="s">
        <v>553</v>
      </c>
    </row>
    <row r="511" spans="3:5">
      <c r="C511" s="1" t="s">
        <v>521</v>
      </c>
      <c r="D511" s="1" t="s">
        <v>184</v>
      </c>
      <c r="E511" s="1" t="s">
        <v>554</v>
      </c>
    </row>
    <row r="512" spans="3:5">
      <c r="C512" s="1" t="s">
        <v>521</v>
      </c>
      <c r="D512" s="1" t="s">
        <v>184</v>
      </c>
      <c r="E512" s="1" t="s">
        <v>555</v>
      </c>
    </row>
    <row r="513" spans="3:5">
      <c r="C513" s="1" t="s">
        <v>521</v>
      </c>
      <c r="D513" s="1" t="s">
        <v>184</v>
      </c>
      <c r="E513" s="1" t="s">
        <v>556</v>
      </c>
    </row>
    <row r="514" spans="3:5">
      <c r="C514" s="1" t="s">
        <v>521</v>
      </c>
      <c r="D514" s="1" t="s">
        <v>184</v>
      </c>
      <c r="E514" s="1" t="s">
        <v>557</v>
      </c>
    </row>
    <row r="515" spans="3:5">
      <c r="C515" s="1" t="s">
        <v>521</v>
      </c>
      <c r="D515" s="1" t="s">
        <v>184</v>
      </c>
      <c r="E515" s="1" t="s">
        <v>558</v>
      </c>
    </row>
    <row r="516" spans="3:5">
      <c r="C516" s="1" t="s">
        <v>521</v>
      </c>
      <c r="D516" s="1" t="s">
        <v>184</v>
      </c>
      <c r="E516" s="1" t="s">
        <v>559</v>
      </c>
    </row>
    <row r="517" spans="3:5">
      <c r="C517" s="1" t="s">
        <v>521</v>
      </c>
      <c r="D517" s="1" t="s">
        <v>184</v>
      </c>
      <c r="E517" s="1" t="s">
        <v>560</v>
      </c>
    </row>
    <row r="518" spans="3:5">
      <c r="C518" s="1" t="s">
        <v>521</v>
      </c>
      <c r="D518" s="1" t="s">
        <v>184</v>
      </c>
      <c r="E518" s="1" t="s">
        <v>561</v>
      </c>
    </row>
    <row r="519" spans="3:5">
      <c r="C519" s="1" t="s">
        <v>521</v>
      </c>
      <c r="D519" s="1" t="s">
        <v>184</v>
      </c>
      <c r="E519" s="1" t="s">
        <v>562</v>
      </c>
    </row>
    <row r="520" spans="3:5">
      <c r="C520" s="1" t="s">
        <v>521</v>
      </c>
      <c r="D520" s="1" t="s">
        <v>184</v>
      </c>
      <c r="E520" s="1" t="s">
        <v>93</v>
      </c>
    </row>
    <row r="521" spans="3:5">
      <c r="C521" s="1" t="s">
        <v>521</v>
      </c>
      <c r="D521" s="1" t="s">
        <v>563</v>
      </c>
      <c r="E521" s="1" t="s">
        <v>564</v>
      </c>
    </row>
    <row r="522" spans="3:5">
      <c r="C522" s="1" t="s">
        <v>521</v>
      </c>
      <c r="D522" s="1" t="s">
        <v>563</v>
      </c>
      <c r="E522" s="1" t="s">
        <v>565</v>
      </c>
    </row>
    <row r="523" spans="3:5">
      <c r="C523" s="1" t="s">
        <v>521</v>
      </c>
      <c r="D523" s="1" t="s">
        <v>563</v>
      </c>
      <c r="E523" s="1" t="s">
        <v>566</v>
      </c>
    </row>
    <row r="524" spans="3:5">
      <c r="C524" s="1" t="s">
        <v>521</v>
      </c>
      <c r="D524" s="1" t="s">
        <v>563</v>
      </c>
      <c r="E524" s="1" t="s">
        <v>567</v>
      </c>
    </row>
    <row r="525" spans="3:5">
      <c r="C525" s="1" t="s">
        <v>521</v>
      </c>
      <c r="D525" s="1" t="s">
        <v>563</v>
      </c>
      <c r="E525" s="1" t="s">
        <v>568</v>
      </c>
    </row>
    <row r="526" spans="3:5">
      <c r="C526" s="1" t="s">
        <v>521</v>
      </c>
      <c r="D526" s="1" t="s">
        <v>563</v>
      </c>
      <c r="E526" s="1" t="s">
        <v>569</v>
      </c>
    </row>
    <row r="527" spans="3:5">
      <c r="C527" s="1" t="s">
        <v>521</v>
      </c>
      <c r="D527" s="1" t="s">
        <v>563</v>
      </c>
      <c r="E527" s="1" t="s">
        <v>570</v>
      </c>
    </row>
    <row r="528" spans="3:5">
      <c r="C528" s="1" t="s">
        <v>521</v>
      </c>
      <c r="D528" s="1" t="s">
        <v>563</v>
      </c>
      <c r="E528" s="1" t="s">
        <v>571</v>
      </c>
    </row>
    <row r="529" spans="3:5">
      <c r="C529" s="1" t="s">
        <v>521</v>
      </c>
      <c r="D529" s="1" t="s">
        <v>563</v>
      </c>
      <c r="E529" s="1" t="s">
        <v>572</v>
      </c>
    </row>
    <row r="530" spans="3:5">
      <c r="C530" s="1" t="s">
        <v>521</v>
      </c>
      <c r="D530" s="1" t="s">
        <v>563</v>
      </c>
      <c r="E530" s="1" t="s">
        <v>573</v>
      </c>
    </row>
    <row r="531" spans="3:5">
      <c r="C531" s="1" t="s">
        <v>521</v>
      </c>
      <c r="D531" s="1" t="s">
        <v>563</v>
      </c>
      <c r="E531" s="1" t="s">
        <v>574</v>
      </c>
    </row>
    <row r="532" spans="3:5">
      <c r="C532" s="1" t="s">
        <v>521</v>
      </c>
      <c r="D532" s="1" t="s">
        <v>563</v>
      </c>
      <c r="E532" s="1" t="s">
        <v>575</v>
      </c>
    </row>
    <row r="533" spans="3:5">
      <c r="C533" s="1" t="s">
        <v>521</v>
      </c>
      <c r="D533" s="1" t="s">
        <v>563</v>
      </c>
      <c r="E533" s="1" t="s">
        <v>576</v>
      </c>
    </row>
    <row r="534" spans="3:5">
      <c r="C534" s="1" t="s">
        <v>521</v>
      </c>
      <c r="D534" s="1" t="s">
        <v>563</v>
      </c>
      <c r="E534" s="1" t="s">
        <v>577</v>
      </c>
    </row>
    <row r="535" spans="3:5">
      <c r="C535" s="1" t="s">
        <v>521</v>
      </c>
      <c r="D535" s="1" t="s">
        <v>563</v>
      </c>
      <c r="E535" s="1" t="s">
        <v>578</v>
      </c>
    </row>
    <row r="536" spans="3:5">
      <c r="C536" s="1" t="s">
        <v>521</v>
      </c>
      <c r="D536" s="1" t="s">
        <v>563</v>
      </c>
      <c r="E536" s="1" t="s">
        <v>579</v>
      </c>
    </row>
    <row r="537" spans="3:5">
      <c r="C537" s="1" t="s">
        <v>521</v>
      </c>
      <c r="D537" s="1" t="s">
        <v>563</v>
      </c>
      <c r="E537" s="1" t="s">
        <v>580</v>
      </c>
    </row>
    <row r="538" spans="3:5">
      <c r="C538" s="1" t="s">
        <v>521</v>
      </c>
      <c r="D538" s="1" t="s">
        <v>563</v>
      </c>
      <c r="E538" s="1" t="s">
        <v>581</v>
      </c>
    </row>
    <row r="539" spans="3:5">
      <c r="C539" s="1" t="s">
        <v>521</v>
      </c>
      <c r="D539" s="1" t="s">
        <v>563</v>
      </c>
      <c r="E539" s="1" t="s">
        <v>582</v>
      </c>
    </row>
    <row r="540" spans="3:5">
      <c r="C540" s="1" t="s">
        <v>521</v>
      </c>
      <c r="D540" s="1" t="s">
        <v>563</v>
      </c>
      <c r="E540" s="1" t="s">
        <v>583</v>
      </c>
    </row>
    <row r="541" spans="3:5">
      <c r="C541" s="1" t="s">
        <v>521</v>
      </c>
      <c r="D541" s="1" t="s">
        <v>563</v>
      </c>
      <c r="E541" s="1" t="s">
        <v>584</v>
      </c>
    </row>
    <row r="542" spans="3:5">
      <c r="C542" s="1" t="s">
        <v>521</v>
      </c>
      <c r="D542" s="1" t="s">
        <v>185</v>
      </c>
    </row>
    <row r="543" spans="3:5">
      <c r="C543" s="1" t="s">
        <v>521</v>
      </c>
      <c r="D543" s="1" t="s">
        <v>585</v>
      </c>
      <c r="E543" s="1" t="s">
        <v>586</v>
      </c>
    </row>
    <row r="544" spans="3:5">
      <c r="C544" s="1" t="s">
        <v>521</v>
      </c>
      <c r="D544" s="1" t="s">
        <v>585</v>
      </c>
      <c r="E544" s="1" t="s">
        <v>587</v>
      </c>
    </row>
    <row r="545" spans="3:5">
      <c r="C545" s="1" t="s">
        <v>521</v>
      </c>
      <c r="D545" s="1" t="s">
        <v>585</v>
      </c>
      <c r="E545" s="1" t="s">
        <v>588</v>
      </c>
    </row>
    <row r="546" spans="3:5">
      <c r="C546" s="1" t="s">
        <v>521</v>
      </c>
      <c r="D546" s="1" t="s">
        <v>585</v>
      </c>
      <c r="E546" s="1" t="s">
        <v>589</v>
      </c>
    </row>
    <row r="547" spans="3:5">
      <c r="C547" s="1" t="s">
        <v>521</v>
      </c>
      <c r="D547" s="1" t="s">
        <v>585</v>
      </c>
      <c r="E547" s="1" t="s">
        <v>590</v>
      </c>
    </row>
    <row r="548" spans="3:5">
      <c r="C548" s="1" t="s">
        <v>521</v>
      </c>
      <c r="D548" s="1" t="s">
        <v>585</v>
      </c>
      <c r="E548" s="1" t="s">
        <v>591</v>
      </c>
    </row>
    <row r="549" spans="3:5">
      <c r="C549" s="1" t="s">
        <v>521</v>
      </c>
      <c r="D549" s="1" t="s">
        <v>585</v>
      </c>
      <c r="E549" s="1" t="s">
        <v>592</v>
      </c>
    </row>
    <row r="550" spans="3:5">
      <c r="C550" s="1" t="s">
        <v>521</v>
      </c>
      <c r="D550" s="1" t="s">
        <v>585</v>
      </c>
      <c r="E550" s="1" t="s">
        <v>593</v>
      </c>
    </row>
    <row r="551" spans="3:5">
      <c r="C551" s="1" t="s">
        <v>521</v>
      </c>
      <c r="D551" s="1" t="s">
        <v>585</v>
      </c>
      <c r="E551" s="1" t="s">
        <v>594</v>
      </c>
    </row>
    <row r="552" spans="3:5">
      <c r="C552" s="1" t="s">
        <v>521</v>
      </c>
      <c r="D552" s="1" t="s">
        <v>585</v>
      </c>
      <c r="E552" s="1" t="s">
        <v>595</v>
      </c>
    </row>
    <row r="553" spans="3:5">
      <c r="C553" s="1" t="s">
        <v>521</v>
      </c>
      <c r="D553" s="1" t="s">
        <v>585</v>
      </c>
      <c r="E553" s="1" t="s">
        <v>596</v>
      </c>
    </row>
    <row r="554" spans="3:5">
      <c r="C554" s="1" t="s">
        <v>521</v>
      </c>
      <c r="D554" s="1" t="s">
        <v>585</v>
      </c>
      <c r="E554" s="1" t="s">
        <v>597</v>
      </c>
    </row>
    <row r="555" spans="3:5">
      <c r="C555" s="1" t="s">
        <v>521</v>
      </c>
      <c r="D555" s="1" t="s">
        <v>585</v>
      </c>
      <c r="E555" s="1" t="s">
        <v>598</v>
      </c>
    </row>
    <row r="556" spans="3:5">
      <c r="C556" s="1" t="s">
        <v>521</v>
      </c>
      <c r="D556" s="1" t="s">
        <v>599</v>
      </c>
    </row>
    <row r="557" spans="3:5">
      <c r="C557" s="1" t="s">
        <v>193</v>
      </c>
      <c r="D557" s="1" t="s">
        <v>600</v>
      </c>
    </row>
    <row r="558" spans="3:5">
      <c r="C558" s="1" t="s">
        <v>193</v>
      </c>
      <c r="D558" s="1" t="s">
        <v>601</v>
      </c>
    </row>
    <row r="559" spans="3:5">
      <c r="C559" s="1" t="s">
        <v>193</v>
      </c>
      <c r="D559" s="1" t="s">
        <v>602</v>
      </c>
    </row>
    <row r="560" spans="3:5">
      <c r="C560" s="1" t="s">
        <v>193</v>
      </c>
      <c r="D560" s="1" t="s">
        <v>603</v>
      </c>
      <c r="E560" s="1" t="s">
        <v>604</v>
      </c>
    </row>
    <row r="561" spans="3:5">
      <c r="C561" s="1" t="s">
        <v>193</v>
      </c>
      <c r="D561" s="1" t="s">
        <v>603</v>
      </c>
      <c r="E561" s="1" t="s">
        <v>605</v>
      </c>
    </row>
    <row r="562" spans="3:5">
      <c r="C562" s="1" t="s">
        <v>193</v>
      </c>
      <c r="D562" s="1" t="s">
        <v>603</v>
      </c>
      <c r="E562" s="1" t="s">
        <v>606</v>
      </c>
    </row>
    <row r="563" spans="3:5">
      <c r="C563" s="1" t="s">
        <v>193</v>
      </c>
      <c r="D563" s="1" t="s">
        <v>603</v>
      </c>
      <c r="E563" s="1" t="s">
        <v>607</v>
      </c>
    </row>
    <row r="564" spans="3:5">
      <c r="C564" s="1" t="s">
        <v>193</v>
      </c>
      <c r="D564" s="1" t="s">
        <v>603</v>
      </c>
      <c r="E564" s="1" t="s">
        <v>608</v>
      </c>
    </row>
    <row r="565" spans="3:5">
      <c r="C565" s="1" t="s">
        <v>193</v>
      </c>
      <c r="D565" s="1" t="s">
        <v>603</v>
      </c>
      <c r="E565" s="1" t="s">
        <v>609</v>
      </c>
    </row>
    <row r="566" spans="3:5">
      <c r="C566" s="1" t="s">
        <v>193</v>
      </c>
      <c r="D566" s="1" t="s">
        <v>603</v>
      </c>
      <c r="E566" s="1" t="s">
        <v>610</v>
      </c>
    </row>
    <row r="567" spans="3:5">
      <c r="C567" s="1" t="s">
        <v>193</v>
      </c>
      <c r="D567" s="1" t="s">
        <v>603</v>
      </c>
      <c r="E567" s="1" t="s">
        <v>611</v>
      </c>
    </row>
    <row r="568" spans="3:5">
      <c r="C568" s="1" t="s">
        <v>193</v>
      </c>
      <c r="D568" s="1" t="s">
        <v>603</v>
      </c>
      <c r="E568" s="1" t="s">
        <v>612</v>
      </c>
    </row>
    <row r="569" spans="3:5">
      <c r="C569" s="1" t="s">
        <v>193</v>
      </c>
      <c r="D569" s="1" t="s">
        <v>613</v>
      </c>
    </row>
    <row r="570" spans="3:5">
      <c r="C570" s="1" t="s">
        <v>193</v>
      </c>
      <c r="D570" s="1" t="s">
        <v>614</v>
      </c>
      <c r="E570" s="1" t="s">
        <v>615</v>
      </c>
    </row>
    <row r="571" spans="3:5">
      <c r="C571" s="1" t="s">
        <v>193</v>
      </c>
      <c r="D571" s="1" t="s">
        <v>614</v>
      </c>
      <c r="E571" s="1" t="s">
        <v>616</v>
      </c>
    </row>
    <row r="572" spans="3:5">
      <c r="C572" s="1" t="s">
        <v>193</v>
      </c>
      <c r="D572" s="1" t="s">
        <v>614</v>
      </c>
      <c r="E572" s="1" t="s">
        <v>617</v>
      </c>
    </row>
    <row r="573" spans="3:5">
      <c r="C573" s="1" t="s">
        <v>193</v>
      </c>
      <c r="D573" s="1" t="s">
        <v>614</v>
      </c>
      <c r="E573" s="1" t="s">
        <v>618</v>
      </c>
    </row>
    <row r="574" spans="3:5">
      <c r="C574" s="1" t="s">
        <v>193</v>
      </c>
      <c r="D574" s="1" t="s">
        <v>614</v>
      </c>
      <c r="E574" s="1" t="s">
        <v>619</v>
      </c>
    </row>
    <row r="575" spans="3:5">
      <c r="C575" s="1" t="s">
        <v>193</v>
      </c>
      <c r="D575" s="1" t="s">
        <v>614</v>
      </c>
      <c r="E575" s="1" t="s">
        <v>620</v>
      </c>
    </row>
    <row r="576" spans="3:5">
      <c r="C576" s="1" t="s">
        <v>193</v>
      </c>
      <c r="D576" s="1" t="s">
        <v>614</v>
      </c>
      <c r="E576" s="1" t="s">
        <v>621</v>
      </c>
    </row>
    <row r="577" spans="3:5">
      <c r="C577" s="1" t="s">
        <v>193</v>
      </c>
      <c r="D577" s="1" t="s">
        <v>614</v>
      </c>
      <c r="E577" s="1" t="s">
        <v>622</v>
      </c>
    </row>
    <row r="578" spans="3:5">
      <c r="C578" s="1" t="s">
        <v>193</v>
      </c>
      <c r="D578" s="1" t="s">
        <v>614</v>
      </c>
      <c r="E578" s="1" t="s">
        <v>623</v>
      </c>
    </row>
    <row r="579" spans="3:5">
      <c r="C579" s="1" t="s">
        <v>193</v>
      </c>
      <c r="D579" s="1" t="s">
        <v>614</v>
      </c>
      <c r="E579" s="1" t="s">
        <v>624</v>
      </c>
    </row>
    <row r="580" spans="3:5">
      <c r="C580" s="1" t="s">
        <v>193</v>
      </c>
      <c r="D580" s="1" t="s">
        <v>625</v>
      </c>
      <c r="E580" s="1" t="s">
        <v>195</v>
      </c>
    </row>
    <row r="581" spans="3:5">
      <c r="C581" s="1" t="s">
        <v>193</v>
      </c>
      <c r="D581" s="1" t="s">
        <v>625</v>
      </c>
      <c r="E581" s="1" t="s">
        <v>196</v>
      </c>
    </row>
    <row r="582" spans="3:5">
      <c r="C582" s="1" t="s">
        <v>193</v>
      </c>
      <c r="D582" s="1" t="s">
        <v>625</v>
      </c>
      <c r="E582" s="1" t="s">
        <v>197</v>
      </c>
    </row>
    <row r="583" spans="3:5">
      <c r="C583" s="1" t="s">
        <v>193</v>
      </c>
      <c r="D583" s="1" t="s">
        <v>625</v>
      </c>
      <c r="E583" s="1" t="s">
        <v>198</v>
      </c>
    </row>
    <row r="584" spans="3:5">
      <c r="C584" s="1" t="s">
        <v>193</v>
      </c>
      <c r="D584" s="1" t="s">
        <v>626</v>
      </c>
    </row>
    <row r="585" spans="3:5">
      <c r="C585" s="1" t="s">
        <v>193</v>
      </c>
      <c r="D585" s="1" t="s">
        <v>627</v>
      </c>
    </row>
    <row r="586" spans="3:5">
      <c r="C586" s="1" t="s">
        <v>193</v>
      </c>
      <c r="D586" s="1" t="s">
        <v>628</v>
      </c>
    </row>
    <row r="587" spans="3:5">
      <c r="C587" s="1" t="s">
        <v>193</v>
      </c>
      <c r="D587" s="1" t="s">
        <v>629</v>
      </c>
      <c r="E587" s="1" t="s">
        <v>630</v>
      </c>
    </row>
    <row r="588" spans="3:5">
      <c r="C588" s="1" t="s">
        <v>193</v>
      </c>
      <c r="D588" s="1" t="s">
        <v>629</v>
      </c>
      <c r="E588" s="1" t="s">
        <v>631</v>
      </c>
    </row>
    <row r="589" spans="3:5">
      <c r="C589" s="1" t="s">
        <v>193</v>
      </c>
      <c r="D589" s="1" t="s">
        <v>629</v>
      </c>
      <c r="E589" s="1" t="s">
        <v>632</v>
      </c>
    </row>
    <row r="590" spans="3:5">
      <c r="C590" s="1" t="s">
        <v>193</v>
      </c>
      <c r="D590" s="1" t="s">
        <v>629</v>
      </c>
      <c r="E590" s="1" t="s">
        <v>633</v>
      </c>
    </row>
    <row r="591" spans="3:5">
      <c r="C591" s="1" t="s">
        <v>193</v>
      </c>
      <c r="D591" s="1" t="s">
        <v>629</v>
      </c>
      <c r="E591" s="1" t="s">
        <v>634</v>
      </c>
    </row>
    <row r="592" spans="3:5">
      <c r="C592" s="1" t="s">
        <v>193</v>
      </c>
      <c r="D592" s="1" t="s">
        <v>629</v>
      </c>
      <c r="E592" s="1" t="s">
        <v>635</v>
      </c>
    </row>
    <row r="593" spans="3:5">
      <c r="C593" s="1" t="s">
        <v>193</v>
      </c>
      <c r="D593" s="1" t="s">
        <v>629</v>
      </c>
      <c r="E593" s="1" t="s">
        <v>636</v>
      </c>
    </row>
    <row r="594" spans="3:5">
      <c r="C594" s="1" t="s">
        <v>193</v>
      </c>
      <c r="D594" s="1" t="s">
        <v>629</v>
      </c>
      <c r="E594" s="1" t="s">
        <v>637</v>
      </c>
    </row>
    <row r="595" spans="3:5">
      <c r="C595" s="1" t="s">
        <v>193</v>
      </c>
      <c r="D595" s="1" t="s">
        <v>629</v>
      </c>
      <c r="E595" s="1" t="s">
        <v>638</v>
      </c>
    </row>
    <row r="596" spans="3:5">
      <c r="C596" s="1" t="s">
        <v>193</v>
      </c>
      <c r="D596" s="1" t="s">
        <v>629</v>
      </c>
      <c r="E596" s="1" t="s">
        <v>639</v>
      </c>
    </row>
    <row r="597" spans="3:5">
      <c r="C597" s="1" t="s">
        <v>193</v>
      </c>
      <c r="D597" s="1" t="s">
        <v>629</v>
      </c>
      <c r="E597" s="1" t="s">
        <v>640</v>
      </c>
    </row>
    <row r="598" spans="3:5">
      <c r="C598" s="1" t="s">
        <v>193</v>
      </c>
      <c r="D598" s="1" t="s">
        <v>629</v>
      </c>
      <c r="E598" s="1" t="s">
        <v>641</v>
      </c>
    </row>
    <row r="599" spans="3:5">
      <c r="C599" s="1" t="s">
        <v>193</v>
      </c>
      <c r="D599" s="1" t="s">
        <v>629</v>
      </c>
      <c r="E599" s="1" t="s">
        <v>642</v>
      </c>
    </row>
    <row r="600" spans="3:5">
      <c r="C600" s="1" t="s">
        <v>193</v>
      </c>
      <c r="D600" s="1" t="s">
        <v>629</v>
      </c>
      <c r="E600" s="1" t="s">
        <v>643</v>
      </c>
    </row>
    <row r="601" spans="3:5">
      <c r="C601" s="1" t="s">
        <v>193</v>
      </c>
      <c r="D601" s="1" t="s">
        <v>629</v>
      </c>
      <c r="E601" s="1" t="s">
        <v>644</v>
      </c>
    </row>
    <row r="602" spans="3:5">
      <c r="C602" s="1" t="s">
        <v>193</v>
      </c>
      <c r="D602" s="1" t="s">
        <v>645</v>
      </c>
      <c r="E602" s="1" t="s">
        <v>630</v>
      </c>
    </row>
    <row r="603" spans="3:5">
      <c r="C603" s="1" t="s">
        <v>193</v>
      </c>
      <c r="D603" s="1" t="s">
        <v>645</v>
      </c>
      <c r="E603" s="1" t="s">
        <v>631</v>
      </c>
    </row>
    <row r="604" spans="3:5">
      <c r="C604" s="1" t="s">
        <v>193</v>
      </c>
      <c r="D604" s="1" t="s">
        <v>645</v>
      </c>
      <c r="E604" s="1" t="s">
        <v>646</v>
      </c>
    </row>
    <row r="605" spans="3:5">
      <c r="C605" s="1" t="s">
        <v>193</v>
      </c>
      <c r="D605" s="1" t="s">
        <v>645</v>
      </c>
      <c r="E605" s="1" t="s">
        <v>647</v>
      </c>
    </row>
    <row r="606" spans="3:5">
      <c r="C606" s="1" t="s">
        <v>193</v>
      </c>
      <c r="D606" s="1" t="s">
        <v>645</v>
      </c>
      <c r="E606" s="1" t="s">
        <v>648</v>
      </c>
    </row>
    <row r="607" spans="3:5">
      <c r="C607" s="1" t="s">
        <v>193</v>
      </c>
      <c r="D607" s="1" t="s">
        <v>645</v>
      </c>
      <c r="E607" s="1" t="s">
        <v>634</v>
      </c>
    </row>
    <row r="608" spans="3:5">
      <c r="C608" s="1" t="s">
        <v>193</v>
      </c>
      <c r="D608" s="1" t="s">
        <v>645</v>
      </c>
      <c r="E608" s="1" t="s">
        <v>649</v>
      </c>
    </row>
    <row r="609" spans="3:5">
      <c r="C609" s="1" t="s">
        <v>193</v>
      </c>
      <c r="D609" s="1" t="s">
        <v>645</v>
      </c>
      <c r="E609" s="1" t="s">
        <v>650</v>
      </c>
    </row>
    <row r="610" spans="3:5">
      <c r="C610" s="1" t="s">
        <v>193</v>
      </c>
      <c r="D610" s="1" t="s">
        <v>645</v>
      </c>
      <c r="E610" s="1" t="s">
        <v>651</v>
      </c>
    </row>
    <row r="611" spans="3:5">
      <c r="C611" s="1" t="s">
        <v>193</v>
      </c>
      <c r="D611" s="1" t="s">
        <v>645</v>
      </c>
      <c r="E611" s="1" t="s">
        <v>652</v>
      </c>
    </row>
    <row r="612" spans="3:5">
      <c r="C612" s="1" t="s">
        <v>193</v>
      </c>
      <c r="D612" s="1" t="s">
        <v>645</v>
      </c>
      <c r="E612" s="1" t="s">
        <v>653</v>
      </c>
    </row>
    <row r="613" spans="3:5">
      <c r="C613" s="1" t="s">
        <v>193</v>
      </c>
      <c r="D613" s="1" t="s">
        <v>645</v>
      </c>
      <c r="E613" s="1" t="s">
        <v>636</v>
      </c>
    </row>
    <row r="614" spans="3:5">
      <c r="C614" s="1" t="s">
        <v>193</v>
      </c>
      <c r="D614" s="1" t="s">
        <v>645</v>
      </c>
      <c r="E614" s="1" t="s">
        <v>639</v>
      </c>
    </row>
    <row r="615" spans="3:5">
      <c r="C615" s="1" t="s">
        <v>193</v>
      </c>
      <c r="D615" s="1" t="s">
        <v>645</v>
      </c>
      <c r="E615" s="1" t="s">
        <v>642</v>
      </c>
    </row>
    <row r="616" spans="3:5">
      <c r="C616" s="1" t="s">
        <v>193</v>
      </c>
      <c r="D616" s="1" t="s">
        <v>645</v>
      </c>
      <c r="E616" s="1" t="s">
        <v>643</v>
      </c>
    </row>
    <row r="617" spans="3:5">
      <c r="C617" s="1" t="s">
        <v>193</v>
      </c>
      <c r="D617" s="1" t="s">
        <v>645</v>
      </c>
      <c r="E617" s="1" t="s">
        <v>654</v>
      </c>
    </row>
    <row r="618" spans="3:5">
      <c r="C618" s="1" t="s">
        <v>655</v>
      </c>
      <c r="D618" s="1" t="s">
        <v>656</v>
      </c>
      <c r="E618" s="1" t="s">
        <v>657</v>
      </c>
    </row>
    <row r="619" spans="3:5">
      <c r="C619" s="1" t="s">
        <v>655</v>
      </c>
      <c r="D619" s="1" t="s">
        <v>656</v>
      </c>
      <c r="E619" s="1" t="s">
        <v>658</v>
      </c>
    </row>
    <row r="620" spans="3:5">
      <c r="C620" s="1" t="s">
        <v>655</v>
      </c>
      <c r="D620" s="1" t="s">
        <v>656</v>
      </c>
      <c r="E620" s="1" t="s">
        <v>659</v>
      </c>
    </row>
    <row r="621" spans="3:5">
      <c r="C621" s="1" t="s">
        <v>655</v>
      </c>
      <c r="D621" s="1" t="s">
        <v>656</v>
      </c>
      <c r="E621" s="1" t="s">
        <v>660</v>
      </c>
    </row>
    <row r="622" spans="3:5">
      <c r="C622" s="1" t="s">
        <v>655</v>
      </c>
      <c r="D622" s="1" t="s">
        <v>656</v>
      </c>
      <c r="E622" s="1" t="s">
        <v>661</v>
      </c>
    </row>
    <row r="623" spans="3:5">
      <c r="C623" s="1" t="s">
        <v>655</v>
      </c>
      <c r="D623" s="1" t="s">
        <v>656</v>
      </c>
      <c r="E623" s="1" t="s">
        <v>662</v>
      </c>
    </row>
    <row r="624" spans="3:5">
      <c r="C624" s="1" t="s">
        <v>655</v>
      </c>
      <c r="D624" s="1" t="s">
        <v>656</v>
      </c>
      <c r="E624" s="1" t="s">
        <v>663</v>
      </c>
    </row>
    <row r="625" spans="3:5">
      <c r="C625" s="1" t="s">
        <v>655</v>
      </c>
      <c r="D625" s="1" t="s">
        <v>656</v>
      </c>
      <c r="E625" s="1" t="s">
        <v>664</v>
      </c>
    </row>
    <row r="626" spans="3:5">
      <c r="C626" s="1" t="s">
        <v>655</v>
      </c>
      <c r="D626" s="1" t="s">
        <v>656</v>
      </c>
      <c r="E626" s="1" t="s">
        <v>665</v>
      </c>
    </row>
    <row r="627" spans="3:5">
      <c r="C627" s="1" t="s">
        <v>655</v>
      </c>
      <c r="D627" s="1" t="s">
        <v>656</v>
      </c>
      <c r="E627" s="1" t="s">
        <v>666</v>
      </c>
    </row>
    <row r="628" spans="3:5">
      <c r="C628" s="1" t="s">
        <v>655</v>
      </c>
      <c r="D628" s="1" t="s">
        <v>656</v>
      </c>
      <c r="E628" s="1" t="s">
        <v>667</v>
      </c>
    </row>
    <row r="629" spans="3:5">
      <c r="C629" s="1" t="s">
        <v>655</v>
      </c>
      <c r="D629" s="1" t="s">
        <v>656</v>
      </c>
      <c r="E629" s="1" t="s">
        <v>668</v>
      </c>
    </row>
    <row r="630" spans="3:5">
      <c r="C630" s="1" t="s">
        <v>655</v>
      </c>
      <c r="D630" s="1" t="s">
        <v>656</v>
      </c>
      <c r="E630" s="1" t="s">
        <v>669</v>
      </c>
    </row>
    <row r="631" spans="3:5">
      <c r="C631" s="1" t="s">
        <v>655</v>
      </c>
      <c r="D631" s="1" t="s">
        <v>656</v>
      </c>
      <c r="E631" s="1" t="s">
        <v>670</v>
      </c>
    </row>
    <row r="632" spans="3:5">
      <c r="C632" s="1" t="s">
        <v>655</v>
      </c>
      <c r="D632" s="1" t="s">
        <v>656</v>
      </c>
      <c r="E632" s="1" t="s">
        <v>671</v>
      </c>
    </row>
    <row r="633" spans="3:5">
      <c r="C633" s="1" t="s">
        <v>655</v>
      </c>
      <c r="D633" s="1" t="s">
        <v>656</v>
      </c>
      <c r="E633" s="1" t="s">
        <v>672</v>
      </c>
    </row>
    <row r="634" spans="3:5">
      <c r="C634" s="1" t="s">
        <v>655</v>
      </c>
      <c r="D634" s="1" t="s">
        <v>656</v>
      </c>
      <c r="E634" s="1" t="s">
        <v>673</v>
      </c>
    </row>
    <row r="635" spans="3:5">
      <c r="C635" s="1" t="s">
        <v>655</v>
      </c>
      <c r="D635" s="1" t="s">
        <v>656</v>
      </c>
      <c r="E635" s="1" t="s">
        <v>674</v>
      </c>
    </row>
    <row r="636" spans="3:5">
      <c r="C636" s="1" t="s">
        <v>655</v>
      </c>
      <c r="D636" s="1" t="s">
        <v>656</v>
      </c>
      <c r="E636" s="1" t="s">
        <v>675</v>
      </c>
    </row>
    <row r="637" spans="3:5">
      <c r="C637" s="1" t="s">
        <v>655</v>
      </c>
      <c r="D637" s="1" t="s">
        <v>656</v>
      </c>
      <c r="E637" s="1" t="s">
        <v>676</v>
      </c>
    </row>
    <row r="638" spans="3:5">
      <c r="C638" s="1" t="s">
        <v>655</v>
      </c>
      <c r="D638" s="1" t="s">
        <v>677</v>
      </c>
    </row>
    <row r="639" spans="3:5">
      <c r="C639" s="1" t="s">
        <v>655</v>
      </c>
      <c r="D639" s="1" t="s">
        <v>678</v>
      </c>
    </row>
    <row r="640" spans="3:5">
      <c r="C640" s="1" t="s">
        <v>655</v>
      </c>
      <c r="D640" s="1" t="s">
        <v>679</v>
      </c>
      <c r="E640" s="1" t="s">
        <v>680</v>
      </c>
    </row>
    <row r="641" spans="3:5">
      <c r="C641" s="1" t="s">
        <v>655</v>
      </c>
      <c r="D641" s="1" t="s">
        <v>679</v>
      </c>
      <c r="E641" s="1" t="s">
        <v>681</v>
      </c>
    </row>
    <row r="642" spans="3:5">
      <c r="C642" s="1" t="s">
        <v>655</v>
      </c>
      <c r="D642" s="1" t="s">
        <v>679</v>
      </c>
      <c r="E642" s="1" t="s">
        <v>682</v>
      </c>
    </row>
    <row r="643" spans="3:5">
      <c r="C643" s="1" t="s">
        <v>655</v>
      </c>
      <c r="D643" s="1" t="s">
        <v>679</v>
      </c>
      <c r="E643" s="1" t="s">
        <v>683</v>
      </c>
    </row>
    <row r="644" spans="3:5">
      <c r="C644" s="1" t="s">
        <v>655</v>
      </c>
      <c r="D644" s="1" t="s">
        <v>679</v>
      </c>
      <c r="E644" s="1" t="s">
        <v>684</v>
      </c>
    </row>
    <row r="645" spans="3:5">
      <c r="C645" s="1" t="s">
        <v>655</v>
      </c>
      <c r="D645" s="1" t="s">
        <v>679</v>
      </c>
      <c r="E645" s="1" t="s">
        <v>685</v>
      </c>
    </row>
    <row r="646" spans="3:5">
      <c r="C646" s="1" t="s">
        <v>655</v>
      </c>
      <c r="D646" s="1" t="s">
        <v>679</v>
      </c>
      <c r="E646" s="1" t="s">
        <v>686</v>
      </c>
    </row>
    <row r="647" spans="3:5">
      <c r="C647" s="1" t="s">
        <v>655</v>
      </c>
      <c r="D647" s="1" t="s">
        <v>679</v>
      </c>
      <c r="E647" s="1" t="s">
        <v>687</v>
      </c>
    </row>
    <row r="648" spans="3:5">
      <c r="C648" s="1" t="s">
        <v>655</v>
      </c>
      <c r="D648" s="1" t="s">
        <v>679</v>
      </c>
    </row>
    <row r="649" spans="3:5">
      <c r="C649" s="1" t="s">
        <v>655</v>
      </c>
      <c r="D649" s="1" t="s">
        <v>688</v>
      </c>
      <c r="E649" s="1" t="s">
        <v>689</v>
      </c>
    </row>
    <row r="650" spans="3:5">
      <c r="C650" s="1" t="s">
        <v>655</v>
      </c>
      <c r="D650" s="1" t="s">
        <v>688</v>
      </c>
      <c r="E650" s="1" t="s">
        <v>690</v>
      </c>
    </row>
    <row r="651" spans="3:5">
      <c r="C651" s="1" t="s">
        <v>655</v>
      </c>
      <c r="D651" s="1" t="s">
        <v>688</v>
      </c>
      <c r="E651" s="1" t="s">
        <v>691</v>
      </c>
    </row>
    <row r="652" spans="3:5">
      <c r="C652" s="1" t="s">
        <v>655</v>
      </c>
      <c r="D652" s="1" t="s">
        <v>688</v>
      </c>
      <c r="E652" s="1" t="s">
        <v>692</v>
      </c>
    </row>
    <row r="653" spans="3:5">
      <c r="C653" s="1" t="s">
        <v>655</v>
      </c>
      <c r="D653" s="1" t="s">
        <v>688</v>
      </c>
      <c r="E653" s="1" t="s">
        <v>693</v>
      </c>
    </row>
    <row r="654" spans="3:5">
      <c r="C654" s="1" t="s">
        <v>655</v>
      </c>
      <c r="D654" s="1" t="s">
        <v>688</v>
      </c>
      <c r="E654" s="1" t="s">
        <v>694</v>
      </c>
    </row>
    <row r="655" spans="3:5">
      <c r="C655" s="1" t="s">
        <v>655</v>
      </c>
      <c r="D655" s="1" t="s">
        <v>688</v>
      </c>
      <c r="E655" s="1" t="s">
        <v>695</v>
      </c>
    </row>
    <row r="656" spans="3:5">
      <c r="C656" s="1" t="s">
        <v>655</v>
      </c>
      <c r="D656" s="1" t="s">
        <v>688</v>
      </c>
      <c r="E656" s="1" t="s">
        <v>696</v>
      </c>
    </row>
    <row r="657" spans="3:5">
      <c r="C657" s="1" t="s">
        <v>655</v>
      </c>
      <c r="D657" s="1" t="s">
        <v>688</v>
      </c>
      <c r="E657" s="1" t="s">
        <v>697</v>
      </c>
    </row>
    <row r="658" spans="3:5">
      <c r="C658" s="1" t="s">
        <v>655</v>
      </c>
      <c r="D658" s="1" t="s">
        <v>688</v>
      </c>
      <c r="E658" s="1" t="s">
        <v>698</v>
      </c>
    </row>
    <row r="659" spans="3:5">
      <c r="C659" s="1" t="s">
        <v>655</v>
      </c>
      <c r="D659" s="1" t="s">
        <v>688</v>
      </c>
      <c r="E659" s="1" t="s">
        <v>699</v>
      </c>
    </row>
    <row r="660" spans="3:5">
      <c r="C660" s="1" t="s">
        <v>655</v>
      </c>
      <c r="D660" s="1" t="s">
        <v>688</v>
      </c>
      <c r="E660" s="1" t="s">
        <v>700</v>
      </c>
    </row>
    <row r="661" spans="3:5">
      <c r="C661" s="1" t="s">
        <v>655</v>
      </c>
      <c r="D661" s="1" t="s">
        <v>688</v>
      </c>
      <c r="E661" s="1" t="s">
        <v>701</v>
      </c>
    </row>
    <row r="662" spans="3:5">
      <c r="C662" s="1" t="s">
        <v>655</v>
      </c>
      <c r="D662" s="1" t="s">
        <v>688</v>
      </c>
      <c r="E662" s="1" t="s">
        <v>702</v>
      </c>
    </row>
    <row r="663" spans="3:5">
      <c r="C663" s="1" t="s">
        <v>655</v>
      </c>
      <c r="D663" s="1" t="s">
        <v>688</v>
      </c>
      <c r="E663" s="1" t="s">
        <v>703</v>
      </c>
    </row>
    <row r="664" spans="3:5">
      <c r="C664" s="1" t="s">
        <v>655</v>
      </c>
      <c r="D664" s="1" t="s">
        <v>688</v>
      </c>
      <c r="E664" s="1" t="s">
        <v>704</v>
      </c>
    </row>
    <row r="665" spans="3:5">
      <c r="C665" s="1" t="s">
        <v>655</v>
      </c>
      <c r="D665" s="1" t="s">
        <v>688</v>
      </c>
      <c r="E665" s="1" t="s">
        <v>705</v>
      </c>
    </row>
    <row r="666" spans="3:5">
      <c r="C666" s="1" t="s">
        <v>655</v>
      </c>
      <c r="D666" s="1" t="s">
        <v>688</v>
      </c>
      <c r="E666" s="1" t="s">
        <v>706</v>
      </c>
    </row>
    <row r="667" spans="3:5">
      <c r="C667" s="1" t="s">
        <v>655</v>
      </c>
      <c r="D667" s="1" t="s">
        <v>688</v>
      </c>
      <c r="E667" s="1" t="s">
        <v>707</v>
      </c>
    </row>
    <row r="668" spans="3:5">
      <c r="C668" s="1" t="s">
        <v>655</v>
      </c>
      <c r="D668" s="1" t="s">
        <v>688</v>
      </c>
      <c r="E668" s="1" t="s">
        <v>708</v>
      </c>
    </row>
    <row r="669" spans="3:5">
      <c r="C669" s="1" t="s">
        <v>655</v>
      </c>
      <c r="D669" s="1" t="s">
        <v>688</v>
      </c>
      <c r="E669" s="1" t="s">
        <v>709</v>
      </c>
    </row>
    <row r="670" spans="3:5">
      <c r="C670" s="1" t="s">
        <v>655</v>
      </c>
      <c r="D670" s="1" t="s">
        <v>688</v>
      </c>
      <c r="E670" s="1" t="s">
        <v>710</v>
      </c>
    </row>
    <row r="671" spans="3:5">
      <c r="C671" s="1" t="s">
        <v>655</v>
      </c>
      <c r="D671" s="1" t="s">
        <v>688</v>
      </c>
      <c r="E671" s="1" t="s">
        <v>711</v>
      </c>
    </row>
    <row r="672" spans="3:5">
      <c r="C672" s="1" t="s">
        <v>655</v>
      </c>
      <c r="D672" s="1" t="s">
        <v>688</v>
      </c>
      <c r="E672" s="1" t="s">
        <v>712</v>
      </c>
    </row>
    <row r="673" spans="3:5">
      <c r="C673" s="1" t="s">
        <v>655</v>
      </c>
      <c r="D673" s="1" t="s">
        <v>688</v>
      </c>
      <c r="E673" s="1" t="s">
        <v>713</v>
      </c>
    </row>
    <row r="674" spans="3:5">
      <c r="C674" s="1" t="s">
        <v>655</v>
      </c>
      <c r="D674" s="1" t="s">
        <v>688</v>
      </c>
      <c r="E674" s="1" t="s">
        <v>714</v>
      </c>
    </row>
    <row r="675" spans="3:5">
      <c r="C675" s="1" t="s">
        <v>655</v>
      </c>
      <c r="D675" s="1" t="s">
        <v>688</v>
      </c>
      <c r="E675" s="1" t="s">
        <v>715</v>
      </c>
    </row>
    <row r="676" spans="3:5">
      <c r="C676" s="1" t="s">
        <v>655</v>
      </c>
      <c r="D676" s="1" t="s">
        <v>688</v>
      </c>
      <c r="E676" s="1" t="s">
        <v>716</v>
      </c>
    </row>
    <row r="677" spans="3:5">
      <c r="C677" s="1" t="s">
        <v>655</v>
      </c>
      <c r="D677" s="1" t="s">
        <v>688</v>
      </c>
      <c r="E677" s="1" t="s">
        <v>717</v>
      </c>
    </row>
    <row r="678" spans="3:5">
      <c r="C678" s="1" t="s">
        <v>655</v>
      </c>
      <c r="D678" s="1" t="s">
        <v>688</v>
      </c>
      <c r="E678" s="1" t="s">
        <v>718</v>
      </c>
    </row>
    <row r="679" spans="3:5">
      <c r="C679" s="1" t="s">
        <v>655</v>
      </c>
      <c r="D679" s="1" t="s">
        <v>688</v>
      </c>
      <c r="E679" s="1" t="s">
        <v>719</v>
      </c>
    </row>
    <row r="680" spans="3:5">
      <c r="C680" s="1" t="s">
        <v>655</v>
      </c>
      <c r="D680" s="1" t="s">
        <v>720</v>
      </c>
      <c r="E680" s="1" t="s">
        <v>721</v>
      </c>
    </row>
    <row r="681" spans="3:5">
      <c r="C681" s="1" t="s">
        <v>655</v>
      </c>
      <c r="D681" s="1" t="s">
        <v>720</v>
      </c>
      <c r="E681" s="1" t="s">
        <v>722</v>
      </c>
    </row>
    <row r="682" spans="3:5">
      <c r="C682" s="1" t="s">
        <v>655</v>
      </c>
      <c r="D682" s="1" t="s">
        <v>720</v>
      </c>
      <c r="E682" s="1" t="s">
        <v>723</v>
      </c>
    </row>
    <row r="683" spans="3:5">
      <c r="C683" s="1" t="s">
        <v>655</v>
      </c>
      <c r="D683" s="1" t="s">
        <v>720</v>
      </c>
      <c r="E683" s="1" t="s">
        <v>724</v>
      </c>
    </row>
    <row r="684" spans="3:5">
      <c r="C684" s="1" t="s">
        <v>655</v>
      </c>
      <c r="D684" s="1" t="s">
        <v>720</v>
      </c>
      <c r="E684" s="1" t="s">
        <v>725</v>
      </c>
    </row>
    <row r="685" spans="3:5">
      <c r="C685" s="1" t="s">
        <v>655</v>
      </c>
      <c r="D685" s="1" t="s">
        <v>720</v>
      </c>
      <c r="E685" s="1" t="s">
        <v>726</v>
      </c>
    </row>
    <row r="686" spans="3:5">
      <c r="C686" s="1" t="s">
        <v>655</v>
      </c>
      <c r="D686" s="1" t="s">
        <v>720</v>
      </c>
      <c r="E686" s="1" t="s">
        <v>727</v>
      </c>
    </row>
    <row r="687" spans="3:5">
      <c r="C687" s="1" t="s">
        <v>655</v>
      </c>
      <c r="D687" s="1" t="s">
        <v>720</v>
      </c>
      <c r="E687" s="1" t="s">
        <v>728</v>
      </c>
    </row>
    <row r="688" spans="3:5">
      <c r="C688" s="1" t="s">
        <v>655</v>
      </c>
      <c r="D688" s="1" t="s">
        <v>720</v>
      </c>
      <c r="E688" s="1" t="s">
        <v>729</v>
      </c>
    </row>
    <row r="689" spans="3:5">
      <c r="C689" s="1" t="s">
        <v>655</v>
      </c>
      <c r="D689" s="1" t="s">
        <v>720</v>
      </c>
      <c r="E689" s="1" t="s">
        <v>730</v>
      </c>
    </row>
    <row r="690" spans="3:5">
      <c r="C690" s="1" t="s">
        <v>655</v>
      </c>
      <c r="D690" s="1" t="s">
        <v>720</v>
      </c>
      <c r="E690" s="1" t="s">
        <v>731</v>
      </c>
    </row>
    <row r="691" spans="3:5">
      <c r="C691" s="1" t="s">
        <v>655</v>
      </c>
      <c r="D691" s="1" t="s">
        <v>720</v>
      </c>
      <c r="E691" s="1" t="s">
        <v>732</v>
      </c>
    </row>
    <row r="692" spans="3:5">
      <c r="C692" s="1" t="s">
        <v>655</v>
      </c>
      <c r="D692" s="1" t="s">
        <v>720</v>
      </c>
      <c r="E692" s="1" t="s">
        <v>733</v>
      </c>
    </row>
    <row r="693" spans="3:5">
      <c r="C693" s="1" t="s">
        <v>655</v>
      </c>
      <c r="D693" s="1" t="s">
        <v>720</v>
      </c>
    </row>
    <row r="694" spans="3:5">
      <c r="C694" s="1" t="s">
        <v>655</v>
      </c>
      <c r="D694" s="1" t="s">
        <v>734</v>
      </c>
      <c r="E694" s="1" t="s">
        <v>735</v>
      </c>
    </row>
    <row r="695" spans="3:5">
      <c r="C695" s="1" t="s">
        <v>655</v>
      </c>
      <c r="D695" s="1" t="s">
        <v>734</v>
      </c>
    </row>
    <row r="696" spans="3:5">
      <c r="C696" s="1" t="s">
        <v>655</v>
      </c>
      <c r="D696" s="1" t="s">
        <v>736</v>
      </c>
      <c r="E696" s="1" t="s">
        <v>737</v>
      </c>
    </row>
    <row r="697" spans="3:5">
      <c r="C697" s="1" t="s">
        <v>655</v>
      </c>
      <c r="D697" s="1" t="s">
        <v>736</v>
      </c>
      <c r="E697" s="1" t="s">
        <v>738</v>
      </c>
    </row>
    <row r="698" spans="3:5">
      <c r="C698" s="1" t="s">
        <v>655</v>
      </c>
      <c r="D698" s="1" t="s">
        <v>736</v>
      </c>
      <c r="E698" s="1" t="s">
        <v>739</v>
      </c>
    </row>
    <row r="699" spans="3:5">
      <c r="C699" s="1" t="s">
        <v>655</v>
      </c>
      <c r="D699" s="1" t="s">
        <v>736</v>
      </c>
      <c r="E699" s="1" t="s">
        <v>740</v>
      </c>
    </row>
    <row r="700" spans="3:5">
      <c r="C700" s="1" t="s">
        <v>655</v>
      </c>
      <c r="D700" s="1" t="s">
        <v>736</v>
      </c>
      <c r="E700" s="1" t="s">
        <v>741</v>
      </c>
    </row>
    <row r="701" spans="3:5">
      <c r="C701" s="1" t="s">
        <v>655</v>
      </c>
      <c r="D701" s="1" t="s">
        <v>736</v>
      </c>
      <c r="E701" s="1" t="s">
        <v>742</v>
      </c>
    </row>
    <row r="702" spans="3:5">
      <c r="C702" s="1" t="s">
        <v>655</v>
      </c>
      <c r="D702" s="1" t="s">
        <v>736</v>
      </c>
      <c r="E702" s="1" t="s">
        <v>743</v>
      </c>
    </row>
    <row r="703" spans="3:5">
      <c r="C703" s="1" t="s">
        <v>655</v>
      </c>
      <c r="D703" s="1" t="s">
        <v>736</v>
      </c>
      <c r="E703" s="1" t="s">
        <v>744</v>
      </c>
    </row>
    <row r="704" spans="3:5">
      <c r="C704" s="1" t="s">
        <v>655</v>
      </c>
      <c r="D704" s="1" t="s">
        <v>736</v>
      </c>
      <c r="E704" s="1" t="s">
        <v>745</v>
      </c>
    </row>
    <row r="705" spans="3:5">
      <c r="C705" s="1" t="s">
        <v>655</v>
      </c>
      <c r="D705" s="1" t="s">
        <v>736</v>
      </c>
    </row>
    <row r="706" spans="3:5">
      <c r="C706" s="1" t="s">
        <v>655</v>
      </c>
      <c r="D706" s="1" t="s">
        <v>746</v>
      </c>
    </row>
    <row r="707" spans="3:5">
      <c r="C707" s="1" t="s">
        <v>655</v>
      </c>
      <c r="D707" s="1" t="s">
        <v>747</v>
      </c>
    </row>
    <row r="708" spans="3:5">
      <c r="C708" s="1" t="s">
        <v>655</v>
      </c>
      <c r="D708" s="1" t="s">
        <v>748</v>
      </c>
    </row>
    <row r="709" spans="3:5">
      <c r="C709" s="1" t="s">
        <v>749</v>
      </c>
      <c r="D709" s="1" t="s">
        <v>750</v>
      </c>
    </row>
    <row r="710" spans="3:5">
      <c r="C710" s="1" t="s">
        <v>749</v>
      </c>
      <c r="D710" s="1" t="s">
        <v>751</v>
      </c>
    </row>
    <row r="711" spans="3:5">
      <c r="C711" s="1" t="s">
        <v>749</v>
      </c>
      <c r="D711" s="1" t="s">
        <v>752</v>
      </c>
    </row>
    <row r="712" spans="3:5">
      <c r="C712" s="1" t="s">
        <v>749</v>
      </c>
      <c r="D712" s="1" t="s">
        <v>753</v>
      </c>
      <c r="E712" s="1" t="s">
        <v>754</v>
      </c>
    </row>
    <row r="713" spans="3:5">
      <c r="C713" s="1" t="s">
        <v>749</v>
      </c>
      <c r="D713" s="1" t="s">
        <v>753</v>
      </c>
      <c r="E713" s="1" t="s">
        <v>755</v>
      </c>
    </row>
    <row r="714" spans="3:5">
      <c r="C714" s="1" t="s">
        <v>749</v>
      </c>
      <c r="D714" s="1" t="s">
        <v>753</v>
      </c>
      <c r="E714" s="1" t="s">
        <v>756</v>
      </c>
    </row>
    <row r="715" spans="3:5">
      <c r="C715" s="1" t="s">
        <v>749</v>
      </c>
      <c r="D715" s="1" t="s">
        <v>753</v>
      </c>
    </row>
    <row r="716" spans="3:5">
      <c r="C716" s="1" t="s">
        <v>749</v>
      </c>
      <c r="D716" s="1" t="s">
        <v>757</v>
      </c>
      <c r="E716" s="1" t="s">
        <v>758</v>
      </c>
    </row>
    <row r="717" spans="3:5">
      <c r="C717" s="1" t="s">
        <v>749</v>
      </c>
      <c r="D717" s="1" t="s">
        <v>757</v>
      </c>
      <c r="E717" s="1" t="s">
        <v>759</v>
      </c>
    </row>
    <row r="718" spans="3:5">
      <c r="C718" s="1" t="s">
        <v>749</v>
      </c>
      <c r="D718" s="1" t="s">
        <v>757</v>
      </c>
    </row>
    <row r="719" spans="3:5">
      <c r="C719" s="1" t="s">
        <v>749</v>
      </c>
      <c r="D719" s="1" t="s">
        <v>760</v>
      </c>
    </row>
    <row r="720" spans="3:5">
      <c r="C720" s="1" t="s">
        <v>761</v>
      </c>
      <c r="D720" s="1" t="s">
        <v>762</v>
      </c>
    </row>
    <row r="721" spans="3:5">
      <c r="C721" s="1" t="s">
        <v>761</v>
      </c>
      <c r="D721" s="1" t="s">
        <v>763</v>
      </c>
      <c r="E721" s="1" t="s">
        <v>764</v>
      </c>
    </row>
    <row r="722" spans="3:5">
      <c r="C722" s="1" t="s">
        <v>761</v>
      </c>
      <c r="D722" s="1" t="s">
        <v>763</v>
      </c>
    </row>
    <row r="723" spans="3:5">
      <c r="C723" s="1" t="s">
        <v>761</v>
      </c>
      <c r="D723" s="1" t="s">
        <v>765</v>
      </c>
    </row>
    <row r="724" spans="3:5">
      <c r="C724" s="1" t="s">
        <v>761</v>
      </c>
      <c r="D724" s="1" t="s">
        <v>766</v>
      </c>
    </row>
    <row r="725" spans="3:5">
      <c r="C725" s="1" t="s">
        <v>761</v>
      </c>
      <c r="D725" s="1" t="s">
        <v>767</v>
      </c>
    </row>
    <row r="726" spans="3:5">
      <c r="C726" s="1" t="s">
        <v>761</v>
      </c>
      <c r="D726" s="1" t="s">
        <v>768</v>
      </c>
    </row>
    <row r="727" spans="3:5">
      <c r="C727" s="1" t="s">
        <v>761</v>
      </c>
      <c r="D727" s="1" t="s">
        <v>769</v>
      </c>
      <c r="E727" s="1" t="s">
        <v>770</v>
      </c>
    </row>
    <row r="728" spans="3:5">
      <c r="C728" s="1" t="s">
        <v>761</v>
      </c>
      <c r="D728" s="1" t="s">
        <v>769</v>
      </c>
      <c r="E728" s="1" t="s">
        <v>771</v>
      </c>
    </row>
    <row r="729" spans="3:5">
      <c r="C729" s="1" t="s">
        <v>761</v>
      </c>
      <c r="D729" s="1" t="s">
        <v>769</v>
      </c>
      <c r="E729" s="1" t="s">
        <v>772</v>
      </c>
    </row>
    <row r="730" spans="3:5">
      <c r="C730" s="1" t="s">
        <v>761</v>
      </c>
      <c r="D730" s="1" t="s">
        <v>769</v>
      </c>
      <c r="E730" s="1" t="s">
        <v>773</v>
      </c>
    </row>
    <row r="731" spans="3:5">
      <c r="C731" s="1" t="s">
        <v>761</v>
      </c>
      <c r="D731" s="1" t="s">
        <v>769</v>
      </c>
      <c r="E731" s="1" t="s">
        <v>774</v>
      </c>
    </row>
    <row r="732" spans="3:5">
      <c r="C732" s="1" t="s">
        <v>775</v>
      </c>
      <c r="D732" s="1" t="s">
        <v>225</v>
      </c>
      <c r="E732" s="1" t="s">
        <v>776</v>
      </c>
    </row>
    <row r="733" spans="3:5">
      <c r="C733" s="1" t="s">
        <v>775</v>
      </c>
      <c r="D733" s="1" t="s">
        <v>225</v>
      </c>
      <c r="E733" s="1" t="s">
        <v>777</v>
      </c>
    </row>
    <row r="734" spans="3:5">
      <c r="C734" s="1" t="s">
        <v>775</v>
      </c>
      <c r="D734" s="1" t="s">
        <v>225</v>
      </c>
      <c r="E734" s="1" t="s">
        <v>778</v>
      </c>
    </row>
    <row r="735" spans="3:5">
      <c r="C735" s="1" t="s">
        <v>775</v>
      </c>
      <c r="D735" s="1" t="s">
        <v>779</v>
      </c>
      <c r="E735" s="1" t="s">
        <v>780</v>
      </c>
    </row>
    <row r="736" spans="3:5">
      <c r="C736" s="1" t="s">
        <v>775</v>
      </c>
      <c r="D736" s="1" t="s">
        <v>779</v>
      </c>
      <c r="E736" s="1" t="s">
        <v>781</v>
      </c>
    </row>
    <row r="737" spans="3:5">
      <c r="C737" s="1" t="s">
        <v>775</v>
      </c>
      <c r="D737" s="1" t="s">
        <v>779</v>
      </c>
      <c r="E737" s="1" t="s">
        <v>782</v>
      </c>
    </row>
    <row r="738" spans="3:5">
      <c r="C738" s="1" t="s">
        <v>775</v>
      </c>
      <c r="D738" s="1" t="s">
        <v>779</v>
      </c>
      <c r="E738" s="1" t="s">
        <v>783</v>
      </c>
    </row>
    <row r="739" spans="3:5">
      <c r="C739" s="1" t="s">
        <v>775</v>
      </c>
      <c r="D739" s="1" t="s">
        <v>779</v>
      </c>
      <c r="E739" s="1" t="s">
        <v>784</v>
      </c>
    </row>
    <row r="740" spans="3:5">
      <c r="C740" s="1" t="s">
        <v>775</v>
      </c>
      <c r="D740" s="1" t="s">
        <v>779</v>
      </c>
      <c r="E740" s="1" t="s">
        <v>785</v>
      </c>
    </row>
    <row r="741" spans="3:5">
      <c r="C741" s="1" t="s">
        <v>775</v>
      </c>
      <c r="D741" s="1" t="s">
        <v>779</v>
      </c>
      <c r="E741" s="1" t="s">
        <v>786</v>
      </c>
    </row>
    <row r="742" spans="3:5">
      <c r="C742" s="1" t="s">
        <v>775</v>
      </c>
      <c r="D742" s="1" t="s">
        <v>779</v>
      </c>
      <c r="E742" s="1" t="s">
        <v>787</v>
      </c>
    </row>
    <row r="743" spans="3:5">
      <c r="C743" s="1" t="s">
        <v>775</v>
      </c>
      <c r="D743" s="1" t="s">
        <v>779</v>
      </c>
      <c r="E743" s="1" t="s">
        <v>788</v>
      </c>
    </row>
    <row r="744" spans="3:5">
      <c r="C744" s="1" t="s">
        <v>775</v>
      </c>
      <c r="D744" s="1" t="s">
        <v>779</v>
      </c>
      <c r="E744" s="1" t="s">
        <v>789</v>
      </c>
    </row>
    <row r="745" spans="3:5">
      <c r="C745" s="1" t="s">
        <v>775</v>
      </c>
      <c r="D745" s="1" t="s">
        <v>779</v>
      </c>
      <c r="E745" s="1" t="s">
        <v>790</v>
      </c>
    </row>
    <row r="746" spans="3:5">
      <c r="C746" s="1" t="s">
        <v>775</v>
      </c>
      <c r="D746" s="1" t="s">
        <v>779</v>
      </c>
      <c r="E746" s="1" t="s">
        <v>791</v>
      </c>
    </row>
    <row r="747" spans="3:5">
      <c r="C747" s="1" t="s">
        <v>775</v>
      </c>
      <c r="D747" s="1" t="s">
        <v>779</v>
      </c>
      <c r="E747" s="1" t="s">
        <v>792</v>
      </c>
    </row>
    <row r="748" spans="3:5">
      <c r="C748" s="1" t="s">
        <v>775</v>
      </c>
      <c r="D748" s="1" t="s">
        <v>793</v>
      </c>
      <c r="E748" s="1" t="s">
        <v>794</v>
      </c>
    </row>
    <row r="749" spans="3:5">
      <c r="C749" s="1" t="s">
        <v>775</v>
      </c>
      <c r="D749" s="1" t="s">
        <v>793</v>
      </c>
      <c r="E749" s="1" t="s">
        <v>795</v>
      </c>
    </row>
    <row r="750" spans="3:5">
      <c r="C750" s="1" t="s">
        <v>775</v>
      </c>
      <c r="D750" s="1" t="s">
        <v>793</v>
      </c>
      <c r="E750" s="1" t="s">
        <v>796</v>
      </c>
    </row>
    <row r="751" spans="3:5">
      <c r="C751" s="1" t="s">
        <v>775</v>
      </c>
      <c r="D751" s="1" t="s">
        <v>793</v>
      </c>
      <c r="E751" s="1" t="s">
        <v>797</v>
      </c>
    </row>
    <row r="752" spans="3:5">
      <c r="C752" s="1" t="s">
        <v>775</v>
      </c>
      <c r="D752" s="1" t="s">
        <v>793</v>
      </c>
      <c r="E752" s="1" t="s">
        <v>798</v>
      </c>
    </row>
    <row r="753" spans="3:5">
      <c r="C753" s="1" t="s">
        <v>775</v>
      </c>
      <c r="D753" s="1" t="s">
        <v>793</v>
      </c>
      <c r="E753" s="1" t="s">
        <v>799</v>
      </c>
    </row>
    <row r="754" spans="3:5">
      <c r="C754" s="1" t="s">
        <v>775</v>
      </c>
      <c r="D754" s="1" t="s">
        <v>793</v>
      </c>
      <c r="E754" s="1" t="s">
        <v>800</v>
      </c>
    </row>
    <row r="755" spans="3:5">
      <c r="C755" s="1" t="s">
        <v>775</v>
      </c>
      <c r="D755" s="1" t="s">
        <v>793</v>
      </c>
      <c r="E755" s="1" t="s">
        <v>801</v>
      </c>
    </row>
    <row r="756" spans="3:5">
      <c r="C756" s="1" t="s">
        <v>775</v>
      </c>
      <c r="D756" s="1" t="s">
        <v>793</v>
      </c>
      <c r="E756" s="1" t="s">
        <v>802</v>
      </c>
    </row>
    <row r="757" spans="3:5">
      <c r="C757" s="1" t="s">
        <v>775</v>
      </c>
      <c r="D757" s="1" t="s">
        <v>793</v>
      </c>
      <c r="E757" s="1" t="s">
        <v>803</v>
      </c>
    </row>
    <row r="758" spans="3:5">
      <c r="C758" s="1" t="s">
        <v>775</v>
      </c>
      <c r="D758" s="1" t="s">
        <v>793</v>
      </c>
      <c r="E758" s="1" t="s">
        <v>804</v>
      </c>
    </row>
    <row r="759" spans="3:5">
      <c r="C759" s="1" t="s">
        <v>775</v>
      </c>
      <c r="D759" s="1" t="s">
        <v>793</v>
      </c>
      <c r="E759" s="1" t="s">
        <v>805</v>
      </c>
    </row>
    <row r="760" spans="3:5">
      <c r="C760" s="1" t="s">
        <v>775</v>
      </c>
      <c r="D760" s="1" t="s">
        <v>793</v>
      </c>
      <c r="E760" s="1" t="s">
        <v>806</v>
      </c>
    </row>
    <row r="761" spans="3:5">
      <c r="C761" s="1" t="s">
        <v>775</v>
      </c>
      <c r="D761" s="1" t="s">
        <v>793</v>
      </c>
      <c r="E761" s="1" t="s">
        <v>807</v>
      </c>
    </row>
    <row r="762" spans="3:5">
      <c r="C762" s="1" t="s">
        <v>775</v>
      </c>
      <c r="D762" s="1" t="s">
        <v>793</v>
      </c>
      <c r="E762" s="1" t="s">
        <v>808</v>
      </c>
    </row>
    <row r="763" spans="3:5">
      <c r="C763" s="1" t="s">
        <v>775</v>
      </c>
      <c r="D763" s="1" t="s">
        <v>793</v>
      </c>
      <c r="E763" s="1" t="s">
        <v>809</v>
      </c>
    </row>
    <row r="764" spans="3:5">
      <c r="C764" s="1" t="s">
        <v>775</v>
      </c>
      <c r="D764" s="1" t="s">
        <v>793</v>
      </c>
      <c r="E764" s="1" t="s">
        <v>810</v>
      </c>
    </row>
    <row r="765" spans="3:5">
      <c r="C765" s="1" t="s">
        <v>775</v>
      </c>
      <c r="D765" s="1" t="s">
        <v>793</v>
      </c>
      <c r="E765" s="1" t="s">
        <v>811</v>
      </c>
    </row>
    <row r="766" spans="3:5">
      <c r="C766" s="1" t="s">
        <v>775</v>
      </c>
      <c r="D766" s="1" t="s">
        <v>793</v>
      </c>
      <c r="E766" s="1" t="s">
        <v>812</v>
      </c>
    </row>
    <row r="767" spans="3:5">
      <c r="C767" s="1" t="s">
        <v>813</v>
      </c>
      <c r="D767" s="1" t="s">
        <v>814</v>
      </c>
    </row>
    <row r="768" spans="3:5">
      <c r="C768" s="1" t="s">
        <v>813</v>
      </c>
      <c r="D768" s="1" t="s">
        <v>815</v>
      </c>
      <c r="E768" s="1" t="s">
        <v>815</v>
      </c>
    </row>
    <row r="769" spans="3:5">
      <c r="C769" s="1" t="s">
        <v>813</v>
      </c>
      <c r="D769" s="1" t="s">
        <v>815</v>
      </c>
      <c r="E769" s="1" t="s">
        <v>816</v>
      </c>
    </row>
    <row r="770" spans="3:5">
      <c r="C770" s="1" t="s">
        <v>813</v>
      </c>
      <c r="D770" s="1" t="s">
        <v>817</v>
      </c>
      <c r="E770" s="1" t="s">
        <v>58</v>
      </c>
    </row>
    <row r="771" spans="3:5">
      <c r="C771" s="1" t="s">
        <v>813</v>
      </c>
      <c r="D771" s="1" t="s">
        <v>817</v>
      </c>
      <c r="E771" s="1" t="s">
        <v>818</v>
      </c>
    </row>
    <row r="772" spans="3:5">
      <c r="C772" s="1" t="s">
        <v>813</v>
      </c>
      <c r="D772" s="1" t="s">
        <v>817</v>
      </c>
      <c r="E772" s="1" t="s">
        <v>819</v>
      </c>
    </row>
    <row r="773" spans="3:5">
      <c r="C773" s="1" t="s">
        <v>813</v>
      </c>
      <c r="D773" s="1" t="s">
        <v>817</v>
      </c>
      <c r="E773" s="1" t="s">
        <v>820</v>
      </c>
    </row>
    <row r="774" spans="3:5">
      <c r="C774" s="1" t="s">
        <v>813</v>
      </c>
      <c r="D774" s="1" t="s">
        <v>817</v>
      </c>
      <c r="E774" s="1" t="s">
        <v>821</v>
      </c>
    </row>
    <row r="775" spans="3:5">
      <c r="C775" s="1" t="s">
        <v>813</v>
      </c>
      <c r="D775" s="1" t="s">
        <v>817</v>
      </c>
      <c r="E775" s="1" t="s">
        <v>822</v>
      </c>
    </row>
    <row r="776" spans="3:5">
      <c r="C776" s="1" t="s">
        <v>813</v>
      </c>
      <c r="D776" s="1" t="s">
        <v>817</v>
      </c>
      <c r="E776" s="1" t="s">
        <v>823</v>
      </c>
    </row>
    <row r="777" spans="3:5">
      <c r="C777" s="1" t="s">
        <v>813</v>
      </c>
      <c r="D777" s="1" t="s">
        <v>817</v>
      </c>
      <c r="E777" s="1" t="s">
        <v>824</v>
      </c>
    </row>
    <row r="778" spans="3:5">
      <c r="C778" s="1" t="s">
        <v>813</v>
      </c>
      <c r="D778" s="1" t="s">
        <v>817</v>
      </c>
      <c r="E778" s="1" t="s">
        <v>825</v>
      </c>
    </row>
    <row r="779" spans="3:5">
      <c r="C779" s="1" t="s">
        <v>813</v>
      </c>
      <c r="D779" s="1" t="s">
        <v>817</v>
      </c>
      <c r="E779" s="1" t="s">
        <v>826</v>
      </c>
    </row>
    <row r="780" spans="3:5">
      <c r="C780" s="1" t="s">
        <v>813</v>
      </c>
      <c r="D780" s="1" t="s">
        <v>817</v>
      </c>
      <c r="E780" s="1" t="s">
        <v>827</v>
      </c>
    </row>
    <row r="781" spans="3:5">
      <c r="C781" s="1" t="s">
        <v>813</v>
      </c>
      <c r="D781" s="1" t="s">
        <v>817</v>
      </c>
      <c r="E781" s="1" t="s">
        <v>828</v>
      </c>
    </row>
    <row r="782" spans="3:5">
      <c r="C782" s="1" t="s">
        <v>813</v>
      </c>
      <c r="D782" s="1" t="s">
        <v>817</v>
      </c>
      <c r="E782" s="1" t="s">
        <v>829</v>
      </c>
    </row>
    <row r="783" spans="3:5">
      <c r="C783" s="1" t="s">
        <v>813</v>
      </c>
      <c r="D783" s="1" t="s">
        <v>817</v>
      </c>
      <c r="E783" s="1" t="s">
        <v>830</v>
      </c>
    </row>
    <row r="784" spans="3:5">
      <c r="C784" s="1" t="s">
        <v>813</v>
      </c>
      <c r="D784" s="1" t="s">
        <v>817</v>
      </c>
      <c r="E784" s="1" t="s">
        <v>831</v>
      </c>
    </row>
    <row r="785" spans="3:5">
      <c r="C785" s="1" t="s">
        <v>813</v>
      </c>
      <c r="D785" s="1" t="s">
        <v>817</v>
      </c>
      <c r="E785" s="1" t="s">
        <v>832</v>
      </c>
    </row>
    <row r="786" spans="3:5">
      <c r="C786" s="1" t="s">
        <v>813</v>
      </c>
      <c r="D786" s="1" t="s">
        <v>817</v>
      </c>
      <c r="E786" s="1" t="s">
        <v>833</v>
      </c>
    </row>
    <row r="787" spans="3:5">
      <c r="C787" s="1" t="s">
        <v>813</v>
      </c>
      <c r="D787" s="1" t="s">
        <v>817</v>
      </c>
      <c r="E787" s="1" t="s">
        <v>834</v>
      </c>
    </row>
    <row r="788" spans="3:5">
      <c r="C788" s="1" t="s">
        <v>813</v>
      </c>
      <c r="D788" s="1" t="s">
        <v>817</v>
      </c>
      <c r="E788" s="1" t="s">
        <v>835</v>
      </c>
    </row>
    <row r="789" spans="3:5">
      <c r="C789" s="1" t="s">
        <v>813</v>
      </c>
      <c r="D789" s="1" t="s">
        <v>817</v>
      </c>
      <c r="E789" s="1" t="s">
        <v>836</v>
      </c>
    </row>
    <row r="790" spans="3:5">
      <c r="C790" s="1" t="s">
        <v>813</v>
      </c>
      <c r="D790" s="1" t="s">
        <v>837</v>
      </c>
    </row>
    <row r="791" spans="3:5">
      <c r="C791" s="1" t="s">
        <v>813</v>
      </c>
      <c r="D791" s="1" t="s">
        <v>838</v>
      </c>
      <c r="E791" s="1" t="s">
        <v>839</v>
      </c>
    </row>
    <row r="792" spans="3:5">
      <c r="C792" s="1" t="s">
        <v>813</v>
      </c>
      <c r="D792" s="1" t="s">
        <v>838</v>
      </c>
      <c r="E792" s="1" t="s">
        <v>840</v>
      </c>
    </row>
    <row r="793" spans="3:5">
      <c r="C793" s="1" t="s">
        <v>813</v>
      </c>
      <c r="D793" s="1" t="s">
        <v>838</v>
      </c>
      <c r="E793" s="1" t="s">
        <v>841</v>
      </c>
    </row>
    <row r="794" spans="3:5">
      <c r="C794" s="1" t="s">
        <v>813</v>
      </c>
      <c r="D794" s="1" t="s">
        <v>838</v>
      </c>
      <c r="E794" s="1" t="s">
        <v>842</v>
      </c>
    </row>
    <row r="795" spans="3:5">
      <c r="C795" s="1" t="s">
        <v>813</v>
      </c>
      <c r="D795" s="1" t="s">
        <v>838</v>
      </c>
      <c r="E795" s="1" t="s">
        <v>843</v>
      </c>
    </row>
    <row r="796" spans="3:5">
      <c r="C796" s="1" t="s">
        <v>813</v>
      </c>
      <c r="D796" s="1" t="s">
        <v>838</v>
      </c>
      <c r="E796" s="1" t="s">
        <v>844</v>
      </c>
    </row>
    <row r="797" spans="3:5">
      <c r="C797" s="1" t="s">
        <v>813</v>
      </c>
      <c r="D797" s="1" t="s">
        <v>838</v>
      </c>
      <c r="E797" s="1" t="s">
        <v>845</v>
      </c>
    </row>
    <row r="798" spans="3:5">
      <c r="C798" s="1" t="s">
        <v>813</v>
      </c>
      <c r="D798" s="1" t="s">
        <v>846</v>
      </c>
    </row>
    <row r="799" spans="3:5">
      <c r="C799" s="1" t="s">
        <v>813</v>
      </c>
      <c r="D799" s="1" t="s">
        <v>847</v>
      </c>
    </row>
    <row r="800" spans="3:5">
      <c r="C800" s="1" t="s">
        <v>813</v>
      </c>
      <c r="D800" s="1" t="s">
        <v>848</v>
      </c>
    </row>
    <row r="801" spans="3:5">
      <c r="C801" s="1" t="s">
        <v>813</v>
      </c>
      <c r="D801" s="1" t="s">
        <v>849</v>
      </c>
    </row>
    <row r="802" spans="3:5">
      <c r="C802" s="1" t="s">
        <v>850</v>
      </c>
      <c r="D802" s="1" t="s">
        <v>851</v>
      </c>
      <c r="E802" s="1" t="s">
        <v>852</v>
      </c>
    </row>
    <row r="803" spans="3:5">
      <c r="C803" s="1" t="s">
        <v>850</v>
      </c>
      <c r="D803" s="1" t="s">
        <v>851</v>
      </c>
      <c r="E803" s="1" t="s">
        <v>853</v>
      </c>
    </row>
    <row r="804" spans="3:5">
      <c r="C804" s="1" t="s">
        <v>850</v>
      </c>
      <c r="D804" s="1" t="s">
        <v>851</v>
      </c>
      <c r="E804" s="1" t="s">
        <v>854</v>
      </c>
    </row>
    <row r="805" spans="3:5">
      <c r="C805" s="1" t="s">
        <v>850</v>
      </c>
      <c r="D805" s="1" t="s">
        <v>851</v>
      </c>
      <c r="E805" s="1" t="s">
        <v>855</v>
      </c>
    </row>
    <row r="806" spans="3:5">
      <c r="C806" s="1" t="s">
        <v>850</v>
      </c>
      <c r="D806" s="1" t="s">
        <v>851</v>
      </c>
      <c r="E806" s="1" t="s">
        <v>856</v>
      </c>
    </row>
    <row r="807" spans="3:5">
      <c r="C807" s="1" t="s">
        <v>850</v>
      </c>
      <c r="D807" s="1" t="s">
        <v>851</v>
      </c>
      <c r="E807" s="1" t="s">
        <v>857</v>
      </c>
    </row>
    <row r="808" spans="3:5">
      <c r="C808" s="1" t="s">
        <v>850</v>
      </c>
      <c r="D808" s="1" t="s">
        <v>851</v>
      </c>
      <c r="E808" s="1" t="s">
        <v>858</v>
      </c>
    </row>
    <row r="809" spans="3:5">
      <c r="C809" s="1" t="s">
        <v>850</v>
      </c>
      <c r="D809" s="1" t="s">
        <v>851</v>
      </c>
      <c r="E809" s="1" t="s">
        <v>859</v>
      </c>
    </row>
    <row r="810" spans="3:5">
      <c r="C810" s="1" t="s">
        <v>850</v>
      </c>
      <c r="D810" s="1" t="s">
        <v>851</v>
      </c>
      <c r="E810" s="1" t="s">
        <v>860</v>
      </c>
    </row>
    <row r="811" spans="3:5">
      <c r="C811" s="1" t="s">
        <v>850</v>
      </c>
      <c r="D811" s="1" t="s">
        <v>851</v>
      </c>
      <c r="E811" s="1" t="s">
        <v>861</v>
      </c>
    </row>
    <row r="812" spans="3:5">
      <c r="C812" s="1" t="s">
        <v>850</v>
      </c>
      <c r="D812" s="1" t="s">
        <v>851</v>
      </c>
      <c r="E812" s="1" t="s">
        <v>862</v>
      </c>
    </row>
    <row r="813" spans="3:5">
      <c r="C813" s="1" t="s">
        <v>850</v>
      </c>
      <c r="D813" s="1" t="s">
        <v>851</v>
      </c>
      <c r="E813" s="1" t="s">
        <v>863</v>
      </c>
    </row>
    <row r="814" spans="3:5">
      <c r="C814" s="1" t="s">
        <v>850</v>
      </c>
      <c r="D814" s="1" t="s">
        <v>851</v>
      </c>
      <c r="E814" s="1" t="s">
        <v>864</v>
      </c>
    </row>
    <row r="815" spans="3:5">
      <c r="C815" s="1" t="s">
        <v>850</v>
      </c>
      <c r="D815" s="1" t="s">
        <v>851</v>
      </c>
      <c r="E815" s="1" t="s">
        <v>865</v>
      </c>
    </row>
    <row r="816" spans="3:5">
      <c r="C816" s="1" t="s">
        <v>850</v>
      </c>
      <c r="D816" s="1" t="s">
        <v>851</v>
      </c>
      <c r="E816" s="1" t="s">
        <v>866</v>
      </c>
    </row>
    <row r="817" spans="3:5">
      <c r="C817" s="1" t="s">
        <v>850</v>
      </c>
      <c r="D817" s="1" t="s">
        <v>851</v>
      </c>
      <c r="E817" s="1" t="s">
        <v>867</v>
      </c>
    </row>
    <row r="818" spans="3:5">
      <c r="C818" s="1" t="s">
        <v>850</v>
      </c>
      <c r="D818" s="1" t="s">
        <v>851</v>
      </c>
      <c r="E818" s="1" t="s">
        <v>868</v>
      </c>
    </row>
    <row r="819" spans="3:5">
      <c r="C819" s="1" t="s">
        <v>850</v>
      </c>
      <c r="D819" s="1" t="s">
        <v>851</v>
      </c>
      <c r="E819" s="1" t="s">
        <v>869</v>
      </c>
    </row>
    <row r="820" spans="3:5">
      <c r="C820" s="1" t="s">
        <v>850</v>
      </c>
      <c r="D820" s="1" t="s">
        <v>851</v>
      </c>
      <c r="E820" s="1" t="s">
        <v>133</v>
      </c>
    </row>
    <row r="821" spans="3:5">
      <c r="C821" s="1" t="s">
        <v>850</v>
      </c>
      <c r="D821" s="1" t="s">
        <v>851</v>
      </c>
      <c r="E821" s="1" t="s">
        <v>870</v>
      </c>
    </row>
    <row r="822" spans="3:5">
      <c r="C822" s="1" t="s">
        <v>850</v>
      </c>
      <c r="D822" s="1" t="s">
        <v>851</v>
      </c>
      <c r="E822" s="1" t="s">
        <v>871</v>
      </c>
    </row>
    <row r="823" spans="3:5">
      <c r="C823" s="1" t="s">
        <v>850</v>
      </c>
      <c r="D823" s="1" t="s">
        <v>851</v>
      </c>
      <c r="E823" s="1" t="s">
        <v>872</v>
      </c>
    </row>
    <row r="824" spans="3:5">
      <c r="C824" s="1" t="s">
        <v>850</v>
      </c>
      <c r="D824" s="1" t="s">
        <v>851</v>
      </c>
      <c r="E824" s="1" t="s">
        <v>873</v>
      </c>
    </row>
    <row r="825" spans="3:5">
      <c r="C825" s="1" t="s">
        <v>850</v>
      </c>
      <c r="D825" s="1" t="s">
        <v>851</v>
      </c>
      <c r="E825" s="1" t="s">
        <v>874</v>
      </c>
    </row>
    <row r="826" spans="3:5">
      <c r="C826" s="1" t="s">
        <v>850</v>
      </c>
      <c r="D826" s="1" t="s">
        <v>875</v>
      </c>
      <c r="E826" s="1" t="s">
        <v>876</v>
      </c>
    </row>
    <row r="827" spans="3:5">
      <c r="C827" s="1" t="s">
        <v>850</v>
      </c>
      <c r="D827" s="1" t="s">
        <v>875</v>
      </c>
      <c r="E827" s="1" t="s">
        <v>877</v>
      </c>
    </row>
    <row r="828" spans="3:5">
      <c r="C828" s="1" t="s">
        <v>850</v>
      </c>
      <c r="D828" s="1" t="s">
        <v>875</v>
      </c>
      <c r="E828" s="1" t="s">
        <v>878</v>
      </c>
    </row>
    <row r="829" spans="3:5">
      <c r="C829" s="1" t="s">
        <v>850</v>
      </c>
      <c r="D829" s="1" t="s">
        <v>875</v>
      </c>
      <c r="E829" s="1" t="s">
        <v>879</v>
      </c>
    </row>
    <row r="830" spans="3:5">
      <c r="C830" s="1" t="s">
        <v>850</v>
      </c>
      <c r="D830" s="1" t="s">
        <v>875</v>
      </c>
      <c r="E830" s="1" t="s">
        <v>880</v>
      </c>
    </row>
    <row r="831" spans="3:5">
      <c r="C831" s="1" t="s">
        <v>850</v>
      </c>
      <c r="D831" s="1" t="s">
        <v>875</v>
      </c>
      <c r="E831" s="1" t="s">
        <v>881</v>
      </c>
    </row>
    <row r="832" spans="3:5">
      <c r="C832" s="1" t="s">
        <v>850</v>
      </c>
      <c r="D832" s="1" t="s">
        <v>875</v>
      </c>
      <c r="E832" s="1" t="s">
        <v>882</v>
      </c>
    </row>
    <row r="833" spans="3:5">
      <c r="C833" s="1" t="s">
        <v>850</v>
      </c>
      <c r="D833" s="1" t="s">
        <v>875</v>
      </c>
      <c r="E833" s="1" t="s">
        <v>883</v>
      </c>
    </row>
    <row r="834" spans="3:5">
      <c r="C834" s="1" t="s">
        <v>850</v>
      </c>
      <c r="D834" s="1" t="s">
        <v>850</v>
      </c>
      <c r="E834" s="1" t="s">
        <v>884</v>
      </c>
    </row>
    <row r="835" spans="3:5">
      <c r="C835" s="1" t="s">
        <v>850</v>
      </c>
      <c r="D835" s="1" t="s">
        <v>850</v>
      </c>
      <c r="E835" s="1" t="s">
        <v>885</v>
      </c>
    </row>
    <row r="836" spans="3:5">
      <c r="C836" s="1" t="s">
        <v>850</v>
      </c>
      <c r="D836" s="1" t="s">
        <v>850</v>
      </c>
      <c r="E836" s="1" t="s">
        <v>886</v>
      </c>
    </row>
    <row r="837" spans="3:5">
      <c r="C837" s="1" t="s">
        <v>850</v>
      </c>
      <c r="D837" s="1" t="s">
        <v>850</v>
      </c>
      <c r="E837" s="1" t="s">
        <v>887</v>
      </c>
    </row>
    <row r="838" spans="3:5">
      <c r="C838" s="1" t="s">
        <v>850</v>
      </c>
      <c r="D838" s="1" t="s">
        <v>850</v>
      </c>
      <c r="E838" s="1" t="s">
        <v>888</v>
      </c>
    </row>
    <row r="839" spans="3:5">
      <c r="C839" s="1" t="s">
        <v>850</v>
      </c>
      <c r="D839" s="1" t="s">
        <v>850</v>
      </c>
      <c r="E839" s="1" t="s">
        <v>889</v>
      </c>
    </row>
    <row r="840" spans="3:5">
      <c r="C840" s="1" t="s">
        <v>850</v>
      </c>
      <c r="D840" s="1" t="s">
        <v>850</v>
      </c>
      <c r="E840" s="1" t="s">
        <v>890</v>
      </c>
    </row>
    <row r="841" spans="3:5">
      <c r="C841" s="1" t="s">
        <v>850</v>
      </c>
      <c r="D841" s="1" t="s">
        <v>850</v>
      </c>
      <c r="E841" s="1" t="s">
        <v>891</v>
      </c>
    </row>
    <row r="842" spans="3:5">
      <c r="C842" s="1" t="s">
        <v>850</v>
      </c>
      <c r="D842" s="1" t="s">
        <v>850</v>
      </c>
      <c r="E842" s="1" t="s">
        <v>892</v>
      </c>
    </row>
    <row r="843" spans="3:5">
      <c r="C843" s="1" t="s">
        <v>850</v>
      </c>
      <c r="D843" s="1" t="s">
        <v>850</v>
      </c>
      <c r="E843" s="1" t="s">
        <v>893</v>
      </c>
    </row>
    <row r="844" spans="3:5">
      <c r="C844" s="1" t="s">
        <v>850</v>
      </c>
      <c r="D844" s="1" t="s">
        <v>850</v>
      </c>
      <c r="E844" s="1" t="s">
        <v>894</v>
      </c>
    </row>
    <row r="845" spans="3:5">
      <c r="C845" s="1" t="s">
        <v>850</v>
      </c>
      <c r="D845" s="1" t="s">
        <v>850</v>
      </c>
      <c r="E845" s="1" t="s">
        <v>895</v>
      </c>
    </row>
    <row r="846" spans="3:5">
      <c r="C846" s="1" t="s">
        <v>850</v>
      </c>
      <c r="D846" s="1" t="s">
        <v>850</v>
      </c>
      <c r="E846" s="1" t="s">
        <v>896</v>
      </c>
    </row>
    <row r="847" spans="3:5">
      <c r="C847" s="1" t="s">
        <v>850</v>
      </c>
      <c r="D847" s="1" t="s">
        <v>850</v>
      </c>
      <c r="E847" s="1" t="s">
        <v>897</v>
      </c>
    </row>
    <row r="848" spans="3:5">
      <c r="C848" s="1" t="s">
        <v>850</v>
      </c>
      <c r="D848" s="1" t="s">
        <v>850</v>
      </c>
      <c r="E848" s="1" t="s">
        <v>898</v>
      </c>
    </row>
    <row r="849" spans="3:5">
      <c r="C849" s="1" t="s">
        <v>850</v>
      </c>
      <c r="D849" s="1" t="s">
        <v>850</v>
      </c>
      <c r="E849" s="1" t="s">
        <v>899</v>
      </c>
    </row>
    <row r="850" spans="3:5">
      <c r="C850" s="1" t="s">
        <v>850</v>
      </c>
      <c r="D850" s="1" t="s">
        <v>850</v>
      </c>
      <c r="E850" s="1" t="s">
        <v>900</v>
      </c>
    </row>
    <row r="851" spans="3:5">
      <c r="C851" s="1" t="s">
        <v>850</v>
      </c>
      <c r="D851" s="1" t="s">
        <v>850</v>
      </c>
      <c r="E851" s="1" t="s">
        <v>901</v>
      </c>
    </row>
    <row r="852" spans="3:5">
      <c r="C852" s="1" t="s">
        <v>850</v>
      </c>
      <c r="D852" s="1" t="s">
        <v>850</v>
      </c>
      <c r="E852" s="1" t="s">
        <v>902</v>
      </c>
    </row>
    <row r="853" spans="3:5">
      <c r="C853" s="1" t="s">
        <v>850</v>
      </c>
      <c r="D853" s="1" t="s">
        <v>850</v>
      </c>
      <c r="E853" s="1" t="s">
        <v>903</v>
      </c>
    </row>
    <row r="854" spans="3:5">
      <c r="C854" s="1" t="s">
        <v>850</v>
      </c>
      <c r="D854" s="1" t="s">
        <v>850</v>
      </c>
      <c r="E854" s="1" t="s">
        <v>904</v>
      </c>
    </row>
    <row r="855" spans="3:5">
      <c r="C855" s="1" t="s">
        <v>850</v>
      </c>
      <c r="D855" s="1" t="s">
        <v>905</v>
      </c>
      <c r="E855" s="1" t="s">
        <v>906</v>
      </c>
    </row>
    <row r="856" spans="3:5">
      <c r="C856" s="1" t="s">
        <v>850</v>
      </c>
      <c r="D856" s="1" t="s">
        <v>905</v>
      </c>
      <c r="E856" s="1" t="s">
        <v>907</v>
      </c>
    </row>
    <row r="857" spans="3:5">
      <c r="C857" s="1" t="s">
        <v>850</v>
      </c>
      <c r="D857" s="1" t="s">
        <v>905</v>
      </c>
      <c r="E857" s="1" t="s">
        <v>908</v>
      </c>
    </row>
    <row r="858" spans="3:5">
      <c r="C858" s="1" t="s">
        <v>850</v>
      </c>
      <c r="D858" s="1" t="s">
        <v>905</v>
      </c>
      <c r="E858" s="1" t="s">
        <v>909</v>
      </c>
    </row>
    <row r="859" spans="3:5">
      <c r="C859" s="1" t="s">
        <v>850</v>
      </c>
      <c r="D859" s="1" t="s">
        <v>905</v>
      </c>
      <c r="E859" s="1" t="s">
        <v>910</v>
      </c>
    </row>
    <row r="860" spans="3:5">
      <c r="C860" s="1" t="s">
        <v>850</v>
      </c>
      <c r="D860" s="1" t="s">
        <v>905</v>
      </c>
      <c r="E860" s="1" t="s">
        <v>911</v>
      </c>
    </row>
    <row r="861" spans="3:5">
      <c r="C861" s="1" t="s">
        <v>850</v>
      </c>
      <c r="D861" s="1" t="s">
        <v>905</v>
      </c>
      <c r="E861" s="1" t="s">
        <v>912</v>
      </c>
    </row>
    <row r="862" spans="3:5">
      <c r="C862" s="1" t="s">
        <v>850</v>
      </c>
      <c r="D862" s="1" t="s">
        <v>905</v>
      </c>
      <c r="E862" s="1" t="s">
        <v>913</v>
      </c>
    </row>
    <row r="863" spans="3:5">
      <c r="C863" s="1" t="s">
        <v>850</v>
      </c>
      <c r="D863" s="1" t="s">
        <v>905</v>
      </c>
      <c r="E863" s="1" t="s">
        <v>914</v>
      </c>
    </row>
    <row r="864" spans="3:5">
      <c r="C864" s="1" t="s">
        <v>850</v>
      </c>
      <c r="D864" s="1" t="s">
        <v>905</v>
      </c>
      <c r="E864" s="1" t="s">
        <v>915</v>
      </c>
    </row>
    <row r="865" spans="3:5">
      <c r="C865" s="1" t="s">
        <v>850</v>
      </c>
      <c r="D865" s="1" t="s">
        <v>905</v>
      </c>
      <c r="E865" s="1" t="s">
        <v>916</v>
      </c>
    </row>
    <row r="866" spans="3:5">
      <c r="C866" s="1" t="s">
        <v>850</v>
      </c>
      <c r="D866" s="1" t="s">
        <v>905</v>
      </c>
      <c r="E866" s="1" t="s">
        <v>917</v>
      </c>
    </row>
    <row r="867" spans="3:5">
      <c r="C867" s="1" t="s">
        <v>918</v>
      </c>
      <c r="D867" s="1" t="s">
        <v>919</v>
      </c>
      <c r="E867" s="1" t="s">
        <v>920</v>
      </c>
    </row>
    <row r="868" spans="3:5">
      <c r="C868" s="1" t="s">
        <v>918</v>
      </c>
      <c r="D868" s="1" t="s">
        <v>919</v>
      </c>
      <c r="E868" s="1" t="s">
        <v>921</v>
      </c>
    </row>
    <row r="869" spans="3:5">
      <c r="C869" s="1" t="s">
        <v>918</v>
      </c>
      <c r="D869" s="1" t="s">
        <v>919</v>
      </c>
      <c r="E869" s="1" t="s">
        <v>922</v>
      </c>
    </row>
    <row r="870" spans="3:5">
      <c r="C870" s="1" t="s">
        <v>918</v>
      </c>
      <c r="D870" s="1" t="s">
        <v>919</v>
      </c>
      <c r="E870" s="1" t="s">
        <v>923</v>
      </c>
    </row>
    <row r="871" spans="3:5">
      <c r="C871" s="1" t="s">
        <v>918</v>
      </c>
      <c r="D871" s="1" t="s">
        <v>919</v>
      </c>
      <c r="E871" s="1" t="s">
        <v>924</v>
      </c>
    </row>
    <row r="872" spans="3:5">
      <c r="C872" s="1" t="s">
        <v>918</v>
      </c>
      <c r="D872" s="1" t="s">
        <v>919</v>
      </c>
      <c r="E872" s="1" t="s">
        <v>925</v>
      </c>
    </row>
    <row r="873" spans="3:5">
      <c r="C873" s="1" t="s">
        <v>918</v>
      </c>
      <c r="D873" s="1" t="s">
        <v>919</v>
      </c>
      <c r="E873" s="1" t="s">
        <v>926</v>
      </c>
    </row>
    <row r="874" spans="3:5">
      <c r="C874" s="1" t="s">
        <v>918</v>
      </c>
      <c r="D874" s="1" t="s">
        <v>919</v>
      </c>
      <c r="E874" s="1" t="s">
        <v>927</v>
      </c>
    </row>
    <row r="875" spans="3:5">
      <c r="C875" s="1" t="s">
        <v>918</v>
      </c>
      <c r="D875" s="1" t="s">
        <v>919</v>
      </c>
      <c r="E875" s="1" t="s">
        <v>928</v>
      </c>
    </row>
    <row r="876" spans="3:5">
      <c r="C876" s="1" t="s">
        <v>918</v>
      </c>
      <c r="D876" s="1" t="s">
        <v>919</v>
      </c>
      <c r="E876" s="1" t="s">
        <v>929</v>
      </c>
    </row>
    <row r="877" spans="3:5">
      <c r="C877" s="1" t="s">
        <v>918</v>
      </c>
      <c r="D877" s="1" t="s">
        <v>919</v>
      </c>
      <c r="E877" s="1" t="s">
        <v>930</v>
      </c>
    </row>
    <row r="878" spans="3:5">
      <c r="C878" s="1" t="s">
        <v>918</v>
      </c>
      <c r="D878" s="1" t="s">
        <v>919</v>
      </c>
      <c r="E878" s="1" t="s">
        <v>931</v>
      </c>
    </row>
    <row r="879" spans="3:5">
      <c r="C879" s="1" t="s">
        <v>918</v>
      </c>
      <c r="D879" s="1" t="s">
        <v>919</v>
      </c>
      <c r="E879" s="1" t="s">
        <v>932</v>
      </c>
    </row>
    <row r="880" spans="3:5">
      <c r="C880" s="1" t="s">
        <v>918</v>
      </c>
      <c r="D880" s="1" t="s">
        <v>919</v>
      </c>
      <c r="E880" s="1" t="s">
        <v>933</v>
      </c>
    </row>
    <row r="881" spans="3:5">
      <c r="C881" s="1" t="s">
        <v>918</v>
      </c>
      <c r="D881" s="1" t="s">
        <v>919</v>
      </c>
      <c r="E881" s="1" t="s">
        <v>934</v>
      </c>
    </row>
    <row r="882" spans="3:5">
      <c r="C882" s="1" t="s">
        <v>918</v>
      </c>
      <c r="D882" s="1" t="s">
        <v>935</v>
      </c>
    </row>
    <row r="883" spans="3:5">
      <c r="C883" s="1" t="s">
        <v>918</v>
      </c>
      <c r="D883" s="1" t="s">
        <v>936</v>
      </c>
      <c r="E883" s="1" t="s">
        <v>937</v>
      </c>
    </row>
    <row r="884" spans="3:5">
      <c r="C884" s="1" t="s">
        <v>918</v>
      </c>
      <c r="D884" s="1" t="s">
        <v>936</v>
      </c>
      <c r="E884" s="1" t="s">
        <v>936</v>
      </c>
    </row>
    <row r="885" spans="3:5">
      <c r="C885" s="1" t="s">
        <v>918</v>
      </c>
      <c r="D885" s="1" t="s">
        <v>936</v>
      </c>
      <c r="E885" s="1" t="s">
        <v>938</v>
      </c>
    </row>
    <row r="886" spans="3:5">
      <c r="C886" s="1" t="s">
        <v>918</v>
      </c>
      <c r="D886" s="1" t="s">
        <v>936</v>
      </c>
      <c r="E886" s="1" t="s">
        <v>939</v>
      </c>
    </row>
    <row r="887" spans="3:5">
      <c r="C887" s="1" t="s">
        <v>918</v>
      </c>
      <c r="D887" s="1" t="s">
        <v>936</v>
      </c>
      <c r="E887" s="1" t="s">
        <v>940</v>
      </c>
    </row>
    <row r="888" spans="3:5">
      <c r="C888" s="1" t="s">
        <v>918</v>
      </c>
      <c r="D888" s="1" t="s">
        <v>941</v>
      </c>
    </row>
    <row r="889" spans="3:5">
      <c r="C889" s="1" t="s">
        <v>918</v>
      </c>
      <c r="D889" s="1" t="s">
        <v>942</v>
      </c>
    </row>
    <row r="890" spans="3:5">
      <c r="C890" s="1" t="s">
        <v>918</v>
      </c>
      <c r="D890" s="1" t="s">
        <v>152</v>
      </c>
    </row>
    <row r="891" spans="3:5">
      <c r="C891" s="1" t="s">
        <v>918</v>
      </c>
      <c r="D891" s="1" t="s">
        <v>943</v>
      </c>
    </row>
    <row r="892" spans="3:5">
      <c r="C892" s="1" t="s">
        <v>918</v>
      </c>
      <c r="D892" s="1" t="s">
        <v>944</v>
      </c>
    </row>
    <row r="893" spans="3:5">
      <c r="C893" s="1" t="s">
        <v>918</v>
      </c>
      <c r="D893" s="1" t="s">
        <v>945</v>
      </c>
      <c r="E893" s="1" t="s">
        <v>946</v>
      </c>
    </row>
    <row r="894" spans="3:5">
      <c r="C894" s="1" t="s">
        <v>918</v>
      </c>
      <c r="D894" s="1" t="s">
        <v>945</v>
      </c>
      <c r="E894" s="1" t="s">
        <v>947</v>
      </c>
    </row>
    <row r="895" spans="3:5">
      <c r="C895" s="1" t="s">
        <v>918</v>
      </c>
      <c r="D895" s="1" t="s">
        <v>945</v>
      </c>
      <c r="E895" s="1" t="s">
        <v>948</v>
      </c>
    </row>
    <row r="896" spans="3:5">
      <c r="C896" s="1" t="s">
        <v>918</v>
      </c>
      <c r="D896" s="1" t="s">
        <v>945</v>
      </c>
      <c r="E896" s="1" t="s">
        <v>949</v>
      </c>
    </row>
    <row r="897" spans="3:5">
      <c r="C897" s="1" t="s">
        <v>918</v>
      </c>
      <c r="D897" s="1" t="s">
        <v>945</v>
      </c>
      <c r="E897" s="1" t="s">
        <v>950</v>
      </c>
    </row>
    <row r="898" spans="3:5">
      <c r="C898" s="1" t="s">
        <v>918</v>
      </c>
      <c r="D898" s="1" t="s">
        <v>945</v>
      </c>
      <c r="E898" s="1" t="s">
        <v>951</v>
      </c>
    </row>
    <row r="899" spans="3:5">
      <c r="C899" s="1" t="s">
        <v>918</v>
      </c>
      <c r="D899" s="1" t="s">
        <v>945</v>
      </c>
      <c r="E899" s="1" t="s">
        <v>952</v>
      </c>
    </row>
    <row r="900" spans="3:5">
      <c r="C900" s="1" t="s">
        <v>918</v>
      </c>
      <c r="D900" s="1" t="s">
        <v>945</v>
      </c>
      <c r="E900" s="1" t="s">
        <v>953</v>
      </c>
    </row>
    <row r="901" spans="3:5">
      <c r="C901" s="1" t="s">
        <v>918</v>
      </c>
      <c r="D901" s="1" t="s">
        <v>945</v>
      </c>
      <c r="E901" s="1" t="s">
        <v>954</v>
      </c>
    </row>
    <row r="902" spans="3:5">
      <c r="C902" s="1" t="s">
        <v>918</v>
      </c>
      <c r="D902" s="1" t="s">
        <v>955</v>
      </c>
    </row>
    <row r="903" spans="3:5">
      <c r="C903" s="1" t="s">
        <v>918</v>
      </c>
      <c r="D903" s="1" t="s">
        <v>956</v>
      </c>
      <c r="E903" s="1" t="s">
        <v>957</v>
      </c>
    </row>
    <row r="904" spans="3:5">
      <c r="C904" s="1" t="s">
        <v>918</v>
      </c>
      <c r="D904" s="1" t="s">
        <v>956</v>
      </c>
      <c r="E904" s="1" t="s">
        <v>958</v>
      </c>
    </row>
    <row r="905" spans="3:5">
      <c r="C905" s="1" t="s">
        <v>918</v>
      </c>
      <c r="D905" s="1" t="s">
        <v>956</v>
      </c>
      <c r="E905" s="1" t="s">
        <v>959</v>
      </c>
    </row>
    <row r="906" spans="3:5">
      <c r="C906" s="1" t="s">
        <v>918</v>
      </c>
      <c r="D906" s="1" t="s">
        <v>956</v>
      </c>
      <c r="E906" s="1" t="s">
        <v>960</v>
      </c>
    </row>
    <row r="907" spans="3:5">
      <c r="C907" s="1" t="s">
        <v>918</v>
      </c>
      <c r="D907" s="1" t="s">
        <v>956</v>
      </c>
      <c r="E907" s="1" t="s">
        <v>961</v>
      </c>
    </row>
    <row r="908" spans="3:5">
      <c r="C908" s="1" t="s">
        <v>918</v>
      </c>
      <c r="D908" s="1" t="s">
        <v>962</v>
      </c>
    </row>
    <row r="909" spans="3:5">
      <c r="C909" s="1" t="s">
        <v>918</v>
      </c>
      <c r="D909" s="1" t="s">
        <v>963</v>
      </c>
      <c r="E909" s="1" t="s">
        <v>964</v>
      </c>
    </row>
    <row r="910" spans="3:5">
      <c r="C910" s="1" t="s">
        <v>918</v>
      </c>
      <c r="D910" s="1" t="s">
        <v>963</v>
      </c>
      <c r="E910" s="1" t="s">
        <v>965</v>
      </c>
    </row>
    <row r="911" spans="3:5">
      <c r="C911" s="1" t="s">
        <v>918</v>
      </c>
      <c r="D911" s="1" t="s">
        <v>963</v>
      </c>
      <c r="E911" s="1" t="s">
        <v>966</v>
      </c>
    </row>
    <row r="912" spans="3:5">
      <c r="C912" s="1" t="s">
        <v>918</v>
      </c>
      <c r="D912" s="1" t="s">
        <v>963</v>
      </c>
      <c r="E912" s="1" t="s">
        <v>967</v>
      </c>
    </row>
    <row r="913" spans="3:5">
      <c r="C913" s="1" t="s">
        <v>918</v>
      </c>
      <c r="D913" s="1" t="s">
        <v>963</v>
      </c>
      <c r="E913" s="1" t="s">
        <v>968</v>
      </c>
    </row>
    <row r="914" spans="3:5">
      <c r="C914" s="1" t="s">
        <v>918</v>
      </c>
      <c r="D914" s="1" t="s">
        <v>963</v>
      </c>
      <c r="E914" s="1" t="s">
        <v>969</v>
      </c>
    </row>
    <row r="915" spans="3:5">
      <c r="C915" s="1" t="s">
        <v>918</v>
      </c>
      <c r="D915" s="1" t="s">
        <v>963</v>
      </c>
      <c r="E915" s="1" t="s">
        <v>970</v>
      </c>
    </row>
    <row r="916" spans="3:5">
      <c r="C916" s="1" t="s">
        <v>918</v>
      </c>
      <c r="D916" s="1" t="s">
        <v>963</v>
      </c>
      <c r="E916" s="1" t="s">
        <v>971</v>
      </c>
    </row>
    <row r="917" spans="3:5">
      <c r="C917" s="1" t="s">
        <v>918</v>
      </c>
      <c r="D917" s="1" t="s">
        <v>963</v>
      </c>
      <c r="E917" s="1" t="s">
        <v>972</v>
      </c>
    </row>
    <row r="918" spans="3:5">
      <c r="C918" s="1" t="s">
        <v>918</v>
      </c>
      <c r="D918" s="1" t="s">
        <v>963</v>
      </c>
      <c r="E918" s="1" t="s">
        <v>973</v>
      </c>
    </row>
    <row r="919" spans="3:5">
      <c r="C919" s="1" t="s">
        <v>918</v>
      </c>
      <c r="D919" s="1" t="s">
        <v>963</v>
      </c>
      <c r="E919" s="1" t="s">
        <v>974</v>
      </c>
    </row>
    <row r="920" spans="3:5">
      <c r="C920" s="1" t="s">
        <v>918</v>
      </c>
      <c r="D920" s="1" t="s">
        <v>963</v>
      </c>
      <c r="E920" s="1" t="s">
        <v>975</v>
      </c>
    </row>
    <row r="921" spans="3:5">
      <c r="C921" s="1" t="s">
        <v>918</v>
      </c>
      <c r="D921" s="1" t="s">
        <v>963</v>
      </c>
      <c r="E921" s="1" t="s">
        <v>976</v>
      </c>
    </row>
    <row r="922" spans="3:5">
      <c r="C922" s="1" t="s">
        <v>918</v>
      </c>
      <c r="D922" s="1" t="s">
        <v>963</v>
      </c>
      <c r="E922" s="1" t="s">
        <v>977</v>
      </c>
    </row>
    <row r="923" spans="3:5">
      <c r="C923" s="1" t="s">
        <v>918</v>
      </c>
      <c r="D923" s="1" t="s">
        <v>963</v>
      </c>
      <c r="E923" s="1" t="s">
        <v>978</v>
      </c>
    </row>
    <row r="924" spans="3:5">
      <c r="C924" s="1" t="s">
        <v>979</v>
      </c>
      <c r="D924" s="1" t="s">
        <v>980</v>
      </c>
    </row>
    <row r="925" spans="3:5">
      <c r="C925" s="1" t="s">
        <v>979</v>
      </c>
      <c r="D925" s="1" t="s">
        <v>981</v>
      </c>
    </row>
    <row r="926" spans="3:5">
      <c r="C926" s="1" t="s">
        <v>979</v>
      </c>
      <c r="D926" s="1" t="s">
        <v>982</v>
      </c>
      <c r="E926" s="1" t="s">
        <v>983</v>
      </c>
    </row>
    <row r="927" spans="3:5">
      <c r="C927" s="1" t="s">
        <v>979</v>
      </c>
      <c r="D927" s="1" t="s">
        <v>982</v>
      </c>
      <c r="E927" s="1" t="s">
        <v>984</v>
      </c>
    </row>
    <row r="928" spans="3:5">
      <c r="C928" s="1" t="s">
        <v>979</v>
      </c>
      <c r="D928" s="1" t="s">
        <v>982</v>
      </c>
      <c r="E928" s="1" t="s">
        <v>985</v>
      </c>
    </row>
    <row r="929" spans="3:5">
      <c r="C929" s="1" t="s">
        <v>979</v>
      </c>
      <c r="D929" s="1" t="s">
        <v>982</v>
      </c>
      <c r="E929" s="1" t="s">
        <v>986</v>
      </c>
    </row>
    <row r="930" spans="3:5">
      <c r="C930" s="1" t="s">
        <v>979</v>
      </c>
      <c r="D930" s="1" t="s">
        <v>982</v>
      </c>
      <c r="E930" s="1" t="s">
        <v>987</v>
      </c>
    </row>
    <row r="931" spans="3:5">
      <c r="C931" s="1" t="s">
        <v>979</v>
      </c>
      <c r="D931" s="1" t="s">
        <v>982</v>
      </c>
      <c r="E931" s="1" t="s">
        <v>988</v>
      </c>
    </row>
    <row r="932" spans="3:5">
      <c r="C932" s="1" t="s">
        <v>979</v>
      </c>
      <c r="D932" s="1" t="s">
        <v>982</v>
      </c>
      <c r="E932" s="1" t="s">
        <v>989</v>
      </c>
    </row>
    <row r="933" spans="3:5">
      <c r="C933" s="1" t="s">
        <v>979</v>
      </c>
      <c r="D933" s="1" t="s">
        <v>982</v>
      </c>
      <c r="E933" s="1" t="s">
        <v>990</v>
      </c>
    </row>
    <row r="934" spans="3:5">
      <c r="C934" s="1" t="s">
        <v>979</v>
      </c>
      <c r="D934" s="1" t="s">
        <v>991</v>
      </c>
      <c r="E934" s="1" t="s">
        <v>992</v>
      </c>
    </row>
    <row r="935" spans="3:5">
      <c r="C935" s="1" t="s">
        <v>979</v>
      </c>
      <c r="D935" s="1" t="s">
        <v>991</v>
      </c>
      <c r="E935" s="1" t="s">
        <v>993</v>
      </c>
    </row>
    <row r="936" spans="3:5">
      <c r="C936" s="1" t="s">
        <v>979</v>
      </c>
      <c r="D936" s="1" t="s">
        <v>991</v>
      </c>
      <c r="E936" s="1" t="s">
        <v>994</v>
      </c>
    </row>
    <row r="937" spans="3:5">
      <c r="C937" s="1" t="s">
        <v>979</v>
      </c>
      <c r="D937" s="1" t="s">
        <v>991</v>
      </c>
      <c r="E937" s="1" t="s">
        <v>995</v>
      </c>
    </row>
    <row r="938" spans="3:5">
      <c r="C938" s="1" t="s">
        <v>979</v>
      </c>
      <c r="D938" s="1" t="s">
        <v>991</v>
      </c>
      <c r="E938" s="1" t="s">
        <v>996</v>
      </c>
    </row>
    <row r="939" spans="3:5">
      <c r="C939" s="1" t="s">
        <v>979</v>
      </c>
      <c r="D939" s="1" t="s">
        <v>991</v>
      </c>
      <c r="E939" s="1" t="s">
        <v>997</v>
      </c>
    </row>
    <row r="940" spans="3:5">
      <c r="C940" s="1" t="s">
        <v>979</v>
      </c>
      <c r="D940" s="1" t="s">
        <v>991</v>
      </c>
      <c r="E940" s="1" t="s">
        <v>998</v>
      </c>
    </row>
    <row r="941" spans="3:5">
      <c r="C941" s="1" t="s">
        <v>979</v>
      </c>
      <c r="D941" s="1" t="s">
        <v>991</v>
      </c>
      <c r="E941" s="1" t="s">
        <v>999</v>
      </c>
    </row>
    <row r="942" spans="3:5">
      <c r="C942" s="1" t="s">
        <v>979</v>
      </c>
      <c r="D942" s="1" t="s">
        <v>991</v>
      </c>
      <c r="E942" s="1" t="s">
        <v>1000</v>
      </c>
    </row>
    <row r="943" spans="3:5">
      <c r="C943" s="1" t="s">
        <v>979</v>
      </c>
      <c r="D943" s="1" t="s">
        <v>1001</v>
      </c>
      <c r="E943" s="1" t="s">
        <v>1002</v>
      </c>
    </row>
    <row r="944" spans="3:5">
      <c r="C944" s="1" t="s">
        <v>979</v>
      </c>
      <c r="D944" s="1" t="s">
        <v>1001</v>
      </c>
    </row>
    <row r="945" spans="3:5">
      <c r="C945" s="1" t="s">
        <v>979</v>
      </c>
      <c r="D945" s="1" t="s">
        <v>1003</v>
      </c>
      <c r="E945" s="1" t="s">
        <v>1004</v>
      </c>
    </row>
    <row r="946" spans="3:5">
      <c r="C946" s="1" t="s">
        <v>979</v>
      </c>
      <c r="D946" s="1" t="s">
        <v>1003</v>
      </c>
    </row>
    <row r="947" spans="3:5">
      <c r="C947" s="1" t="s">
        <v>979</v>
      </c>
      <c r="D947" s="1" t="s">
        <v>1005</v>
      </c>
      <c r="E947" s="1" t="s">
        <v>1006</v>
      </c>
    </row>
    <row r="948" spans="3:5">
      <c r="C948" s="1" t="s">
        <v>979</v>
      </c>
      <c r="D948" s="1" t="s">
        <v>1005</v>
      </c>
      <c r="E948" s="1" t="s">
        <v>1007</v>
      </c>
    </row>
    <row r="949" spans="3:5">
      <c r="C949" s="1" t="s">
        <v>979</v>
      </c>
      <c r="D949" s="1" t="s">
        <v>1005</v>
      </c>
      <c r="E949" s="1" t="s">
        <v>1008</v>
      </c>
    </row>
    <row r="950" spans="3:5">
      <c r="C950" s="1" t="s">
        <v>979</v>
      </c>
      <c r="D950" s="1" t="s">
        <v>1005</v>
      </c>
    </row>
    <row r="951" spans="3:5">
      <c r="C951" s="1" t="s">
        <v>979</v>
      </c>
      <c r="D951" s="1" t="s">
        <v>1009</v>
      </c>
    </row>
    <row r="952" spans="3:5">
      <c r="C952" s="1" t="s">
        <v>979</v>
      </c>
      <c r="D952" s="1" t="s">
        <v>1010</v>
      </c>
    </row>
    <row r="953" spans="3:5">
      <c r="C953" s="1" t="s">
        <v>1011</v>
      </c>
      <c r="D953" s="1" t="s">
        <v>1012</v>
      </c>
    </row>
    <row r="954" spans="3:5">
      <c r="C954" s="1" t="s">
        <v>1011</v>
      </c>
      <c r="D954" s="1" t="s">
        <v>1013</v>
      </c>
    </row>
    <row r="955" spans="3:5">
      <c r="C955" s="1" t="s">
        <v>1011</v>
      </c>
      <c r="D955" s="1" t="s">
        <v>1014</v>
      </c>
      <c r="E955" s="1" t="s">
        <v>1015</v>
      </c>
    </row>
    <row r="956" spans="3:5">
      <c r="C956" s="1" t="s">
        <v>1011</v>
      </c>
      <c r="D956" s="1" t="s">
        <v>1014</v>
      </c>
      <c r="E956" s="1" t="s">
        <v>1016</v>
      </c>
    </row>
    <row r="957" spans="3:5">
      <c r="C957" s="1" t="s">
        <v>1011</v>
      </c>
      <c r="D957" s="1" t="s">
        <v>1014</v>
      </c>
      <c r="E957" s="1" t="s">
        <v>1017</v>
      </c>
    </row>
    <row r="958" spans="3:5">
      <c r="C958" s="1" t="s">
        <v>1011</v>
      </c>
      <c r="D958" s="1" t="s">
        <v>1014</v>
      </c>
      <c r="E958" s="1" t="s">
        <v>1018</v>
      </c>
    </row>
    <row r="959" spans="3:5">
      <c r="C959" s="1" t="s">
        <v>1011</v>
      </c>
      <c r="D959" s="1" t="s">
        <v>1014</v>
      </c>
      <c r="E959" s="1" t="s">
        <v>1019</v>
      </c>
    </row>
    <row r="960" spans="3:5">
      <c r="C960" s="1" t="s">
        <v>1011</v>
      </c>
      <c r="D960" s="1" t="s">
        <v>1014</v>
      </c>
      <c r="E960" s="1" t="s">
        <v>1020</v>
      </c>
    </row>
    <row r="961" spans="3:5">
      <c r="C961" s="1" t="s">
        <v>1011</v>
      </c>
      <c r="D961" s="1" t="s">
        <v>1021</v>
      </c>
    </row>
    <row r="962" spans="3:5">
      <c r="C962" s="1" t="s">
        <v>1011</v>
      </c>
      <c r="D962" s="1" t="s">
        <v>1022</v>
      </c>
    </row>
    <row r="963" spans="3:5">
      <c r="C963" s="1" t="s">
        <v>1011</v>
      </c>
      <c r="D963" s="1" t="s">
        <v>1023</v>
      </c>
    </row>
    <row r="964" spans="3:5">
      <c r="C964" s="1" t="s">
        <v>1011</v>
      </c>
      <c r="D964" s="1" t="s">
        <v>1024</v>
      </c>
    </row>
    <row r="965" spans="3:5">
      <c r="C965" s="1" t="s">
        <v>1011</v>
      </c>
      <c r="D965" s="1" t="s">
        <v>1025</v>
      </c>
    </row>
    <row r="966" spans="3:5">
      <c r="C966" s="1" t="s">
        <v>1011</v>
      </c>
      <c r="D966" s="1" t="s">
        <v>1026</v>
      </c>
    </row>
    <row r="967" spans="3:5">
      <c r="C967" s="1" t="s">
        <v>1011</v>
      </c>
      <c r="D967" s="1" t="s">
        <v>1027</v>
      </c>
    </row>
    <row r="968" spans="3:5">
      <c r="C968" s="1" t="s">
        <v>1011</v>
      </c>
      <c r="D968" s="1" t="s">
        <v>1028</v>
      </c>
    </row>
    <row r="969" spans="3:5">
      <c r="C969" s="1" t="s">
        <v>1011</v>
      </c>
      <c r="D969" s="1" t="s">
        <v>1029</v>
      </c>
    </row>
    <row r="970" spans="3:5">
      <c r="C970" s="1" t="s">
        <v>1011</v>
      </c>
      <c r="D970" s="1" t="s">
        <v>1030</v>
      </c>
    </row>
    <row r="971" spans="3:5">
      <c r="C971" s="1" t="s">
        <v>1031</v>
      </c>
      <c r="D971" s="1" t="s">
        <v>1032</v>
      </c>
      <c r="E971" s="1" t="s">
        <v>1033</v>
      </c>
    </row>
    <row r="972" spans="3:5">
      <c r="C972" s="1" t="s">
        <v>1031</v>
      </c>
      <c r="D972" s="1" t="s">
        <v>1032</v>
      </c>
      <c r="E972" s="1" t="s">
        <v>1034</v>
      </c>
    </row>
    <row r="973" spans="3:5">
      <c r="C973" s="1" t="s">
        <v>1031</v>
      </c>
      <c r="D973" s="1" t="s">
        <v>1032</v>
      </c>
      <c r="E973" s="1" t="s">
        <v>1035</v>
      </c>
    </row>
    <row r="974" spans="3:5">
      <c r="C974" s="1" t="s">
        <v>1031</v>
      </c>
      <c r="D974" s="1" t="s">
        <v>1032</v>
      </c>
      <c r="E974" s="1" t="s">
        <v>1036</v>
      </c>
    </row>
    <row r="975" spans="3:5">
      <c r="C975" s="1" t="s">
        <v>1031</v>
      </c>
      <c r="D975" s="1" t="s">
        <v>1032</v>
      </c>
      <c r="E975" s="1" t="s">
        <v>1037</v>
      </c>
    </row>
    <row r="976" spans="3:5">
      <c r="C976" s="1" t="s">
        <v>1031</v>
      </c>
      <c r="D976" s="1" t="s">
        <v>1032</v>
      </c>
    </row>
    <row r="977" spans="3:5">
      <c r="C977" s="1" t="s">
        <v>1031</v>
      </c>
      <c r="D977" s="1" t="s">
        <v>1038</v>
      </c>
      <c r="E977" s="1" t="s">
        <v>1039</v>
      </c>
    </row>
    <row r="978" spans="3:5">
      <c r="C978" s="1" t="s">
        <v>1031</v>
      </c>
      <c r="D978" s="1" t="s">
        <v>1038</v>
      </c>
      <c r="E978" s="1" t="s">
        <v>1040</v>
      </c>
    </row>
    <row r="979" spans="3:5">
      <c r="C979" s="1" t="s">
        <v>1031</v>
      </c>
      <c r="D979" s="1" t="s">
        <v>1038</v>
      </c>
      <c r="E979" s="1" t="s">
        <v>1041</v>
      </c>
    </row>
    <row r="980" spans="3:5">
      <c r="C980" s="1" t="s">
        <v>1031</v>
      </c>
      <c r="D980" s="1" t="s">
        <v>1038</v>
      </c>
      <c r="E980" s="1" t="s">
        <v>1042</v>
      </c>
    </row>
    <row r="981" spans="3:5">
      <c r="C981" s="1" t="s">
        <v>1031</v>
      </c>
      <c r="D981" s="1" t="s">
        <v>1038</v>
      </c>
      <c r="E981" s="1" t="s">
        <v>111</v>
      </c>
    </row>
    <row r="982" spans="3:5">
      <c r="C982" s="1" t="s">
        <v>1031</v>
      </c>
      <c r="D982" s="1" t="s">
        <v>1038</v>
      </c>
      <c r="E982" s="1" t="s">
        <v>1043</v>
      </c>
    </row>
    <row r="983" spans="3:5">
      <c r="C983" s="1" t="s">
        <v>1031</v>
      </c>
      <c r="D983" s="1" t="s">
        <v>1038</v>
      </c>
      <c r="E983" s="1" t="s">
        <v>1044</v>
      </c>
    </row>
    <row r="984" spans="3:5">
      <c r="C984" s="1" t="s">
        <v>1031</v>
      </c>
      <c r="D984" s="1" t="s">
        <v>1038</v>
      </c>
      <c r="E984" s="1" t="s">
        <v>1045</v>
      </c>
    </row>
    <row r="985" spans="3:5">
      <c r="C985" s="1" t="s">
        <v>1031</v>
      </c>
      <c r="D985" s="1" t="s">
        <v>1038</v>
      </c>
      <c r="E985" s="1" t="s">
        <v>1046</v>
      </c>
    </row>
    <row r="986" spans="3:5">
      <c r="C986" s="1" t="s">
        <v>1031</v>
      </c>
      <c r="D986" s="1" t="s">
        <v>1038</v>
      </c>
      <c r="E986" s="1" t="s">
        <v>1047</v>
      </c>
    </row>
    <row r="987" spans="3:5">
      <c r="C987" s="1" t="s">
        <v>1031</v>
      </c>
      <c r="D987" s="1" t="s">
        <v>1038</v>
      </c>
      <c r="E987" s="1" t="s">
        <v>1048</v>
      </c>
    </row>
    <row r="988" spans="3:5">
      <c r="C988" s="1" t="s">
        <v>1031</v>
      </c>
      <c r="D988" s="1" t="s">
        <v>1038</v>
      </c>
      <c r="E988" s="1" t="s">
        <v>1049</v>
      </c>
    </row>
    <row r="989" spans="3:5">
      <c r="C989" s="1" t="s">
        <v>1031</v>
      </c>
      <c r="D989" s="1" t="s">
        <v>1038</v>
      </c>
      <c r="E989" s="1" t="s">
        <v>1050</v>
      </c>
    </row>
    <row r="990" spans="3:5">
      <c r="C990" s="1" t="s">
        <v>1031</v>
      </c>
      <c r="D990" s="1" t="s">
        <v>1038</v>
      </c>
      <c r="E990" s="1" t="s">
        <v>1051</v>
      </c>
    </row>
    <row r="991" spans="3:5">
      <c r="C991" s="1" t="s">
        <v>1031</v>
      </c>
      <c r="D991" s="1" t="s">
        <v>1038</v>
      </c>
      <c r="E991" s="1" t="s">
        <v>1052</v>
      </c>
    </row>
    <row r="992" spans="3:5">
      <c r="C992" s="1" t="s">
        <v>1031</v>
      </c>
      <c r="D992" s="1" t="s">
        <v>1038</v>
      </c>
      <c r="E992" s="1" t="s">
        <v>1053</v>
      </c>
    </row>
    <row r="993" spans="3:5">
      <c r="C993" s="1" t="s">
        <v>1031</v>
      </c>
      <c r="D993" s="1" t="s">
        <v>1038</v>
      </c>
      <c r="E993" s="1" t="s">
        <v>1054</v>
      </c>
    </row>
    <row r="994" spans="3:5">
      <c r="C994" s="1" t="s">
        <v>1031</v>
      </c>
      <c r="D994" s="1" t="s">
        <v>1038</v>
      </c>
      <c r="E994" s="1" t="s">
        <v>1055</v>
      </c>
    </row>
    <row r="995" spans="3:5">
      <c r="C995" s="1" t="s">
        <v>1031</v>
      </c>
      <c r="D995" s="1" t="s">
        <v>1038</v>
      </c>
      <c r="E995" s="1" t="s">
        <v>1056</v>
      </c>
    </row>
    <row r="996" spans="3:5">
      <c r="C996" s="1" t="s">
        <v>1031</v>
      </c>
      <c r="D996" s="1" t="s">
        <v>1038</v>
      </c>
      <c r="E996" s="1" t="s">
        <v>1057</v>
      </c>
    </row>
    <row r="997" spans="3:5">
      <c r="C997" s="1" t="s">
        <v>1031</v>
      </c>
      <c r="D997" s="1" t="s">
        <v>1038</v>
      </c>
      <c r="E997" s="1" t="s">
        <v>1058</v>
      </c>
    </row>
    <row r="998" spans="3:5">
      <c r="C998" s="1" t="s">
        <v>1031</v>
      </c>
      <c r="D998" s="1" t="s">
        <v>1038</v>
      </c>
      <c r="E998" s="1" t="s">
        <v>1059</v>
      </c>
    </row>
    <row r="999" spans="3:5">
      <c r="C999" s="1" t="s">
        <v>1031</v>
      </c>
      <c r="D999" s="1" t="s">
        <v>1060</v>
      </c>
      <c r="E999" s="1" t="s">
        <v>1061</v>
      </c>
    </row>
    <row r="1000" spans="3:5">
      <c r="C1000" s="1" t="s">
        <v>1031</v>
      </c>
      <c r="D1000" s="1" t="s">
        <v>1060</v>
      </c>
      <c r="E1000" s="1" t="s">
        <v>1062</v>
      </c>
    </row>
    <row r="1001" spans="3:5">
      <c r="C1001" s="1" t="s">
        <v>1031</v>
      </c>
      <c r="D1001" s="1" t="s">
        <v>1060</v>
      </c>
      <c r="E1001" s="1" t="s">
        <v>1063</v>
      </c>
    </row>
    <row r="1002" spans="3:5">
      <c r="C1002" s="1" t="s">
        <v>1031</v>
      </c>
      <c r="D1002" s="1" t="s">
        <v>1060</v>
      </c>
      <c r="E1002" s="1" t="s">
        <v>1064</v>
      </c>
    </row>
    <row r="1003" spans="3:5">
      <c r="C1003" s="1" t="s">
        <v>1031</v>
      </c>
      <c r="D1003" s="1" t="s">
        <v>1060</v>
      </c>
      <c r="E1003" s="1" t="s">
        <v>1065</v>
      </c>
    </row>
    <row r="1004" spans="3:5">
      <c r="C1004" s="1" t="s">
        <v>1031</v>
      </c>
      <c r="D1004" s="1" t="s">
        <v>1060</v>
      </c>
    </row>
    <row r="1005" spans="3:5">
      <c r="C1005" s="1" t="s">
        <v>1031</v>
      </c>
      <c r="D1005" s="1" t="s">
        <v>1005</v>
      </c>
      <c r="E1005" s="1" t="s">
        <v>1066</v>
      </c>
    </row>
    <row r="1006" spans="3:5">
      <c r="C1006" s="1" t="s">
        <v>1031</v>
      </c>
      <c r="D1006" s="1" t="s">
        <v>1005</v>
      </c>
      <c r="E1006" s="1" t="s">
        <v>1067</v>
      </c>
    </row>
    <row r="1007" spans="3:5">
      <c r="C1007" s="1" t="s">
        <v>1031</v>
      </c>
      <c r="D1007" s="1" t="s">
        <v>1005</v>
      </c>
      <c r="E1007" s="1" t="s">
        <v>1068</v>
      </c>
    </row>
    <row r="1008" spans="3:5">
      <c r="C1008" s="1" t="s">
        <v>1031</v>
      </c>
      <c r="D1008" s="1" t="s">
        <v>1005</v>
      </c>
      <c r="E1008" s="1" t="s">
        <v>1069</v>
      </c>
    </row>
    <row r="1009" spans="3:5">
      <c r="C1009" s="1" t="s">
        <v>1031</v>
      </c>
      <c r="D1009" s="1" t="s">
        <v>1005</v>
      </c>
      <c r="E1009" s="1" t="s">
        <v>1070</v>
      </c>
    </row>
    <row r="1010" spans="3:5">
      <c r="C1010" s="1" t="s">
        <v>1031</v>
      </c>
      <c r="D1010" s="1" t="s">
        <v>1005</v>
      </c>
      <c r="E1010" s="1" t="s">
        <v>1071</v>
      </c>
    </row>
    <row r="1011" spans="3:5">
      <c r="C1011" s="1" t="s">
        <v>1031</v>
      </c>
      <c r="D1011" s="1" t="s">
        <v>1005</v>
      </c>
    </row>
    <row r="1012" spans="3:5">
      <c r="C1012" s="1" t="s">
        <v>1031</v>
      </c>
      <c r="D1012" s="1" t="s">
        <v>1072</v>
      </c>
    </row>
    <row r="1013" spans="3:5">
      <c r="C1013" s="1" t="s">
        <v>1031</v>
      </c>
      <c r="D1013" s="1" t="s">
        <v>1073</v>
      </c>
    </row>
    <row r="1014" spans="3:5">
      <c r="C1014" s="1" t="s">
        <v>1031</v>
      </c>
      <c r="D1014" s="1" t="s">
        <v>1074</v>
      </c>
      <c r="E1014" s="1" t="s">
        <v>1075</v>
      </c>
    </row>
    <row r="1015" spans="3:5">
      <c r="C1015" s="1" t="s">
        <v>1031</v>
      </c>
      <c r="D1015" s="1" t="s">
        <v>1074</v>
      </c>
      <c r="E1015" s="1" t="s">
        <v>1076</v>
      </c>
    </row>
    <row r="1016" spans="3:5">
      <c r="C1016" s="1" t="s">
        <v>1031</v>
      </c>
      <c r="D1016" s="1" t="s">
        <v>1074</v>
      </c>
      <c r="E1016" s="1" t="s">
        <v>1077</v>
      </c>
    </row>
    <row r="1017" spans="3:5">
      <c r="C1017" s="1" t="s">
        <v>1031</v>
      </c>
      <c r="D1017" s="1" t="s">
        <v>1074</v>
      </c>
      <c r="E1017" s="1" t="s">
        <v>1078</v>
      </c>
    </row>
    <row r="1018" spans="3:5">
      <c r="C1018" s="1" t="s">
        <v>1031</v>
      </c>
      <c r="D1018" s="1" t="s">
        <v>1074</v>
      </c>
    </row>
    <row r="1019" spans="3:5">
      <c r="C1019" s="1" t="s">
        <v>1031</v>
      </c>
      <c r="D1019" s="1" t="s">
        <v>1079</v>
      </c>
      <c r="E1019" s="1" t="s">
        <v>836</v>
      </c>
    </row>
    <row r="1020" spans="3:5">
      <c r="C1020" s="1" t="s">
        <v>1080</v>
      </c>
      <c r="D1020" s="1" t="s">
        <v>1081</v>
      </c>
    </row>
    <row r="1021" spans="3:5">
      <c r="C1021" s="1" t="s">
        <v>1080</v>
      </c>
      <c r="D1021" s="1" t="s">
        <v>1082</v>
      </c>
    </row>
    <row r="1022" spans="3:5">
      <c r="C1022" s="1" t="s">
        <v>1083</v>
      </c>
      <c r="D1022" s="1" t="s">
        <v>1084</v>
      </c>
    </row>
    <row r="1023" spans="3:5">
      <c r="C1023" s="1" t="s">
        <v>1083</v>
      </c>
      <c r="D1023" s="1" t="s">
        <v>1085</v>
      </c>
    </row>
    <row r="1024" spans="3:5">
      <c r="C1024" s="1" t="s">
        <v>1083</v>
      </c>
      <c r="D1024" s="1" t="s">
        <v>1086</v>
      </c>
    </row>
    <row r="1025" spans="3:5">
      <c r="C1025" s="1" t="s">
        <v>1087</v>
      </c>
      <c r="D1025" s="1" t="s">
        <v>1088</v>
      </c>
      <c r="E1025" s="1" t="s">
        <v>1089</v>
      </c>
    </row>
    <row r="1026" spans="3:5">
      <c r="C1026" s="1" t="s">
        <v>1087</v>
      </c>
      <c r="D1026" s="1" t="s">
        <v>1088</v>
      </c>
      <c r="E1026" s="1" t="s">
        <v>1090</v>
      </c>
    </row>
    <row r="1027" spans="3:5">
      <c r="C1027" s="1" t="s">
        <v>1087</v>
      </c>
      <c r="D1027" s="1" t="s">
        <v>1088</v>
      </c>
      <c r="E1027" s="1" t="s">
        <v>1091</v>
      </c>
    </row>
    <row r="1028" spans="3:5">
      <c r="C1028" s="1" t="s">
        <v>1087</v>
      </c>
      <c r="D1028" s="1" t="s">
        <v>1088</v>
      </c>
      <c r="E1028" s="1" t="s">
        <v>45</v>
      </c>
    </row>
    <row r="1029" spans="3:5">
      <c r="C1029" s="1" t="s">
        <v>1087</v>
      </c>
      <c r="D1029" s="1" t="s">
        <v>1088</v>
      </c>
      <c r="E1029" s="1" t="s">
        <v>1092</v>
      </c>
    </row>
    <row r="1030" spans="3:5">
      <c r="C1030" s="1" t="s">
        <v>1087</v>
      </c>
      <c r="D1030" s="1" t="s">
        <v>1088</v>
      </c>
      <c r="E1030" s="1" t="s">
        <v>1093</v>
      </c>
    </row>
    <row r="1031" spans="3:5">
      <c r="C1031" s="1" t="s">
        <v>1087</v>
      </c>
      <c r="D1031" s="1" t="s">
        <v>1088</v>
      </c>
      <c r="E1031" s="1" t="s">
        <v>1094</v>
      </c>
    </row>
    <row r="1032" spans="3:5">
      <c r="C1032" s="1" t="s">
        <v>1087</v>
      </c>
      <c r="D1032" s="1" t="s">
        <v>1095</v>
      </c>
      <c r="E1032" s="1" t="s">
        <v>1096</v>
      </c>
    </row>
    <row r="1033" spans="3:5">
      <c r="C1033" s="1" t="s">
        <v>1087</v>
      </c>
      <c r="D1033" s="1" t="s">
        <v>1095</v>
      </c>
      <c r="E1033" s="1" t="s">
        <v>1097</v>
      </c>
    </row>
    <row r="1034" spans="3:5">
      <c r="C1034" s="1" t="s">
        <v>1087</v>
      </c>
      <c r="D1034" s="1" t="s">
        <v>1095</v>
      </c>
      <c r="E1034" s="1" t="s">
        <v>1098</v>
      </c>
    </row>
    <row r="1035" spans="3:5">
      <c r="C1035" s="1" t="s">
        <v>1087</v>
      </c>
      <c r="D1035" s="1" t="s">
        <v>1095</v>
      </c>
      <c r="E1035" s="1" t="s">
        <v>1099</v>
      </c>
    </row>
    <row r="1036" spans="3:5">
      <c r="C1036" s="1" t="s">
        <v>1087</v>
      </c>
      <c r="D1036" s="1" t="s">
        <v>1095</v>
      </c>
      <c r="E1036" s="1" t="s">
        <v>1100</v>
      </c>
    </row>
    <row r="1037" spans="3:5">
      <c r="C1037" s="1" t="s">
        <v>1087</v>
      </c>
      <c r="D1037" s="1" t="s">
        <v>1095</v>
      </c>
    </row>
    <row r="1038" spans="3:5">
      <c r="C1038" s="1" t="s">
        <v>1087</v>
      </c>
      <c r="D1038" s="1" t="s">
        <v>1101</v>
      </c>
      <c r="E1038" s="1" t="s">
        <v>1102</v>
      </c>
    </row>
    <row r="1039" spans="3:5">
      <c r="C1039" s="1" t="s">
        <v>1087</v>
      </c>
      <c r="D1039" s="1" t="s">
        <v>1101</v>
      </c>
      <c r="E1039" s="1" t="s">
        <v>1103</v>
      </c>
    </row>
    <row r="1040" spans="3:5">
      <c r="C1040" s="1" t="s">
        <v>1087</v>
      </c>
      <c r="D1040" s="1" t="s">
        <v>1101</v>
      </c>
    </row>
    <row r="1041" spans="3:5">
      <c r="C1041" s="1" t="s">
        <v>1104</v>
      </c>
      <c r="D1041" s="1" t="s">
        <v>1105</v>
      </c>
      <c r="E1041" s="1" t="s">
        <v>1106</v>
      </c>
    </row>
    <row r="1042" spans="3:5">
      <c r="C1042" s="1" t="s">
        <v>1104</v>
      </c>
      <c r="D1042" s="1" t="s">
        <v>1105</v>
      </c>
      <c r="E1042" s="1" t="s">
        <v>1107</v>
      </c>
    </row>
    <row r="1043" spans="3:5">
      <c r="C1043" s="1" t="s">
        <v>1104</v>
      </c>
      <c r="D1043" s="1" t="s">
        <v>1105</v>
      </c>
      <c r="E1043" s="1" t="s">
        <v>1108</v>
      </c>
    </row>
    <row r="1044" spans="3:5">
      <c r="C1044" s="1" t="s">
        <v>1104</v>
      </c>
      <c r="D1044" s="1" t="s">
        <v>1105</v>
      </c>
      <c r="E1044" s="1" t="s">
        <v>1109</v>
      </c>
    </row>
    <row r="1045" spans="3:5">
      <c r="C1045" s="1" t="s">
        <v>1104</v>
      </c>
      <c r="D1045" s="1" t="s">
        <v>1105</v>
      </c>
      <c r="E1045" s="1" t="s">
        <v>1110</v>
      </c>
    </row>
    <row r="1046" spans="3:5">
      <c r="C1046" s="1" t="s">
        <v>1104</v>
      </c>
      <c r="D1046" s="1" t="s">
        <v>1105</v>
      </c>
      <c r="E1046" s="1" t="s">
        <v>1111</v>
      </c>
    </row>
    <row r="1047" spans="3:5">
      <c r="C1047" s="1" t="s">
        <v>1104</v>
      </c>
      <c r="D1047" s="1" t="s">
        <v>1105</v>
      </c>
      <c r="E1047" s="1" t="s">
        <v>1112</v>
      </c>
    </row>
    <row r="1048" spans="3:5">
      <c r="C1048" s="1" t="s">
        <v>1104</v>
      </c>
      <c r="D1048" s="1" t="s">
        <v>1105</v>
      </c>
      <c r="E1048" s="1" t="s">
        <v>1113</v>
      </c>
    </row>
    <row r="1049" spans="3:5">
      <c r="C1049" s="1" t="s">
        <v>1104</v>
      </c>
      <c r="D1049" s="1" t="s">
        <v>1105</v>
      </c>
      <c r="E1049" s="1" t="s">
        <v>1114</v>
      </c>
    </row>
    <row r="1050" spans="3:5">
      <c r="C1050" s="1" t="s">
        <v>1104</v>
      </c>
      <c r="D1050" s="1" t="s">
        <v>1105</v>
      </c>
      <c r="E1050" s="1" t="s">
        <v>1115</v>
      </c>
    </row>
    <row r="1051" spans="3:5">
      <c r="C1051" s="1" t="s">
        <v>1104</v>
      </c>
      <c r="D1051" s="1" t="s">
        <v>1105</v>
      </c>
      <c r="E1051" s="1" t="s">
        <v>1116</v>
      </c>
    </row>
    <row r="1052" spans="3:5">
      <c r="C1052" s="1" t="s">
        <v>1104</v>
      </c>
      <c r="D1052" s="1" t="s">
        <v>1117</v>
      </c>
      <c r="E1052" s="1" t="s">
        <v>1118</v>
      </c>
    </row>
    <row r="1053" spans="3:5">
      <c r="C1053" s="1" t="s">
        <v>1104</v>
      </c>
      <c r="D1053" s="1" t="s">
        <v>1117</v>
      </c>
      <c r="E1053" s="1" t="s">
        <v>1119</v>
      </c>
    </row>
    <row r="1054" spans="3:5">
      <c r="C1054" s="1" t="s">
        <v>1104</v>
      </c>
      <c r="D1054" s="1" t="s">
        <v>1117</v>
      </c>
      <c r="E1054" s="1" t="s">
        <v>1120</v>
      </c>
    </row>
    <row r="1055" spans="3:5">
      <c r="C1055" s="1" t="s">
        <v>1104</v>
      </c>
      <c r="D1055" s="1" t="s">
        <v>1117</v>
      </c>
      <c r="E1055" s="1" t="s">
        <v>1121</v>
      </c>
    </row>
    <row r="1056" spans="3:5">
      <c r="C1056" s="1" t="s">
        <v>1104</v>
      </c>
      <c r="D1056" s="1" t="s">
        <v>1117</v>
      </c>
      <c r="E1056" s="1" t="s">
        <v>1122</v>
      </c>
    </row>
    <row r="1057" spans="3:5">
      <c r="C1057" s="1" t="s">
        <v>1104</v>
      </c>
      <c r="D1057" s="1" t="s">
        <v>1117</v>
      </c>
      <c r="E1057" s="1" t="s">
        <v>1123</v>
      </c>
    </row>
    <row r="1058" spans="3:5">
      <c r="C1058" s="1" t="s">
        <v>1104</v>
      </c>
      <c r="D1058" s="1" t="s">
        <v>1117</v>
      </c>
      <c r="E1058" s="1" t="s">
        <v>1124</v>
      </c>
    </row>
    <row r="1059" spans="3:5">
      <c r="C1059" s="1" t="s">
        <v>1104</v>
      </c>
      <c r="D1059" s="1" t="s">
        <v>1117</v>
      </c>
      <c r="E1059" s="1" t="s">
        <v>1125</v>
      </c>
    </row>
    <row r="1060" spans="3:5">
      <c r="C1060" s="1" t="s">
        <v>1104</v>
      </c>
      <c r="D1060" s="1" t="s">
        <v>1126</v>
      </c>
      <c r="E1060" s="1" t="s">
        <v>1127</v>
      </c>
    </row>
    <row r="1061" spans="3:5">
      <c r="C1061" s="1" t="s">
        <v>1104</v>
      </c>
      <c r="D1061" s="1" t="s">
        <v>1126</v>
      </c>
      <c r="E1061" s="1" t="s">
        <v>1128</v>
      </c>
    </row>
    <row r="1062" spans="3:5">
      <c r="C1062" s="1" t="s">
        <v>1104</v>
      </c>
      <c r="D1062" s="1" t="s">
        <v>1126</v>
      </c>
      <c r="E1062" s="1" t="s">
        <v>1129</v>
      </c>
    </row>
    <row r="1063" spans="3:5">
      <c r="C1063" s="1" t="s">
        <v>1104</v>
      </c>
      <c r="D1063" s="1" t="s">
        <v>1126</v>
      </c>
      <c r="E1063" s="1" t="s">
        <v>1130</v>
      </c>
    </row>
    <row r="1064" spans="3:5">
      <c r="C1064" s="1" t="s">
        <v>1104</v>
      </c>
      <c r="D1064" s="1" t="s">
        <v>1126</v>
      </c>
      <c r="E1064" s="1" t="s">
        <v>1131</v>
      </c>
    </row>
    <row r="1065" spans="3:5">
      <c r="C1065" s="1" t="s">
        <v>1104</v>
      </c>
      <c r="D1065" s="1" t="s">
        <v>1126</v>
      </c>
      <c r="E1065" s="1" t="s">
        <v>1132</v>
      </c>
    </row>
    <row r="1066" spans="3:5">
      <c r="C1066" s="1" t="s">
        <v>1104</v>
      </c>
      <c r="D1066" s="1" t="s">
        <v>1126</v>
      </c>
      <c r="E1066" s="1" t="s">
        <v>1133</v>
      </c>
    </row>
    <row r="1067" spans="3:5">
      <c r="C1067" s="1" t="s">
        <v>1104</v>
      </c>
      <c r="D1067" s="1" t="s">
        <v>1134</v>
      </c>
      <c r="E1067" s="1" t="s">
        <v>1135</v>
      </c>
    </row>
    <row r="1068" spans="3:5">
      <c r="C1068" s="1" t="s">
        <v>1104</v>
      </c>
      <c r="D1068" s="1" t="s">
        <v>1134</v>
      </c>
      <c r="E1068" s="1" t="s">
        <v>1136</v>
      </c>
    </row>
    <row r="1069" spans="3:5">
      <c r="C1069" s="1" t="s">
        <v>1104</v>
      </c>
      <c r="D1069" s="1" t="s">
        <v>1134</v>
      </c>
      <c r="E1069" s="1" t="s">
        <v>1137</v>
      </c>
    </row>
    <row r="1070" spans="3:5">
      <c r="C1070" s="1" t="s">
        <v>1104</v>
      </c>
      <c r="D1070" s="1" t="s">
        <v>1134</v>
      </c>
      <c r="E1070" s="1" t="s">
        <v>1138</v>
      </c>
    </row>
    <row r="1071" spans="3:5">
      <c r="C1071" s="1" t="s">
        <v>1104</v>
      </c>
      <c r="D1071" s="1" t="s">
        <v>1134</v>
      </c>
      <c r="E1071" s="1" t="s">
        <v>1139</v>
      </c>
    </row>
    <row r="1072" spans="3:5">
      <c r="C1072" s="1" t="s">
        <v>1104</v>
      </c>
      <c r="D1072" s="1" t="s">
        <v>1134</v>
      </c>
      <c r="E1072" s="1" t="s">
        <v>1140</v>
      </c>
    </row>
    <row r="1073" spans="3:5">
      <c r="C1073" s="1" t="s">
        <v>1104</v>
      </c>
      <c r="D1073" s="1" t="s">
        <v>1134</v>
      </c>
      <c r="E1073" s="1" t="s">
        <v>1141</v>
      </c>
    </row>
    <row r="1074" spans="3:5">
      <c r="C1074" s="1" t="s">
        <v>1104</v>
      </c>
      <c r="D1074" s="1" t="s">
        <v>1134</v>
      </c>
      <c r="E1074" s="1" t="s">
        <v>1142</v>
      </c>
    </row>
    <row r="1075" spans="3:5">
      <c r="C1075" s="1" t="s">
        <v>1104</v>
      </c>
      <c r="D1075" s="1" t="s">
        <v>1134</v>
      </c>
      <c r="E1075" s="1" t="s">
        <v>1143</v>
      </c>
    </row>
    <row r="1076" spans="3:5">
      <c r="C1076" s="1" t="s">
        <v>1104</v>
      </c>
      <c r="D1076" s="1" t="s">
        <v>1134</v>
      </c>
      <c r="E1076" s="1" t="s">
        <v>1144</v>
      </c>
    </row>
    <row r="1077" spans="3:5">
      <c r="C1077" s="1" t="s">
        <v>1104</v>
      </c>
      <c r="D1077" s="1" t="s">
        <v>1134</v>
      </c>
      <c r="E1077" s="1" t="s">
        <v>1145</v>
      </c>
    </row>
    <row r="1078" spans="3:5">
      <c r="C1078" s="1" t="s">
        <v>1104</v>
      </c>
      <c r="D1078" s="1" t="s">
        <v>1134</v>
      </c>
      <c r="E1078" s="1" t="s">
        <v>1146</v>
      </c>
    </row>
    <row r="1079" spans="3:5">
      <c r="C1079" s="1" t="s">
        <v>1104</v>
      </c>
      <c r="D1079" s="1" t="s">
        <v>1134</v>
      </c>
      <c r="E1079" s="1" t="s">
        <v>1147</v>
      </c>
    </row>
    <row r="1080" spans="3:5">
      <c r="C1080" s="1" t="s">
        <v>1104</v>
      </c>
      <c r="D1080" s="1" t="s">
        <v>1148</v>
      </c>
    </row>
    <row r="1081" spans="3:5">
      <c r="C1081" s="1" t="s">
        <v>1104</v>
      </c>
      <c r="D1081" s="1" t="s">
        <v>1149</v>
      </c>
      <c r="E1081" s="1" t="s">
        <v>1150</v>
      </c>
    </row>
    <row r="1082" spans="3:5">
      <c r="C1082" s="1" t="s">
        <v>1104</v>
      </c>
      <c r="D1082" s="1" t="s">
        <v>1149</v>
      </c>
      <c r="E1082" s="1" t="s">
        <v>1151</v>
      </c>
    </row>
    <row r="1083" spans="3:5">
      <c r="C1083" s="1" t="s">
        <v>1104</v>
      </c>
      <c r="D1083" s="1" t="s">
        <v>1149</v>
      </c>
      <c r="E1083" s="1" t="s">
        <v>1152</v>
      </c>
    </row>
    <row r="1084" spans="3:5">
      <c r="C1084" s="1" t="s">
        <v>1104</v>
      </c>
      <c r="D1084" s="1" t="s">
        <v>1149</v>
      </c>
      <c r="E1084" s="1" t="s">
        <v>1153</v>
      </c>
    </row>
    <row r="1085" spans="3:5">
      <c r="C1085" s="1" t="s">
        <v>1104</v>
      </c>
      <c r="D1085" s="1" t="s">
        <v>1149</v>
      </c>
      <c r="E1085" s="1" t="s">
        <v>1154</v>
      </c>
    </row>
    <row r="1086" spans="3:5">
      <c r="C1086" s="1" t="s">
        <v>1104</v>
      </c>
      <c r="D1086" s="1" t="s">
        <v>1149</v>
      </c>
      <c r="E1086" s="1" t="s">
        <v>1155</v>
      </c>
    </row>
    <row r="1087" spans="3:5">
      <c r="C1087" s="1" t="s">
        <v>1104</v>
      </c>
      <c r="D1087" s="1" t="s">
        <v>1149</v>
      </c>
      <c r="E1087" s="1" t="s">
        <v>1156</v>
      </c>
    </row>
    <row r="1088" spans="3:5">
      <c r="C1088" s="1" t="s">
        <v>1104</v>
      </c>
      <c r="D1088" s="1" t="s">
        <v>1149</v>
      </c>
      <c r="E1088" s="1" t="s">
        <v>1157</v>
      </c>
    </row>
    <row r="1089" spans="3:5">
      <c r="C1089" s="1" t="s">
        <v>1104</v>
      </c>
      <c r="D1089" s="1" t="s">
        <v>1149</v>
      </c>
      <c r="E1089" s="1" t="s">
        <v>1158</v>
      </c>
    </row>
    <row r="1090" spans="3:5">
      <c r="C1090" s="1" t="s">
        <v>1104</v>
      </c>
      <c r="D1090" s="1" t="s">
        <v>1149</v>
      </c>
      <c r="E1090" s="1" t="s">
        <v>1159</v>
      </c>
    </row>
    <row r="1091" spans="3:5">
      <c r="C1091" s="1" t="s">
        <v>1104</v>
      </c>
      <c r="D1091" s="1" t="s">
        <v>1149</v>
      </c>
      <c r="E1091" s="1" t="s">
        <v>1160</v>
      </c>
    </row>
    <row r="1092" spans="3:5">
      <c r="C1092" s="1" t="s">
        <v>1104</v>
      </c>
      <c r="D1092" s="1" t="s">
        <v>1149</v>
      </c>
      <c r="E1092" s="1" t="s">
        <v>1161</v>
      </c>
    </row>
    <row r="1093" spans="3:5">
      <c r="C1093" s="1" t="s">
        <v>1104</v>
      </c>
      <c r="D1093" s="1" t="s">
        <v>1162</v>
      </c>
      <c r="E1093" s="1" t="s">
        <v>1163</v>
      </c>
    </row>
    <row r="1094" spans="3:5">
      <c r="C1094" s="1" t="s">
        <v>1104</v>
      </c>
      <c r="D1094" s="1" t="s">
        <v>1162</v>
      </c>
      <c r="E1094" s="1" t="s">
        <v>1164</v>
      </c>
    </row>
    <row r="1095" spans="3:5">
      <c r="C1095" s="1" t="s">
        <v>1104</v>
      </c>
      <c r="D1095" s="1" t="s">
        <v>1162</v>
      </c>
      <c r="E1095" s="1" t="s">
        <v>1165</v>
      </c>
    </row>
    <row r="1096" spans="3:5">
      <c r="C1096" s="1" t="s">
        <v>1104</v>
      </c>
      <c r="D1096" s="1" t="s">
        <v>1162</v>
      </c>
      <c r="E1096" s="1" t="s">
        <v>1166</v>
      </c>
    </row>
    <row r="1097" spans="3:5">
      <c r="C1097" s="1" t="s">
        <v>1104</v>
      </c>
      <c r="D1097" s="1" t="s">
        <v>1162</v>
      </c>
      <c r="E1097" s="1" t="s">
        <v>1167</v>
      </c>
    </row>
    <row r="1098" spans="3:5">
      <c r="C1098" s="1" t="s">
        <v>1104</v>
      </c>
      <c r="D1098" s="1" t="s">
        <v>1162</v>
      </c>
      <c r="E1098" s="1" t="s">
        <v>1168</v>
      </c>
    </row>
    <row r="1099" spans="3:5">
      <c r="C1099" s="1" t="s">
        <v>1104</v>
      </c>
      <c r="D1099" s="1" t="s">
        <v>1162</v>
      </c>
      <c r="E1099" s="1" t="s">
        <v>1169</v>
      </c>
    </row>
    <row r="1100" spans="3:5">
      <c r="C1100" s="1" t="s">
        <v>1104</v>
      </c>
      <c r="D1100" s="1" t="s">
        <v>1162</v>
      </c>
      <c r="E1100" s="1" t="s">
        <v>1170</v>
      </c>
    </row>
    <row r="1101" spans="3:5">
      <c r="C1101" s="1" t="s">
        <v>1104</v>
      </c>
      <c r="D1101" s="1" t="s">
        <v>1171</v>
      </c>
      <c r="E1101" s="1" t="s">
        <v>1172</v>
      </c>
    </row>
    <row r="1102" spans="3:5">
      <c r="C1102" s="1" t="s">
        <v>1104</v>
      </c>
      <c r="D1102" s="1" t="s">
        <v>1171</v>
      </c>
      <c r="E1102" s="1" t="s">
        <v>1173</v>
      </c>
    </row>
    <row r="1103" spans="3:5">
      <c r="C1103" s="1" t="s">
        <v>1104</v>
      </c>
      <c r="D1103" s="1" t="s">
        <v>1171</v>
      </c>
      <c r="E1103" s="1" t="s">
        <v>1174</v>
      </c>
    </row>
    <row r="1104" spans="3:5">
      <c r="C1104" s="1" t="s">
        <v>1104</v>
      </c>
      <c r="D1104" s="1" t="s">
        <v>1171</v>
      </c>
      <c r="E1104" s="1" t="s">
        <v>1175</v>
      </c>
    </row>
    <row r="1105" spans="3:5">
      <c r="C1105" s="1" t="s">
        <v>1104</v>
      </c>
      <c r="D1105" s="1" t="s">
        <v>1171</v>
      </c>
      <c r="E1105" s="1" t="s">
        <v>1176</v>
      </c>
    </row>
    <row r="1106" spans="3:5">
      <c r="C1106" s="1" t="s">
        <v>1104</v>
      </c>
      <c r="D1106" s="1" t="s">
        <v>1171</v>
      </c>
      <c r="E1106" s="1" t="s">
        <v>1177</v>
      </c>
    </row>
    <row r="1107" spans="3:5">
      <c r="C1107" s="1" t="s">
        <v>1104</v>
      </c>
      <c r="D1107" s="1" t="s">
        <v>1178</v>
      </c>
    </row>
    <row r="1108" spans="3:5" ht="17" hidden="true" customHeight="true"/>
  </sheetData>
  <sheetProtection algorithmName="SHA-512" hashValue="AQBqHGEL/5HKl6lRnUsbz6YAPXuiZBhQJeGPNpvaIWlPwga0e/1IZOhYWzluIq2NRfLlAR2KgW6QcILixKk1ew==" saltValue="u0N6U1+IPPciSJu8Y9thSw==" spinCount="100000" sheet="true" objects="true" scenarios="true" formatCells="false" formatColumns="false" formatRows="false" insertColumns="false" insertRows="false" insertHyperlinks="false" deleteColumns="false" deleteRows="false" selectLockedCells="true" sort="false" autoFilter="false" pivotTables="false" selectUnlockedCells="false"/>
  <hyperlinks>
    <hyperlink ref="A2" display="https://seller-id.tokopedia.com/commission-waiver?shop_region=ID" r:id="rId1"/>
  </hyperlinks>
  <pageMargins left="0.7" right="0.7" top="0.75" bottom="0.75" header="0.3" footer="0.3"/>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A365-66FB-6848-9C90-724F75F07CC9}">
  <sheetPr codeName="Sheet2"/>
  <dimension ref="A1:BA26"/>
  <sheetViews>
    <sheetView topLeftCell="A4" workbookViewId="0">
      <selection activeCell="B15" sqref="B15"/>
    </sheetView>
  </sheetViews>
  <sheetFormatPr baseColWidth="10" defaultRowHeight="16" zeroHeight="true" outlineLevelCol="1"/>
  <cols>
    <col customWidth="true" max="1" min="1" style="13" width="57"/>
    <col customWidth="true" max="2" min="2" style="13" width="34.33203125"/>
    <col customWidth="true" max="3" min="3" outlineLevel="1" style="26" width="4"/>
    <col customWidth="true" max="4" min="4" style="26" width="42"/>
    <col customWidth="true" max="5" min="5" style="72" width="14"/>
    <col customWidth="true" max="6" min="6" style="22" width="14"/>
    <col customWidth="true" max="7" min="7" style="26" width="31"/>
    <col customWidth="true" max="8" min="8" style="26" width="1"/>
    <col customWidth="true" max="9" min="9" style="72" width="14"/>
    <col customWidth="true" max="10" min="10" style="22" width="14"/>
    <col customWidth="true" max="11" min="11" style="26" width="33"/>
    <col customWidth="true" max="12" min="12" style="26" width="4"/>
    <col customWidth="true" max="13" min="13" style="26" width="42"/>
    <col customWidth="true" max="14" min="14" style="26" width="20"/>
    <col customWidth="true" max="18" min="15" style="26" width="27"/>
    <col customWidth="true" max="19" min="19" style="26" width="28"/>
    <col customWidth="true" hidden="true" max="53" min="20" style="13"/>
    <col hidden="true" max="16384" min="54" style="13" width="14"/>
  </cols>
  <sheetData>
    <row r="1" spans="1:53" s="1" customFormat="true" ht="19" customHeight="true">
      <c r="C1" s="26"/>
      <c r="E1" s="78" t="s">
        <v>4794</v>
      </c>
      <c r="F1" s="78"/>
      <c r="G1" s="78"/>
      <c r="H1" s="78"/>
      <c r="I1" s="78"/>
      <c r="J1" s="78"/>
      <c r="K1" s="78"/>
      <c r="L1" s="26"/>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row>
    <row r="2" spans="1:53" s="1" customFormat="true" ht="19" customHeight="true">
      <c r="A2" s="14" t="s">
        <v>4861</v>
      </c>
      <c r="C2" s="26"/>
      <c r="E2" s="79" t="s">
        <v>4795</v>
      </c>
      <c r="F2" s="79"/>
      <c r="G2" s="79"/>
      <c r="H2" s="26"/>
      <c r="I2" s="79" t="s">
        <v>4796</v>
      </c>
      <c r="J2" s="79"/>
      <c r="K2" s="79"/>
      <c r="L2" s="26"/>
      <c r="M2" s="28" t="s">
        <v>4797</v>
      </c>
      <c r="N2" s="29"/>
      <c r="O2" s="29"/>
      <c r="P2" s="29"/>
      <c r="Q2" s="29"/>
      <c r="R2" s="29"/>
      <c r="S2" s="27" t="s">
        <v>4798</v>
      </c>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3" s="1" customFormat="true" ht="34">
      <c r="A3" s="80" t="s">
        <v>4799</v>
      </c>
      <c r="B3" s="80"/>
      <c r="C3" s="26"/>
      <c r="D3" s="30" t="s">
        <v>4860</v>
      </c>
      <c r="E3" s="79"/>
      <c r="F3" s="79"/>
      <c r="G3" s="79"/>
      <c r="H3" s="26"/>
      <c r="I3" s="79"/>
      <c r="J3" s="79"/>
      <c r="K3" s="79"/>
      <c r="L3" s="26"/>
      <c r="M3" s="31" t="s">
        <v>4800</v>
      </c>
      <c r="N3" s="29"/>
      <c r="O3" s="78" t="s">
        <v>4801</v>
      </c>
      <c r="P3" s="78"/>
      <c r="Q3" s="78"/>
      <c r="R3" s="78"/>
      <c r="S3" s="78"/>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s="1" customFormat="true" ht="68">
      <c r="C4" s="26"/>
      <c r="D4" s="32" t="s">
        <v>4802</v>
      </c>
      <c r="E4" s="79"/>
      <c r="F4" s="79"/>
      <c r="G4" s="79"/>
      <c r="H4" s="26"/>
      <c r="I4" s="79"/>
      <c r="J4" s="79"/>
      <c r="K4" s="79"/>
      <c r="L4" s="26"/>
      <c r="M4" s="29"/>
      <c r="N4" s="33" t="s">
        <v>4803</v>
      </c>
      <c r="O4" s="34" t="s">
        <v>4804</v>
      </c>
      <c r="P4" s="81" t="s">
        <v>4805</v>
      </c>
      <c r="Q4" s="81"/>
      <c r="R4" s="36" t="s">
        <v>4806</v>
      </c>
      <c r="S4" s="37" t="s">
        <v>4807</v>
      </c>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s="1" customFormat="true" ht="27" customHeight="true" thickBot="true">
      <c r="B5" s="15" t="s">
        <v>4808</v>
      </c>
      <c r="C5" s="26"/>
      <c r="D5" s="38" t="s">
        <v>4809</v>
      </c>
      <c r="E5" s="39" t="s">
        <v>4810</v>
      </c>
      <c r="F5" s="5" t="s">
        <v>4811</v>
      </c>
      <c r="G5" s="40" t="s">
        <v>4812</v>
      </c>
      <c r="H5" s="41"/>
      <c r="I5" s="39" t="s">
        <v>4810</v>
      </c>
      <c r="J5" s="5" t="s">
        <v>4811</v>
      </c>
      <c r="K5" s="40" t="s">
        <v>4812</v>
      </c>
      <c r="L5" s="26"/>
      <c r="M5" s="29"/>
      <c r="N5" s="33"/>
      <c r="O5" s="34" t="s">
        <v>4813</v>
      </c>
      <c r="P5" s="35" t="s">
        <v>4814</v>
      </c>
      <c r="Q5" s="35" t="s">
        <v>4813</v>
      </c>
      <c r="R5" s="36" t="s">
        <v>4815</v>
      </c>
      <c r="S5" s="37" t="s">
        <v>4815</v>
      </c>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s="1" customFormat="true" ht="19" customHeight="true">
      <c r="A6" s="16" t="s">
        <v>4816</v>
      </c>
      <c r="B6" s="17" t="s">
        <v>2361</v>
      </c>
      <c r="C6" s="26"/>
      <c r="D6" s="42" t="s">
        <v>4817</v>
      </c>
      <c r="E6" s="43">
        <f>E9</f>
        <v>80000</v>
      </c>
      <c r="F6" s="6"/>
      <c r="G6" s="44"/>
      <c r="H6" s="44"/>
      <c r="I6" s="43">
        <f>I9</f>
        <v>80000</v>
      </c>
      <c r="J6" s="7"/>
      <c r="K6" s="45"/>
      <c r="L6" s="26"/>
      <c r="M6" s="75" t="s">
        <v>4818</v>
      </c>
      <c r="N6" s="75"/>
      <c r="O6" s="75"/>
      <c r="P6" s="75"/>
      <c r="Q6" s="75"/>
      <c r="R6" s="75"/>
      <c r="S6" s="75"/>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s="1" customFormat="true" ht="34" customHeight="true">
      <c r="A7" s="16" t="s">
        <v>4819</v>
      </c>
      <c r="B7" s="18" t="s">
        <v>4820</v>
      </c>
      <c r="C7" s="26"/>
      <c r="D7" s="46" t="s">
        <v>4821</v>
      </c>
      <c r="E7" s="47">
        <f>$B$16</f>
        <v>90000</v>
      </c>
      <c r="F7" s="7"/>
      <c r="G7" s="45"/>
      <c r="H7" s="45"/>
      <c r="I7" s="47">
        <f>$B$16</f>
        <v>90000</v>
      </c>
      <c r="J7" s="7"/>
      <c r="K7" s="45"/>
      <c r="L7" s="26"/>
      <c r="M7" s="48" t="s">
        <v>4822</v>
      </c>
      <c r="N7" s="29"/>
      <c r="O7" s="29"/>
      <c r="P7" s="29"/>
      <c r="Q7" s="29"/>
      <c r="R7" s="29"/>
      <c r="S7" s="29"/>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s="1" customFormat="true" ht="34" customHeight="true">
      <c r="A8" s="16" t="s">
        <v>4823</v>
      </c>
      <c r="B8" s="18" t="s">
        <v>4820</v>
      </c>
      <c r="C8" s="26"/>
      <c r="D8" s="46" t="s">
        <v>4824</v>
      </c>
      <c r="E8" s="47">
        <f>$B$17</f>
        <v>10000</v>
      </c>
      <c r="F8" s="7"/>
      <c r="G8" s="45"/>
      <c r="H8" s="45"/>
      <c r="I8" s="47">
        <f>$B$17</f>
        <v>10000</v>
      </c>
      <c r="J8" s="7"/>
      <c r="K8" s="45"/>
      <c r="L8" s="26"/>
      <c r="M8" s="49" t="s">
        <v>4825</v>
      </c>
      <c r="N8" s="29" t="s">
        <v>4766</v>
      </c>
      <c r="O8" s="29" t="s">
        <v>4766</v>
      </c>
      <c r="P8" s="29" t="s">
        <v>4766</v>
      </c>
      <c r="Q8" s="29" t="s">
        <v>4766</v>
      </c>
      <c r="R8" s="29" t="s">
        <v>4767</v>
      </c>
      <c r="S8" s="29" t="s">
        <v>4767</v>
      </c>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row>
    <row r="9" spans="1:53" s="1" customFormat="true" ht="34" customHeight="true">
      <c r="A9" s="16" t="s">
        <v>4826</v>
      </c>
      <c r="B9" s="18" t="s">
        <v>4820</v>
      </c>
      <c r="C9" s="26"/>
      <c r="D9" s="50" t="s">
        <v>4827</v>
      </c>
      <c r="E9" s="51">
        <f>$I$7-$I$8</f>
        <v>80000</v>
      </c>
      <c r="F9" s="8"/>
      <c r="G9" s="52"/>
      <c r="H9" s="52"/>
      <c r="I9" s="53">
        <f>$I$7-$I$8</f>
        <v>80000</v>
      </c>
      <c r="J9" s="7"/>
      <c r="K9" s="45"/>
      <c r="L9" s="26"/>
      <c r="M9" s="49" t="s">
        <v>4828</v>
      </c>
      <c r="N9" s="29" t="s">
        <v>4766</v>
      </c>
      <c r="O9" s="29" t="s">
        <v>4767</v>
      </c>
      <c r="P9" s="29" t="s">
        <v>4766</v>
      </c>
      <c r="Q9" s="29" t="s">
        <v>4767</v>
      </c>
      <c r="R9" s="29" t="s">
        <v>4771</v>
      </c>
      <c r="S9" s="29" t="s">
        <v>4771</v>
      </c>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row>
    <row r="10" spans="1:53" s="1" customFormat="true" ht="34" customHeight="true">
      <c r="A10" s="16" t="s">
        <v>4829</v>
      </c>
      <c r="B10" s="18" t="s">
        <v>4830</v>
      </c>
      <c r="C10" s="26"/>
      <c r="D10" s="42" t="s">
        <v>4831</v>
      </c>
      <c r="E10" s="43">
        <f>SUM(E15:E18)+E12</f>
        <v>-14450</v>
      </c>
      <c r="F10" s="9">
        <f>E10/E9</f>
        <v>-0.18062500000000001</v>
      </c>
      <c r="G10" s="52"/>
      <c r="H10" s="45"/>
      <c r="I10" s="43">
        <f>SUM(I15:I18)+I12</f>
        <v>-11704.591075918364</v>
      </c>
      <c r="J10" s="9">
        <f>I10/I9</f>
        <v>-0.14630738844897956</v>
      </c>
      <c r="K10" s="52"/>
      <c r="L10" s="26"/>
      <c r="M10" s="48" t="s">
        <v>4832</v>
      </c>
      <c r="N10" s="29" t="s">
        <v>4766</v>
      </c>
      <c r="O10" s="29" t="s">
        <v>4766</v>
      </c>
      <c r="P10" s="29" t="s">
        <v>4767</v>
      </c>
      <c r="Q10" s="29" t="s">
        <v>4767</v>
      </c>
      <c r="R10" s="29" t="s">
        <v>4766</v>
      </c>
      <c r="S10" s="29" t="s">
        <v>4767</v>
      </c>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s="1" customFormat="true" ht="34" customHeight="true">
      <c r="B11" s="18"/>
      <c r="C11" s="26"/>
      <c r="D11" s="46" t="s">
        <v>4833</v>
      </c>
      <c r="E11" s="47"/>
      <c r="F11" s="77" t="str">
        <f>B13&amp;B14&amp;B15</f>
        <v>Bayi &amp; PersalinanPerawatan &amp; Kesehatan BayiAlat Pengukur Tinggi &amp; Keliling</v>
      </c>
      <c r="G11" s="77"/>
      <c r="H11" s="45"/>
      <c r="I11" s="47"/>
      <c r="J11" s="77" t="str">
        <f>B13&amp;B14&amp;B15</f>
        <v>Bayi &amp; PersalinanPerawatan &amp; Kesehatan BayiAlat Pengukur Tinggi &amp; Keliling</v>
      </c>
      <c r="K11" s="77"/>
      <c r="L11" s="26"/>
      <c r="M11" s="29"/>
      <c r="N11" s="29"/>
      <c r="O11" s="29"/>
      <c r="P11" s="29"/>
      <c r="Q11" s="29"/>
      <c r="R11" s="29"/>
      <c r="S11" s="29"/>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s="1" customFormat="true">
      <c r="B12" s="18"/>
      <c r="C12" s="26"/>
      <c r="D12" s="54" t="s">
        <v>4834</v>
      </c>
      <c r="E12" s="47">
        <f>E13+E14</f>
        <v>-5759.9999999999991</v>
      </c>
      <c r="F12" s="10"/>
      <c r="G12" s="46"/>
      <c r="H12" s="45"/>
      <c r="I12" s="47">
        <f>MIN(I13+I14,0)</f>
        <v>-214.59107591836437</v>
      </c>
      <c r="J12" s="10"/>
      <c r="K12" s="46"/>
      <c r="L12" s="26"/>
      <c r="M12" s="55" t="s">
        <v>4834</v>
      </c>
      <c r="N12" s="56">
        <f t="shared" ref="N12:S12" si="0">N13+N14</f>
        <v>-6759.9999999999991</v>
      </c>
      <c r="O12" s="56">
        <f t="shared" si="0"/>
        <v>-6121.364776897959</v>
      </c>
      <c r="P12" s="56">
        <f t="shared" si="0"/>
        <v>-2878.2137531428543</v>
      </c>
      <c r="Q12" s="56">
        <f t="shared" si="0"/>
        <v>-2239.5785300408143</v>
      </c>
      <c r="R12" s="56">
        <f t="shared" si="0"/>
        <v>-1600.9433069387733</v>
      </c>
      <c r="S12" s="56">
        <f t="shared" si="0"/>
        <v>-214.59107591836437</v>
      </c>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s="1" customFormat="true" ht="19" customHeight="true" thickBot="true">
      <c r="A13" s="19" t="s">
        <v>4835</v>
      </c>
      <c r="B13" s="18" t="s">
        <v>84</v>
      </c>
      <c r="C13" s="26"/>
      <c r="D13" s="57" t="s">
        <v>4836</v>
      </c>
      <c r="E13" s="47">
        <f>($I$9*$J$13)*-1</f>
        <v>-6759.9999999999991</v>
      </c>
      <c r="F13" s="10">
        <f>IF($B$6="Marketplace", INDEX('Fee Breakdown-After May18'!N:N, MATCH(F$11,'Fee Breakdown-After May18'!AE:AE,0)),IF($B$6="Mall",INDEX('Fee Breakdown-After May18'!O:O, MATCH(F$11,'Fee Breakdown-After May18'!AE:AE,0)),""))</f>
        <v>8.4499999999999992E-2</v>
      </c>
      <c r="G13" s="46"/>
      <c r="H13" s="45"/>
      <c r="I13" s="47">
        <f>($I$9*$J$13)*-1</f>
        <v>-6759.9999999999991</v>
      </c>
      <c r="J13" s="10">
        <f>IF(B6="Marketplace", INDEX('Fee Breakdown-After May18'!N:N, MATCH(J11,'Fee Breakdown-After May18'!AE:AE,0)),IF(B6="Mall",INDEX('Fee Breakdown-After May18'!O:O, MATCH(J11,'Fee Breakdown-After May18'!AE:AE,0)),""))</f>
        <v>8.4499999999999992E-2</v>
      </c>
      <c r="K13" s="46"/>
      <c r="L13" s="26"/>
      <c r="M13" s="57" t="s">
        <v>4836</v>
      </c>
      <c r="N13" s="56">
        <f t="shared" ref="N13:S13" si="1">$I$13</f>
        <v>-6759.9999999999991</v>
      </c>
      <c r="O13" s="56">
        <f t="shared" si="1"/>
        <v>-6759.9999999999991</v>
      </c>
      <c r="P13" s="56">
        <f t="shared" si="1"/>
        <v>-6759.9999999999991</v>
      </c>
      <c r="Q13" s="56">
        <f t="shared" si="1"/>
        <v>-6759.9999999999991</v>
      </c>
      <c r="R13" s="56">
        <f t="shared" si="1"/>
        <v>-6759.9999999999991</v>
      </c>
      <c r="S13" s="56">
        <f t="shared" si="1"/>
        <v>-6759.9999999999991</v>
      </c>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s="1" customFormat="true" ht="58" customHeight="true" thickTop="true" thickBot="true">
      <c r="A14" s="19" t="s">
        <v>4837</v>
      </c>
      <c r="B14" s="18" t="s">
        <v>139</v>
      </c>
      <c r="C14" s="26"/>
      <c r="D14" s="58" t="s">
        <v>4838</v>
      </c>
      <c r="E14" s="59">
        <f>IFERROR($I$9*F14,0)*-1</f>
        <v>1000.0000000000002</v>
      </c>
      <c r="F14" s="10">
        <f>IF(AND(B7="Tidak",B8="Ya",OR(B9="Tidak",B9="Ya")),INDEX('Fee Breakdown-Before May18'!T:T,MATCH(F11,'Fee Breakdown-Before May18'!AE:AE,0)),IF(AND(B7="Ya",OR(B8="Ya",B8="Tidak"),OR(B9="Tidak",B9="Ya")),INDEX('Fee Breakdown-Before May18'!T:T,MATCH(F11,'Fee Breakdown-Before May18'!AE:AE,0)),""))</f>
        <v>-1.2500000000000002E-2</v>
      </c>
      <c r="G14" s="60" t="str">
        <f>IF(AND(B7="Tidak",B8="Ya",OR(B9="Tidak",B9="Ya")),"Diskon komisi sebelum 18 Mei | Berlaku ketika pengeluaran GMV Max terhadap GMV &lt;3% DAN produk/LIVE berada dalam GMV Max aktif",IF(AND(B7="Ya",B8="Ya",OR(B9="Tidak",B9="Ya")),"Diskon komisi sebelum 18 Mei | Berlaku ketika pengeluaran GMV Max terhadap GMV ≥3%",""))</f>
        <v>Diskon komisi sebelum 18 Mei | Berlaku ketika pengeluaran GMV Max terhadap GMV ≥3%</v>
      </c>
      <c r="H14" s="45"/>
      <c r="I14" s="61">
        <f>IFERROR($I$9*$J$14,0)*-1</f>
        <v>6545.4089240816347</v>
      </c>
      <c r="J14" s="11">
        <f>_xlfn.IFS(AND(B7="Tidak",B8="Ya",B9="Tidak"),INDEX('Fee Breakdown-After May18'!P:P,MATCH(F11,'Fee Breakdown-After May18'!AE:AE,0)),AND(B7="Tidak",B8="Tidak",B9="Ya"),INDEX('Fee Breakdown-After May18'!Q:Q,MATCH(F11,'Fee Breakdown-After May18'!AE:AE,0)),AND(B7="Tidak",B8="Ya",B9="Ya"),INDEX('Fee Breakdown-After May18'!R:R,MATCH(F11,'Fee Breakdown-After May18'!AE:AE,0)),OR(AND(B7="Ya",B8="Ya",B9="Tidak"),AND(B7="Ya",B8="Tidak",B9="Tidak")),INDEX('Fee Breakdown-After May18'!S:S,MATCH(F11,'Fee Breakdown-After May18'!AE:AE,0)),OR(AND(B7="Ya",B8="Ya",B9="Ya"),AND(B7="Ya",B8="Tidak",B9="Ya")),INDEX('Fee Breakdown-After May18'!T:T,MATCH(F11,'Fee Breakdown-After May18'!AE:AE,0)),TRUE,"")</f>
        <v>-8.1817611551020436E-2</v>
      </c>
      <c r="K14" s="62" t="str">
        <f>_xlfn.IFS(AND(B7="Tidak",B8="Ya",B9="Tidak"),"%Pengeluaran GMV Max terhadap GMV &lt;3% &amp; Belum Bergabung dengan Program Growth Xtra (Order dengan GMV Max)",AND(B7="Tidak",B8="Tidak",B9="Ya"),"% Pengeluaran GMV Max terhadap GMV &lt;3% &amp; Telah Bergabung dengan Program Growth Xtra (Order Non GMV Max",AND(B7="Tidak",B8="Ya",B9="Ya"),"% Pengeluaran GMV Max terhadap GMV &lt;3% &amp; Telah Bergabung dengan Program Growth Xtra (Order dengan GMV Max",OR(AND(B7="Ya",B8="Ya",B9="Tidak"),AND(B7="Ya",B8="Tidak",B9="Tidak")),"% Pengeluaran GMV Max terhadap GMV &gt;=3% &amp; Belum Bergabung dengan Program Growth Xtra (Semua Order)",OR(AND(B7="Ya",B8="Ya",B9="Ya"),AND(B7="Ya",B8="Tidak",B9="Ya")),"% Pengeluaran GMV Max terhadap GMV &gt;=3% &amp; Telah Bergabung dengan Program Growth Xtra (Semua Order)",TRUE,"")</f>
        <v>% Pengeluaran GMV Max terhadap GMV &gt;=3% &amp; Telah Bergabung dengan Program Growth Xtra (Semua Order)</v>
      </c>
      <c r="L14" s="26"/>
      <c r="M14" s="63" t="s">
        <v>4838</v>
      </c>
      <c r="N14" s="64">
        <v>0</v>
      </c>
      <c r="O14" s="64">
        <f>(O15*$I$9)*-1</f>
        <v>638.6352231020403</v>
      </c>
      <c r="P14" s="64">
        <f>(P15*$I$9)*-1</f>
        <v>3881.7862468571448</v>
      </c>
      <c r="Q14" s="64">
        <f>(Q15*$I$9)*-1</f>
        <v>4520.4214699591848</v>
      </c>
      <c r="R14" s="64">
        <f>(R15*$I$9)*-1</f>
        <v>5159.0566930612258</v>
      </c>
      <c r="S14" s="64">
        <f>(S15*$I$9)*-1</f>
        <v>6545.4089240816347</v>
      </c>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s="1" customFormat="true" ht="19" customHeight="true" thickTop="true">
      <c r="A15" s="19" t="s">
        <v>4839</v>
      </c>
      <c r="B15" s="18" t="s">
        <v>140</v>
      </c>
      <c r="C15" s="26"/>
      <c r="D15" s="54" t="s">
        <v>4840</v>
      </c>
      <c r="E15" s="47">
        <f>MIN($I$9*$J$15,50000)*-1</f>
        <v>-1440.0000000000002</v>
      </c>
      <c r="F15" s="10">
        <f>IF(B6="Mall", 1.8%, 0%)</f>
        <v>1.8000000000000002E-2</v>
      </c>
      <c r="G15" s="65" t="s">
        <v>4841</v>
      </c>
      <c r="H15" s="45"/>
      <c r="I15" s="47">
        <f>MIN($I$9*$J$15,50000)*-1</f>
        <v>-1440.0000000000002</v>
      </c>
      <c r="J15" s="10">
        <f>IF(B6="Mall", 1.8%, 0%)</f>
        <v>1.8000000000000002E-2</v>
      </c>
      <c r="K15" s="65" t="s">
        <v>4841</v>
      </c>
      <c r="L15" s="26"/>
      <c r="M15" s="66" t="s">
        <v>4842</v>
      </c>
      <c r="N15" s="12">
        <v>0</v>
      </c>
      <c r="O15" s="12">
        <f>INDEX('[1]Fee Breakdown-After May18'!P:P,MATCH(J11,'[1]Fee Breakdown-After May18'!AE:AE,0))</f>
        <v>-7.9829402887755044E-3</v>
      </c>
      <c r="P15" s="12">
        <f>INDEX('[1]Fee Breakdown-After May18'!Q:Q,MATCH(J11,'[1]Fee Breakdown-After May18'!AE:AE,0))</f>
        <v>-4.8522328085714307E-2</v>
      </c>
      <c r="Q15" s="12">
        <f>INDEX('[1]Fee Breakdown-After May18'!R:R,MATCH(J11,'[1]Fee Breakdown-After May18'!AE:AE,0))</f>
        <v>-5.6505268374489812E-2</v>
      </c>
      <c r="R15" s="12">
        <f>INDEX('[1]Fee Breakdown-After May18'!S:S,MATCH(J11,'[1]Fee Breakdown-After May18'!AE:AE,0))</f>
        <v>-6.4488208663265323E-2</v>
      </c>
      <c r="S15" s="12">
        <f>INDEX('[1]Fee Breakdown-After May18'!T:T,MATCH(J11,'[1]Fee Breakdown-After May18'!AE:AE,0))</f>
        <v>-8.1817611551020436E-2</v>
      </c>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s="1" customFormat="true" ht="19" customHeight="true">
      <c r="A16" s="19" t="s">
        <v>4821</v>
      </c>
      <c r="B16" s="20">
        <v>90000</v>
      </c>
      <c r="C16" s="26"/>
      <c r="D16" s="54" t="s">
        <v>4843</v>
      </c>
      <c r="E16" s="47">
        <f>-1250</f>
        <v>-1250</v>
      </c>
      <c r="F16" s="10"/>
      <c r="G16" s="65" t="s">
        <v>4844</v>
      </c>
      <c r="H16" s="45"/>
      <c r="I16" s="47">
        <f>-1250</f>
        <v>-1250</v>
      </c>
      <c r="J16" s="10"/>
      <c r="K16" s="65" t="s">
        <v>4844</v>
      </c>
      <c r="L16" s="26"/>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s="1" customFormat="true" ht="19" customHeight="true" thickBot="true">
      <c r="A17" s="19" t="s">
        <v>4824</v>
      </c>
      <c r="B17" s="21">
        <v>10000</v>
      </c>
      <c r="C17" s="26"/>
      <c r="D17" s="54" t="s">
        <v>4845</v>
      </c>
      <c r="E17" s="47">
        <f>MIN($E$9*F17,40000)*-1</f>
        <v>-3200</v>
      </c>
      <c r="F17" s="10">
        <f>INDEX('Fee Breakdown-Before May18'!K:K,MATCH(F11,'Fee Breakdown-Before May18'!AE:AE,0))</f>
        <v>0.04</v>
      </c>
      <c r="G17" s="65" t="s">
        <v>4846</v>
      </c>
      <c r="H17" s="45"/>
      <c r="I17" s="47">
        <f>MIN($I$9*J17,650000)*-1</f>
        <v>-5600.0000000000009</v>
      </c>
      <c r="J17" s="10">
        <f>INDEX('Fee Breakdown-After May18'!L:L,MATCH(J11,'Fee Breakdown-After May18'!AE:AE,0))</f>
        <v>7.0000000000000007E-2</v>
      </c>
      <c r="K17" s="65" t="s">
        <v>4847</v>
      </c>
      <c r="L17" s="26"/>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s="1" customFormat="true" ht="17" thickBot="true">
      <c r="C18" s="26"/>
      <c r="D18" s="54" t="s">
        <v>4848</v>
      </c>
      <c r="E18" s="47">
        <f>MIN($E$9*F18,60000)*-1</f>
        <v>-2800.0000000000005</v>
      </c>
      <c r="F18" s="10">
        <f>IF(AND(B9="Ya",B10="Hari biasa"),3.5%,IF(AND(B9="Ya",B10="Hari campaign"),4.5%,0%))</f>
        <v>3.5000000000000003E-2</v>
      </c>
      <c r="G18" s="65" t="s">
        <v>4849</v>
      </c>
      <c r="H18" s="45"/>
      <c r="I18" s="47">
        <f>IFERROR($I$9*J18,0)*-1</f>
        <v>-3200</v>
      </c>
      <c r="J18" s="10">
        <f>IF(B9="Ya",INDEX('Fee Breakdown-After May18'!AI:AI,MATCH(B13,'Fee Breakdown-After May18'!AK:AK,0)),"")</f>
        <v>0.04</v>
      </c>
      <c r="K18" s="65" t="s">
        <v>4850</v>
      </c>
      <c r="L18" s="26"/>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s="1" customFormat="true" ht="18" thickTop="true" thickBot="true">
      <c r="C19" s="26"/>
      <c r="D19" s="67" t="s">
        <v>4851</v>
      </c>
      <c r="E19" s="68">
        <f>E9+E10</f>
        <v>65550</v>
      </c>
      <c r="F19" s="10"/>
      <c r="G19" s="46"/>
      <c r="H19" s="45"/>
      <c r="I19" s="69">
        <f>I9+I10</f>
        <v>68295.408924081639</v>
      </c>
      <c r="J19" s="10"/>
      <c r="K19" s="46"/>
      <c r="L19" s="26"/>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s="1" customFormat="true" ht="19" customHeight="true" thickTop="true">
      <c r="C20" s="26"/>
      <c r="D20" s="46"/>
      <c r="E20" s="47"/>
      <c r="F20" s="10"/>
      <c r="G20" s="46"/>
      <c r="H20" s="45"/>
      <c r="I20" s="47"/>
      <c r="J20" s="10"/>
      <c r="K20" s="46"/>
      <c r="L20" s="26"/>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s="1" customFormat="true" ht="34">
      <c r="C21" s="26"/>
      <c r="D21" s="70" t="s">
        <v>4852</v>
      </c>
      <c r="E21" s="76">
        <f>((SUM(I17:I18)-SUM(E17:E18))/I9)*-1</f>
        <v>3.5000000000000003E-2</v>
      </c>
      <c r="F21" s="76"/>
      <c r="G21" s="76"/>
      <c r="H21" s="76"/>
      <c r="I21" s="76"/>
      <c r="J21" s="76"/>
      <c r="K21" s="76"/>
      <c r="L21" s="26"/>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s="1" customFormat="true" ht="34" customHeight="true">
      <c r="C22" s="26"/>
      <c r="D22" s="70" t="s">
        <v>4853</v>
      </c>
      <c r="E22" s="76">
        <f>((I14-E14)/I9)*-1</f>
        <v>-6.9317611551020439E-2</v>
      </c>
      <c r="F22" s="76"/>
      <c r="G22" s="76"/>
      <c r="H22" s="76"/>
      <c r="I22" s="76"/>
      <c r="J22" s="76"/>
      <c r="K22" s="76"/>
      <c r="L22" s="26"/>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s="1" customFormat="true" ht="26" customHeight="true">
      <c r="C23" s="26"/>
      <c r="D23" s="70" t="s">
        <v>4854</v>
      </c>
      <c r="E23" s="76">
        <f>E21+E22</f>
        <v>-3.4317611551020435E-2</v>
      </c>
      <c r="F23" s="76"/>
      <c r="G23" s="76"/>
      <c r="H23" s="76"/>
      <c r="I23" s="76"/>
      <c r="J23" s="76"/>
      <c r="K23" s="76"/>
      <c r="L23" s="26"/>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s="1" customFormat="true" ht="94" customHeight="true">
      <c r="C24" s="26"/>
      <c r="D24" s="70" t="s">
        <v>4855</v>
      </c>
      <c r="E24" s="74">
        <f>E23*I9</f>
        <v>-2745.4089240816347</v>
      </c>
      <c r="F24" s="74"/>
      <c r="G24" s="74"/>
      <c r="H24" s="74"/>
      <c r="I24" s="74"/>
      <c r="J24" s="74"/>
      <c r="K24" s="74"/>
      <c r="L24" s="26"/>
      <c r="M24" s="71"/>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row r="26" spans="1:53"/>
  </sheetData>
  <sheetProtection algorithmName="SHA-512" hashValue="XLCNId9efo7w/PSrphgP5oPBiH6j01/ZxiMWrrYt7cLRWdIqK9UxgGYkv2XBA5V7mYjnDbOalEyIDenApTVJkQ==" saltValue="67CtPRGSofVDI3XFnckcoA==" spinCount="100000" sheet="true" objects="true" scenarios="true" formatCells="false" formatColumns="false" formatRows="false" insertColumns="false" insertRows="false" insertHyperlinks="false" deleteColumns="false" deleteRows="false" selectLockedCells="true" sort="false" autoFilter="false" pivotTables="false" selectUnlockedCells="false"/>
  <protectedRanges>
    <protectedRange algorithmName="SHA-512" hashValue="smJaqNuPiFkroSeH1UHs0xzeGkZcCuNWZ2EaCYHVXvQc7A/eDTUe5cOi2wbVdgbXeV5KbC/L6vcZ9R9858d1ww==" saltValue="HYQPI+9MznEkquKebSDqKA==" spinCount="100000" sqref="D1:S1048576" name="Range1"/>
  </protectedRanges>
  <mergeCells count="13">
    <mergeCell ref="E1:K1"/>
    <mergeCell ref="E2:G4"/>
    <mergeCell ref="I2:K4"/>
    <mergeCell ref="A3:B3"/>
    <mergeCell ref="O3:S3"/>
    <mergeCell ref="P4:Q4"/>
    <mergeCell ref="E24:K24"/>
    <mergeCell ref="M6:S6"/>
    <mergeCell ref="E21:K21"/>
    <mergeCell ref="E22:K22"/>
    <mergeCell ref="E23:K23"/>
    <mergeCell ref="F11:G11"/>
    <mergeCell ref="J11:K11"/>
  </mergeCells>
  <conditionalFormatting sqref="E21:K24">
    <cfRule type="cellIs" dxfId="3" priority="1" operator="lessThan">
      <formula>0</formula>
    </cfRule>
    <cfRule type="cellIs" dxfId="2" priority="2" operator="greaterThan">
      <formula>0</formula>
    </cfRule>
  </conditionalFormatting>
  <conditionalFormatting sqref="E23:K24">
    <cfRule type="cellIs" priority="3" stopIfTrue="true" operator="greaterThan">
      <formula>0</formula>
    </cfRule>
    <cfRule type="cellIs" priority="4" stopIfTrue="true" operator="lessThanOrEqual">
      <formula>0</formula>
    </cfRule>
  </conditionalFormatting>
  <dataValidations count="2">
    <dataValidation allowBlank="true" showErrorMessage="true" sqref="B7:B9" type="list">
      <formula1>"Ya,Tidak"</formula1>
    </dataValidation>
    <dataValidation allowBlank="true" showErrorMessage="true" sqref="B10" type="list">
      <formula1>"Hari biasa,Hari Campaign"</formula1>
    </dataValidation>
  </dataValidations>
  <pageMargins left="0.7" right="0.7" top="0.75" bottom="0.75" header="0.3" footer="0.3"/>
  <picture r:id="rId1"/>
  <extLst>
    <ext xmlns:x14="http://schemas.microsoft.com/office/spreadsheetml/2009/9/main" uri="{CCE6A557-97BC-4b89-ADB6-D9C93CAAB3DF}">
      <x14:dataValidations xmlns:xm="http://schemas.microsoft.com/office/excel/2006/main" count="4">
        <x14:dataValidation type="list" allowBlank="1" showInputMessage="1" showErrorMessage="1" xr:uid="{F98FA313-AFF6-3848-BD3A-B1640B5D137B}">
          <x14:formula1>
            <xm:f>'Fee Breakdown-After May18'!$AW$6:$AW$7</xm:f>
          </x14:formula1>
          <xm:sqref>B6</xm:sqref>
        </x14:dataValidation>
        <x14:dataValidation type="list" allowBlank="1" showInputMessage="1" showErrorMessage="1" xr:uid="{8D6898B2-8024-0840-A73F-443F0C50C967}">
          <x14:formula1>
            <xm:f>'Fee Breakdown-After May18'!$BJ$6:$BJ$2000</xm:f>
          </x14:formula1>
          <xm:sqref>B13</xm:sqref>
        </x14:dataValidation>
        <x14:dataValidation type="list" allowBlank="1" showInputMessage="1" showErrorMessage="1" xr:uid="{7F58941D-0892-444F-A8DE-524423F4A4BC}">
          <x14:formula1>
            <xm:f>'Fee Breakdown-After May18'!$BK$6:$BK$2000</xm:f>
          </x14:formula1>
          <xm:sqref>B14</xm:sqref>
        </x14:dataValidation>
        <x14:dataValidation type="list" allowBlank="1" showInputMessage="1" showErrorMessage="1" xr:uid="{CF0C2056-4693-AC48-B71F-869AB728338C}">
          <x14:formula1>
            <xm:f>'Fee Breakdown-After May18'!$BL$6:$BL$2000</xm:f>
          </x14:formula1>
          <xm:sqref>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F76C3-5A5C-B24A-AAD1-4B9AA4C1D02A}">
  <sheetPr codeName="Sheet3"/>
  <dimension ref="A1:E1107"/>
  <sheetViews>
    <sheetView workbookViewId="0">
      <selection activeCell="A7" sqref="A7"/>
    </sheetView>
  </sheetViews>
  <sheetFormatPr baseColWidth="10" defaultRowHeight="16" zeroHeight="true"/>
  <cols>
    <col customWidth="true" max="1" min="1" style="1" width="151"/>
    <col customWidth="true" max="2" min="2" style="1" width="14"/>
    <col customWidth="true" max="3" min="3" style="1" width="23"/>
    <col customWidth="true" max="4" min="4" style="1" width="29"/>
    <col customWidth="true" max="5" min="5" style="1" width="27"/>
    <col hidden="true" max="16384" min="6" style="1" width="14"/>
  </cols>
  <sheetData>
    <row r="1" spans="1:5" customFormat="true" ht="119" customHeight="true">
      <c r="A1" s="25" t="s">
        <v>1180</v>
      </c>
    </row>
    <row r="2" spans="1:5" ht="340">
      <c r="A2" s="2" t="s">
        <v>2334</v>
      </c>
      <c r="C2" s="4" t="s">
        <v>1181</v>
      </c>
      <c r="D2" s="4" t="s">
        <v>1182</v>
      </c>
      <c r="E2" s="4" t="s">
        <v>1183</v>
      </c>
    </row>
    <row r="3" spans="1:5">
      <c r="C3" s="1" t="s">
        <v>1184</v>
      </c>
      <c r="D3" s="1" t="s">
        <v>1185</v>
      </c>
      <c r="E3" s="1" t="s">
        <v>1186</v>
      </c>
    </row>
    <row r="4" spans="1:5">
      <c r="C4" s="1" t="s">
        <v>1184</v>
      </c>
      <c r="D4" s="1" t="s">
        <v>1185</v>
      </c>
      <c r="E4" s="1" t="s">
        <v>1187</v>
      </c>
    </row>
    <row r="5" spans="1:5">
      <c r="C5" s="1" t="s">
        <v>1184</v>
      </c>
      <c r="D5" s="1" t="s">
        <v>1185</v>
      </c>
      <c r="E5" s="1" t="s">
        <v>1188</v>
      </c>
    </row>
    <row r="6" spans="1:5">
      <c r="C6" s="1" t="s">
        <v>1184</v>
      </c>
      <c r="D6" s="1" t="s">
        <v>1185</v>
      </c>
      <c r="E6" s="1" t="s">
        <v>1189</v>
      </c>
    </row>
    <row r="7" spans="1:5">
      <c r="C7" s="1" t="s">
        <v>1184</v>
      </c>
      <c r="D7" s="1" t="s">
        <v>1185</v>
      </c>
      <c r="E7" s="1" t="s">
        <v>1190</v>
      </c>
    </row>
    <row r="8" spans="1:5">
      <c r="C8" s="1" t="s">
        <v>1184</v>
      </c>
      <c r="D8" s="1" t="s">
        <v>1185</v>
      </c>
      <c r="E8" s="1" t="s">
        <v>1191</v>
      </c>
    </row>
    <row r="9" spans="1:5">
      <c r="C9" s="1" t="s">
        <v>1184</v>
      </c>
      <c r="D9" s="1" t="s">
        <v>1185</v>
      </c>
      <c r="E9" s="1" t="s">
        <v>1192</v>
      </c>
    </row>
    <row r="10" spans="1:5">
      <c r="C10" s="1" t="s">
        <v>1184</v>
      </c>
      <c r="D10" s="1" t="s">
        <v>1185</v>
      </c>
      <c r="E10" s="1" t="s">
        <v>1193</v>
      </c>
    </row>
    <row r="11" spans="1:5">
      <c r="C11" s="1" t="s">
        <v>1184</v>
      </c>
      <c r="D11" s="1" t="s">
        <v>1185</v>
      </c>
      <c r="E11" s="1" t="s">
        <v>1194</v>
      </c>
    </row>
    <row r="12" spans="1:5">
      <c r="C12" s="1" t="s">
        <v>1184</v>
      </c>
      <c r="D12" s="1" t="s">
        <v>1185</v>
      </c>
      <c r="E12" s="1" t="s">
        <v>1195</v>
      </c>
    </row>
    <row r="13" spans="1:5">
      <c r="C13" s="1" t="s">
        <v>1184</v>
      </c>
      <c r="D13" s="1" t="s">
        <v>1185</v>
      </c>
      <c r="E13" s="1" t="s">
        <v>1196</v>
      </c>
    </row>
    <row r="14" spans="1:5">
      <c r="C14" s="1" t="s">
        <v>1184</v>
      </c>
      <c r="D14" s="1" t="s">
        <v>1185</v>
      </c>
      <c r="E14" s="1" t="s">
        <v>1197</v>
      </c>
    </row>
    <row r="15" spans="1:5">
      <c r="C15" s="1" t="s">
        <v>1184</v>
      </c>
      <c r="D15" s="1" t="s">
        <v>1185</v>
      </c>
      <c r="E15" s="1" t="s">
        <v>1198</v>
      </c>
    </row>
    <row r="16" spans="1:5">
      <c r="C16" s="1" t="s">
        <v>1184</v>
      </c>
      <c r="D16" s="1" t="s">
        <v>1185</v>
      </c>
      <c r="E16" s="1" t="s">
        <v>1199</v>
      </c>
    </row>
    <row r="17" spans="3:5">
      <c r="C17" s="1" t="s">
        <v>1184</v>
      </c>
      <c r="D17" s="1" t="s">
        <v>1185</v>
      </c>
      <c r="E17" s="1" t="s">
        <v>1200</v>
      </c>
    </row>
    <row r="18" spans="3:5">
      <c r="C18" s="1" t="s">
        <v>1184</v>
      </c>
      <c r="D18" s="1" t="s">
        <v>1201</v>
      </c>
      <c r="E18" s="1" t="s">
        <v>1202</v>
      </c>
    </row>
    <row r="19" spans="3:5">
      <c r="C19" s="1" t="s">
        <v>1184</v>
      </c>
      <c r="D19" s="1" t="s">
        <v>1201</v>
      </c>
      <c r="E19" s="1" t="s">
        <v>1203</v>
      </c>
    </row>
    <row r="20" spans="3:5">
      <c r="C20" s="1" t="s">
        <v>1184</v>
      </c>
      <c r="D20" s="1" t="s">
        <v>1201</v>
      </c>
      <c r="E20" s="1" t="s">
        <v>1204</v>
      </c>
    </row>
    <row r="21" spans="3:5">
      <c r="C21" s="1" t="s">
        <v>1184</v>
      </c>
      <c r="D21" s="1" t="s">
        <v>1201</v>
      </c>
      <c r="E21" s="1" t="s">
        <v>1205</v>
      </c>
    </row>
    <row r="22" spans="3:5">
      <c r="C22" s="1" t="s">
        <v>1184</v>
      </c>
      <c r="D22" s="1" t="s">
        <v>1206</v>
      </c>
    </row>
    <row r="23" spans="3:5">
      <c r="C23" s="1" t="s">
        <v>1184</v>
      </c>
      <c r="D23" s="1" t="s">
        <v>1207</v>
      </c>
    </row>
    <row r="24" spans="3:5">
      <c r="C24" s="1" t="s">
        <v>1184</v>
      </c>
      <c r="D24" s="1" t="s">
        <v>1208</v>
      </c>
    </row>
    <row r="25" spans="3:5">
      <c r="C25" s="1" t="s">
        <v>1184</v>
      </c>
      <c r="D25" s="1" t="s">
        <v>1209</v>
      </c>
      <c r="E25" s="1" t="s">
        <v>1210</v>
      </c>
    </row>
    <row r="26" spans="3:5">
      <c r="C26" s="1" t="s">
        <v>1184</v>
      </c>
      <c r="D26" s="1" t="s">
        <v>1209</v>
      </c>
      <c r="E26" s="1" t="s">
        <v>1211</v>
      </c>
    </row>
    <row r="27" spans="3:5">
      <c r="C27" s="1" t="s">
        <v>1184</v>
      </c>
      <c r="D27" s="1" t="s">
        <v>1209</v>
      </c>
      <c r="E27" s="1" t="s">
        <v>1212</v>
      </c>
    </row>
    <row r="28" spans="3:5">
      <c r="C28" s="1" t="s">
        <v>1184</v>
      </c>
      <c r="D28" s="1" t="s">
        <v>1209</v>
      </c>
      <c r="E28" s="1" t="s">
        <v>1213</v>
      </c>
    </row>
    <row r="29" spans="3:5">
      <c r="C29" s="1" t="s">
        <v>1184</v>
      </c>
      <c r="D29" s="1" t="s">
        <v>1209</v>
      </c>
      <c r="E29" s="1" t="s">
        <v>1214</v>
      </c>
    </row>
    <row r="30" spans="3:5">
      <c r="C30" s="1" t="s">
        <v>1184</v>
      </c>
      <c r="D30" s="1" t="s">
        <v>1209</v>
      </c>
      <c r="E30" s="1" t="s">
        <v>1215</v>
      </c>
    </row>
    <row r="31" spans="3:5">
      <c r="C31" s="1" t="s">
        <v>1184</v>
      </c>
      <c r="D31" s="1" t="s">
        <v>1209</v>
      </c>
      <c r="E31" s="1" t="s">
        <v>1216</v>
      </c>
    </row>
    <row r="32" spans="3:5">
      <c r="C32" s="1" t="s">
        <v>1184</v>
      </c>
      <c r="D32" s="1" t="s">
        <v>1209</v>
      </c>
      <c r="E32" s="1" t="s">
        <v>1217</v>
      </c>
    </row>
    <row r="33" spans="3:5">
      <c r="C33" s="1" t="s">
        <v>1184</v>
      </c>
      <c r="D33" s="1" t="s">
        <v>1209</v>
      </c>
      <c r="E33" s="1" t="s">
        <v>1218</v>
      </c>
    </row>
    <row r="34" spans="3:5">
      <c r="C34" s="1" t="s">
        <v>1184</v>
      </c>
      <c r="D34" s="1" t="s">
        <v>1209</v>
      </c>
      <c r="E34" s="1" t="s">
        <v>1219</v>
      </c>
    </row>
    <row r="35" spans="3:5">
      <c r="C35" s="1" t="s">
        <v>1184</v>
      </c>
      <c r="D35" s="1" t="s">
        <v>1220</v>
      </c>
      <c r="E35" s="1" t="s">
        <v>1221</v>
      </c>
    </row>
    <row r="36" spans="3:5">
      <c r="C36" s="1" t="s">
        <v>1184</v>
      </c>
      <c r="D36" s="1" t="s">
        <v>1220</v>
      </c>
      <c r="E36" s="1" t="s">
        <v>1222</v>
      </c>
    </row>
    <row r="37" spans="3:5">
      <c r="C37" s="1" t="s">
        <v>1184</v>
      </c>
      <c r="D37" s="1" t="s">
        <v>1220</v>
      </c>
      <c r="E37" s="1" t="s">
        <v>1223</v>
      </c>
    </row>
    <row r="38" spans="3:5">
      <c r="C38" s="1" t="s">
        <v>1184</v>
      </c>
      <c r="D38" s="1" t="s">
        <v>1220</v>
      </c>
      <c r="E38" s="1" t="s">
        <v>1224</v>
      </c>
    </row>
    <row r="39" spans="3:5">
      <c r="C39" s="1" t="s">
        <v>1184</v>
      </c>
      <c r="D39" s="1" t="s">
        <v>1220</v>
      </c>
      <c r="E39" s="1" t="s">
        <v>1225</v>
      </c>
    </row>
    <row r="40" spans="3:5">
      <c r="C40" s="1" t="s">
        <v>1184</v>
      </c>
      <c r="D40" s="1" t="s">
        <v>1220</v>
      </c>
      <c r="E40" s="1" t="s">
        <v>1226</v>
      </c>
    </row>
    <row r="41" spans="3:5">
      <c r="C41" s="1" t="s">
        <v>1184</v>
      </c>
      <c r="D41" s="1" t="s">
        <v>1220</v>
      </c>
      <c r="E41" s="1" t="s">
        <v>1227</v>
      </c>
    </row>
    <row r="42" spans="3:5">
      <c r="C42" s="1" t="s">
        <v>1184</v>
      </c>
      <c r="D42" s="1" t="s">
        <v>1220</v>
      </c>
      <c r="E42" s="1" t="s">
        <v>1228</v>
      </c>
    </row>
    <row r="43" spans="3:5">
      <c r="C43" s="1" t="s">
        <v>1184</v>
      </c>
      <c r="D43" s="1" t="s">
        <v>1220</v>
      </c>
      <c r="E43" s="1" t="s">
        <v>1229</v>
      </c>
    </row>
    <row r="44" spans="3:5">
      <c r="C44" s="1" t="s">
        <v>1184</v>
      </c>
      <c r="D44" s="1" t="s">
        <v>1230</v>
      </c>
    </row>
    <row r="45" spans="3:5">
      <c r="C45" s="1" t="s">
        <v>1184</v>
      </c>
      <c r="D45" s="1" t="s">
        <v>1231</v>
      </c>
    </row>
    <row r="46" spans="3:5">
      <c r="C46" s="1" t="s">
        <v>1184</v>
      </c>
      <c r="D46" s="1" t="s">
        <v>1232</v>
      </c>
      <c r="E46" s="1" t="s">
        <v>1186</v>
      </c>
    </row>
    <row r="47" spans="3:5">
      <c r="C47" s="1" t="s">
        <v>1184</v>
      </c>
      <c r="D47" s="1" t="s">
        <v>1232</v>
      </c>
      <c r="E47" s="1" t="s">
        <v>1190</v>
      </c>
    </row>
    <row r="48" spans="3:5">
      <c r="C48" s="1" t="s">
        <v>1184</v>
      </c>
      <c r="D48" s="1" t="s">
        <v>1232</v>
      </c>
      <c r="E48" s="1" t="s">
        <v>1233</v>
      </c>
    </row>
    <row r="49" spans="3:5">
      <c r="C49" s="1" t="s">
        <v>1184</v>
      </c>
      <c r="D49" s="1" t="s">
        <v>1232</v>
      </c>
      <c r="E49" s="1" t="s">
        <v>1191</v>
      </c>
    </row>
    <row r="50" spans="3:5">
      <c r="C50" s="1" t="s">
        <v>1184</v>
      </c>
      <c r="D50" s="1" t="s">
        <v>1232</v>
      </c>
      <c r="E50" s="1" t="s">
        <v>1193</v>
      </c>
    </row>
    <row r="51" spans="3:5">
      <c r="C51" s="1" t="s">
        <v>1184</v>
      </c>
      <c r="D51" s="1" t="s">
        <v>1232</v>
      </c>
      <c r="E51" s="1" t="s">
        <v>1234</v>
      </c>
    </row>
    <row r="52" spans="3:5">
      <c r="C52" s="1" t="s">
        <v>1184</v>
      </c>
      <c r="D52" s="1" t="s">
        <v>1232</v>
      </c>
      <c r="E52" s="1" t="s">
        <v>1235</v>
      </c>
    </row>
    <row r="53" spans="3:5">
      <c r="C53" s="1" t="s">
        <v>1184</v>
      </c>
      <c r="D53" s="1" t="s">
        <v>1232</v>
      </c>
      <c r="E53" s="1" t="s">
        <v>1236</v>
      </c>
    </row>
    <row r="54" spans="3:5">
      <c r="C54" s="1" t="s">
        <v>1184</v>
      </c>
      <c r="D54" s="1" t="s">
        <v>1232</v>
      </c>
      <c r="E54" s="1" t="s">
        <v>1237</v>
      </c>
    </row>
    <row r="55" spans="3:5">
      <c r="C55" s="1" t="s">
        <v>1184</v>
      </c>
      <c r="D55" s="1" t="s">
        <v>1232</v>
      </c>
      <c r="E55" s="1" t="s">
        <v>1238</v>
      </c>
    </row>
    <row r="56" spans="3:5">
      <c r="C56" s="1" t="s">
        <v>1184</v>
      </c>
      <c r="D56" s="1" t="s">
        <v>1232</v>
      </c>
      <c r="E56" s="1" t="s">
        <v>1239</v>
      </c>
    </row>
    <row r="57" spans="3:5">
      <c r="C57" s="1" t="s">
        <v>1184</v>
      </c>
      <c r="D57" s="1" t="s">
        <v>1232</v>
      </c>
      <c r="E57" s="1" t="s">
        <v>1240</v>
      </c>
    </row>
    <row r="58" spans="3:5">
      <c r="C58" s="1" t="s">
        <v>1184</v>
      </c>
      <c r="D58" s="1" t="s">
        <v>1232</v>
      </c>
      <c r="E58" s="1" t="s">
        <v>1197</v>
      </c>
    </row>
    <row r="59" spans="3:5">
      <c r="C59" s="1" t="s">
        <v>1184</v>
      </c>
      <c r="D59" s="1" t="s">
        <v>1232</v>
      </c>
      <c r="E59" s="1" t="s">
        <v>1241</v>
      </c>
    </row>
    <row r="60" spans="3:5">
      <c r="C60" s="1" t="s">
        <v>1184</v>
      </c>
      <c r="D60" s="1" t="s">
        <v>1232</v>
      </c>
      <c r="E60" s="1" t="s">
        <v>1198</v>
      </c>
    </row>
    <row r="61" spans="3:5">
      <c r="C61" s="1" t="s">
        <v>1184</v>
      </c>
      <c r="D61" s="1" t="s">
        <v>1232</v>
      </c>
      <c r="E61" s="1" t="s">
        <v>1199</v>
      </c>
    </row>
    <row r="62" spans="3:5">
      <c r="C62" s="1" t="s">
        <v>1184</v>
      </c>
      <c r="D62" s="1" t="s">
        <v>1242</v>
      </c>
    </row>
    <row r="63" spans="3:5">
      <c r="C63" s="1" t="s">
        <v>1184</v>
      </c>
      <c r="D63" s="1" t="s">
        <v>1243</v>
      </c>
    </row>
    <row r="64" spans="3:5">
      <c r="C64" s="1" t="s">
        <v>1244</v>
      </c>
      <c r="D64" s="1" t="s">
        <v>1245</v>
      </c>
      <c r="E64" s="1" t="s">
        <v>1246</v>
      </c>
    </row>
    <row r="65" spans="3:5">
      <c r="C65" s="1" t="s">
        <v>1244</v>
      </c>
      <c r="D65" s="1" t="s">
        <v>1245</v>
      </c>
      <c r="E65" s="1" t="s">
        <v>1247</v>
      </c>
    </row>
    <row r="66" spans="3:5">
      <c r="C66" s="1" t="s">
        <v>1244</v>
      </c>
      <c r="D66" s="1" t="s">
        <v>1245</v>
      </c>
      <c r="E66" s="1" t="s">
        <v>1248</v>
      </c>
    </row>
    <row r="67" spans="3:5">
      <c r="C67" s="1" t="s">
        <v>1244</v>
      </c>
      <c r="D67" s="1" t="s">
        <v>1245</v>
      </c>
      <c r="E67" s="1" t="s">
        <v>1249</v>
      </c>
    </row>
    <row r="68" spans="3:5">
      <c r="C68" s="1" t="s">
        <v>1244</v>
      </c>
      <c r="D68" s="1" t="s">
        <v>1245</v>
      </c>
      <c r="E68" s="1" t="s">
        <v>1250</v>
      </c>
    </row>
    <row r="69" spans="3:5">
      <c r="C69" s="1" t="s">
        <v>1244</v>
      </c>
      <c r="D69" s="1" t="s">
        <v>1245</v>
      </c>
      <c r="E69" s="1" t="s">
        <v>1251</v>
      </c>
    </row>
    <row r="70" spans="3:5">
      <c r="C70" s="1" t="s">
        <v>1244</v>
      </c>
      <c r="D70" s="1" t="s">
        <v>1245</v>
      </c>
      <c r="E70" s="1" t="s">
        <v>1252</v>
      </c>
    </row>
    <row r="71" spans="3:5">
      <c r="C71" s="1" t="s">
        <v>1244</v>
      </c>
      <c r="D71" s="1" t="s">
        <v>1245</v>
      </c>
      <c r="E71" s="1" t="s">
        <v>1253</v>
      </c>
    </row>
    <row r="72" spans="3:5">
      <c r="C72" s="1" t="s">
        <v>1244</v>
      </c>
      <c r="D72" s="1" t="s">
        <v>1245</v>
      </c>
      <c r="E72" s="1" t="s">
        <v>1254</v>
      </c>
    </row>
    <row r="73" spans="3:5">
      <c r="C73" s="1" t="s">
        <v>1244</v>
      </c>
      <c r="D73" s="1" t="s">
        <v>1245</v>
      </c>
      <c r="E73" s="1" t="s">
        <v>1255</v>
      </c>
    </row>
    <row r="74" spans="3:5">
      <c r="C74" s="1" t="s">
        <v>1244</v>
      </c>
      <c r="D74" s="1" t="s">
        <v>1245</v>
      </c>
      <c r="E74" s="1" t="s">
        <v>1256</v>
      </c>
    </row>
    <row r="75" spans="3:5">
      <c r="C75" s="1" t="s">
        <v>1244</v>
      </c>
      <c r="D75" s="1" t="s">
        <v>1245</v>
      </c>
      <c r="E75" s="1" t="s">
        <v>1257</v>
      </c>
    </row>
    <row r="76" spans="3:5">
      <c r="C76" s="1" t="s">
        <v>1244</v>
      </c>
      <c r="D76" s="1" t="s">
        <v>1245</v>
      </c>
      <c r="E76" s="1" t="s">
        <v>1258</v>
      </c>
    </row>
    <row r="77" spans="3:5">
      <c r="C77" s="1" t="s">
        <v>1244</v>
      </c>
      <c r="D77" s="1" t="s">
        <v>1245</v>
      </c>
      <c r="E77" s="1" t="s">
        <v>1259</v>
      </c>
    </row>
    <row r="78" spans="3:5">
      <c r="C78" s="1" t="s">
        <v>1244</v>
      </c>
      <c r="D78" s="1" t="s">
        <v>1245</v>
      </c>
      <c r="E78" s="1" t="s">
        <v>1260</v>
      </c>
    </row>
    <row r="79" spans="3:5">
      <c r="C79" s="1" t="s">
        <v>1244</v>
      </c>
      <c r="D79" s="1" t="s">
        <v>1245</v>
      </c>
      <c r="E79" s="1" t="s">
        <v>1261</v>
      </c>
    </row>
    <row r="80" spans="3:5">
      <c r="C80" s="1" t="s">
        <v>1244</v>
      </c>
      <c r="D80" s="1" t="s">
        <v>1245</v>
      </c>
      <c r="E80" s="1" t="s">
        <v>1262</v>
      </c>
    </row>
    <row r="81" spans="3:5">
      <c r="C81" s="1" t="s">
        <v>1244</v>
      </c>
      <c r="D81" s="1" t="s">
        <v>1245</v>
      </c>
      <c r="E81" s="1" t="s">
        <v>1263</v>
      </c>
    </row>
    <row r="82" spans="3:5">
      <c r="C82" s="1" t="s">
        <v>1244</v>
      </c>
      <c r="D82" s="1" t="s">
        <v>1245</v>
      </c>
      <c r="E82" s="1" t="s">
        <v>1264</v>
      </c>
    </row>
    <row r="83" spans="3:5">
      <c r="C83" s="1" t="s">
        <v>1244</v>
      </c>
      <c r="D83" s="1" t="s">
        <v>1245</v>
      </c>
      <c r="E83" s="1" t="s">
        <v>1265</v>
      </c>
    </row>
    <row r="84" spans="3:5">
      <c r="C84" s="1" t="s">
        <v>1244</v>
      </c>
      <c r="D84" s="1" t="s">
        <v>1245</v>
      </c>
      <c r="E84" s="1" t="s">
        <v>1266</v>
      </c>
    </row>
    <row r="85" spans="3:5">
      <c r="C85" s="1" t="s">
        <v>1244</v>
      </c>
      <c r="D85" s="1" t="s">
        <v>1245</v>
      </c>
      <c r="E85" s="1" t="s">
        <v>1267</v>
      </c>
    </row>
    <row r="86" spans="3:5">
      <c r="C86" s="1" t="s">
        <v>1244</v>
      </c>
      <c r="D86" s="1" t="s">
        <v>1268</v>
      </c>
    </row>
    <row r="87" spans="3:5">
      <c r="C87" s="1" t="s">
        <v>1244</v>
      </c>
      <c r="D87" s="1" t="s">
        <v>1269</v>
      </c>
      <c r="E87" s="1" t="s">
        <v>1270</v>
      </c>
    </row>
    <row r="88" spans="3:5">
      <c r="C88" s="1" t="s">
        <v>1244</v>
      </c>
      <c r="D88" s="1" t="s">
        <v>1269</v>
      </c>
      <c r="E88" s="1" t="s">
        <v>1271</v>
      </c>
    </row>
    <row r="89" spans="3:5">
      <c r="C89" s="1" t="s">
        <v>1244</v>
      </c>
      <c r="D89" s="1" t="s">
        <v>1269</v>
      </c>
      <c r="E89" s="1" t="s">
        <v>1272</v>
      </c>
    </row>
    <row r="90" spans="3:5">
      <c r="C90" s="1" t="s">
        <v>1244</v>
      </c>
      <c r="D90" s="1" t="s">
        <v>1269</v>
      </c>
      <c r="E90" s="1" t="s">
        <v>1273</v>
      </c>
    </row>
    <row r="91" spans="3:5">
      <c r="C91" s="1" t="s">
        <v>1244</v>
      </c>
      <c r="D91" s="1" t="s">
        <v>1269</v>
      </c>
      <c r="E91" s="1" t="s">
        <v>1274</v>
      </c>
    </row>
    <row r="92" spans="3:5">
      <c r="C92" s="1" t="s">
        <v>1244</v>
      </c>
      <c r="D92" s="1" t="s">
        <v>1269</v>
      </c>
      <c r="E92" s="1" t="s">
        <v>1275</v>
      </c>
    </row>
    <row r="93" spans="3:5">
      <c r="C93" s="1" t="s">
        <v>1244</v>
      </c>
      <c r="D93" s="1" t="s">
        <v>1269</v>
      </c>
      <c r="E93" s="1" t="s">
        <v>1276</v>
      </c>
    </row>
    <row r="94" spans="3:5">
      <c r="C94" s="1" t="s">
        <v>1244</v>
      </c>
      <c r="D94" s="1" t="s">
        <v>1269</v>
      </c>
      <c r="E94" s="1" t="s">
        <v>1277</v>
      </c>
    </row>
    <row r="95" spans="3:5">
      <c r="C95" s="1" t="s">
        <v>1244</v>
      </c>
      <c r="D95" s="1" t="s">
        <v>1269</v>
      </c>
      <c r="E95" s="1" t="s">
        <v>1278</v>
      </c>
    </row>
    <row r="96" spans="3:5">
      <c r="C96" s="1" t="s">
        <v>1244</v>
      </c>
      <c r="D96" s="1" t="s">
        <v>1269</v>
      </c>
      <c r="E96" s="1" t="s">
        <v>1279</v>
      </c>
    </row>
    <row r="97" spans="3:5">
      <c r="C97" s="1" t="s">
        <v>1244</v>
      </c>
      <c r="D97" s="1" t="s">
        <v>1269</v>
      </c>
      <c r="E97" s="1" t="s">
        <v>1280</v>
      </c>
    </row>
    <row r="98" spans="3:5">
      <c r="C98" s="1" t="s">
        <v>1244</v>
      </c>
      <c r="D98" s="1" t="s">
        <v>1281</v>
      </c>
      <c r="E98" s="1" t="s">
        <v>1282</v>
      </c>
    </row>
    <row r="99" spans="3:5">
      <c r="C99" s="1" t="s">
        <v>1244</v>
      </c>
      <c r="D99" s="1" t="s">
        <v>1281</v>
      </c>
      <c r="E99" s="1" t="s">
        <v>1283</v>
      </c>
    </row>
    <row r="100" spans="3:5">
      <c r="C100" s="1" t="s">
        <v>1244</v>
      </c>
      <c r="D100" s="1" t="s">
        <v>1281</v>
      </c>
      <c r="E100" s="1" t="s">
        <v>1284</v>
      </c>
    </row>
    <row r="101" spans="3:5">
      <c r="C101" s="1" t="s">
        <v>1244</v>
      </c>
      <c r="D101" s="1" t="s">
        <v>1281</v>
      </c>
      <c r="E101" s="1" t="s">
        <v>1285</v>
      </c>
    </row>
    <row r="102" spans="3:5">
      <c r="C102" s="1" t="s">
        <v>1244</v>
      </c>
      <c r="D102" s="1" t="s">
        <v>1281</v>
      </c>
      <c r="E102" s="1" t="s">
        <v>1286</v>
      </c>
    </row>
    <row r="103" spans="3:5">
      <c r="C103" s="1" t="s">
        <v>1244</v>
      </c>
      <c r="D103" s="1" t="s">
        <v>1281</v>
      </c>
      <c r="E103" s="1" t="s">
        <v>1287</v>
      </c>
    </row>
    <row r="104" spans="3:5">
      <c r="C104" s="1" t="s">
        <v>1244</v>
      </c>
      <c r="D104" s="1" t="s">
        <v>1281</v>
      </c>
      <c r="E104" s="1" t="s">
        <v>1288</v>
      </c>
    </row>
    <row r="105" spans="3:5">
      <c r="C105" s="1" t="s">
        <v>1244</v>
      </c>
      <c r="D105" s="1" t="s">
        <v>1281</v>
      </c>
      <c r="E105" s="1" t="s">
        <v>1289</v>
      </c>
    </row>
    <row r="106" spans="3:5">
      <c r="C106" s="1" t="s">
        <v>1244</v>
      </c>
      <c r="D106" s="1" t="s">
        <v>1290</v>
      </c>
      <c r="E106" s="1" t="s">
        <v>1291</v>
      </c>
    </row>
    <row r="107" spans="3:5">
      <c r="C107" s="1" t="s">
        <v>1244</v>
      </c>
      <c r="D107" s="1" t="s">
        <v>1290</v>
      </c>
    </row>
    <row r="108" spans="3:5">
      <c r="C108" s="1" t="s">
        <v>1244</v>
      </c>
      <c r="D108" s="1" t="s">
        <v>1292</v>
      </c>
      <c r="E108" s="1" t="s">
        <v>1293</v>
      </c>
    </row>
    <row r="109" spans="3:5">
      <c r="C109" s="1" t="s">
        <v>1244</v>
      </c>
      <c r="D109" s="1" t="s">
        <v>1292</v>
      </c>
      <c r="E109" s="1" t="s">
        <v>1294</v>
      </c>
    </row>
    <row r="110" spans="3:5">
      <c r="C110" s="1" t="s">
        <v>1244</v>
      </c>
      <c r="D110" s="1" t="s">
        <v>1292</v>
      </c>
      <c r="E110" s="1" t="s">
        <v>1295</v>
      </c>
    </row>
    <row r="111" spans="3:5">
      <c r="C111" s="1" t="s">
        <v>1244</v>
      </c>
      <c r="D111" s="1" t="s">
        <v>1292</v>
      </c>
      <c r="E111" s="1" t="s">
        <v>1296</v>
      </c>
    </row>
    <row r="112" spans="3:5">
      <c r="C112" s="1" t="s">
        <v>1244</v>
      </c>
      <c r="D112" s="1" t="s">
        <v>1292</v>
      </c>
      <c r="E112" s="1" t="s">
        <v>1297</v>
      </c>
    </row>
    <row r="113" spans="3:5">
      <c r="C113" s="1" t="s">
        <v>1244</v>
      </c>
      <c r="D113" s="1" t="s">
        <v>1292</v>
      </c>
      <c r="E113" s="1" t="s">
        <v>1298</v>
      </c>
    </row>
    <row r="114" spans="3:5">
      <c r="C114" s="1" t="s">
        <v>1244</v>
      </c>
      <c r="D114" s="1" t="s">
        <v>1292</v>
      </c>
      <c r="E114" s="1" t="s">
        <v>1299</v>
      </c>
    </row>
    <row r="115" spans="3:5">
      <c r="C115" s="1" t="s">
        <v>1244</v>
      </c>
      <c r="D115" s="1" t="s">
        <v>1292</v>
      </c>
      <c r="E115" s="1" t="s">
        <v>1300</v>
      </c>
    </row>
    <row r="116" spans="3:5">
      <c r="C116" s="1" t="s">
        <v>1244</v>
      </c>
      <c r="D116" s="1" t="s">
        <v>1292</v>
      </c>
      <c r="E116" s="1" t="s">
        <v>1301</v>
      </c>
    </row>
    <row r="117" spans="3:5">
      <c r="C117" s="1" t="s">
        <v>1244</v>
      </c>
      <c r="D117" s="1" t="s">
        <v>1292</v>
      </c>
      <c r="E117" s="1" t="s">
        <v>1279</v>
      </c>
    </row>
    <row r="118" spans="3:5">
      <c r="C118" s="1" t="s">
        <v>1244</v>
      </c>
      <c r="D118" s="1" t="s">
        <v>1292</v>
      </c>
      <c r="E118" s="1" t="s">
        <v>1302</v>
      </c>
    </row>
    <row r="119" spans="3:5">
      <c r="C119" s="1" t="s">
        <v>1244</v>
      </c>
      <c r="D119" s="1" t="s">
        <v>1292</v>
      </c>
      <c r="E119" s="1" t="s">
        <v>1303</v>
      </c>
    </row>
    <row r="120" spans="3:5">
      <c r="C120" s="1" t="s">
        <v>1244</v>
      </c>
      <c r="D120" s="1" t="s">
        <v>1292</v>
      </c>
      <c r="E120" s="1" t="s">
        <v>1304</v>
      </c>
    </row>
    <row r="121" spans="3:5">
      <c r="C121" s="1" t="s">
        <v>1244</v>
      </c>
      <c r="D121" s="1" t="s">
        <v>1292</v>
      </c>
      <c r="E121" s="1" t="s">
        <v>1305</v>
      </c>
    </row>
    <row r="122" spans="3:5">
      <c r="C122" s="1" t="s">
        <v>1244</v>
      </c>
      <c r="D122" s="1" t="s">
        <v>1292</v>
      </c>
      <c r="E122" s="1" t="s">
        <v>1306</v>
      </c>
    </row>
    <row r="123" spans="3:5">
      <c r="C123" s="1" t="s">
        <v>1244</v>
      </c>
      <c r="D123" s="1" t="s">
        <v>1292</v>
      </c>
      <c r="E123" s="1" t="s">
        <v>1307</v>
      </c>
    </row>
    <row r="124" spans="3:5">
      <c r="C124" s="1" t="s">
        <v>1244</v>
      </c>
      <c r="D124" s="1" t="s">
        <v>1292</v>
      </c>
      <c r="E124" s="1" t="s">
        <v>1308</v>
      </c>
    </row>
    <row r="125" spans="3:5">
      <c r="C125" s="1" t="s">
        <v>1244</v>
      </c>
      <c r="D125" s="1" t="s">
        <v>1309</v>
      </c>
      <c r="E125" s="1" t="s">
        <v>1310</v>
      </c>
    </row>
    <row r="126" spans="3:5">
      <c r="C126" s="1" t="s">
        <v>1244</v>
      </c>
      <c r="D126" s="1" t="s">
        <v>1309</v>
      </c>
      <c r="E126" s="1" t="s">
        <v>1311</v>
      </c>
    </row>
    <row r="127" spans="3:5">
      <c r="C127" s="1" t="s">
        <v>1244</v>
      </c>
      <c r="D127" s="1" t="s">
        <v>1309</v>
      </c>
      <c r="E127" s="1" t="s">
        <v>1312</v>
      </c>
    </row>
    <row r="128" spans="3:5">
      <c r="C128" s="1" t="s">
        <v>1244</v>
      </c>
      <c r="D128" s="1" t="s">
        <v>1309</v>
      </c>
      <c r="E128" s="1" t="s">
        <v>1313</v>
      </c>
    </row>
    <row r="129" spans="3:5">
      <c r="C129" s="1" t="s">
        <v>1244</v>
      </c>
      <c r="D129" s="1" t="s">
        <v>1309</v>
      </c>
      <c r="E129" s="1" t="s">
        <v>1314</v>
      </c>
    </row>
    <row r="130" spans="3:5">
      <c r="C130" s="1" t="s">
        <v>1244</v>
      </c>
      <c r="D130" s="1" t="s">
        <v>1309</v>
      </c>
      <c r="E130" s="1" t="s">
        <v>1315</v>
      </c>
    </row>
    <row r="131" spans="3:5">
      <c r="C131" s="1" t="s">
        <v>1244</v>
      </c>
      <c r="D131" s="1" t="s">
        <v>1309</v>
      </c>
      <c r="E131" s="1" t="s">
        <v>1316</v>
      </c>
    </row>
    <row r="132" spans="3:5">
      <c r="C132" s="1" t="s">
        <v>1244</v>
      </c>
      <c r="D132" s="1" t="s">
        <v>1309</v>
      </c>
      <c r="E132" s="1" t="s">
        <v>1317</v>
      </c>
    </row>
    <row r="133" spans="3:5">
      <c r="C133" s="1" t="s">
        <v>1244</v>
      </c>
      <c r="D133" s="1" t="s">
        <v>1318</v>
      </c>
      <c r="E133" s="1" t="s">
        <v>1319</v>
      </c>
    </row>
    <row r="134" spans="3:5">
      <c r="C134" s="1" t="s">
        <v>1244</v>
      </c>
      <c r="D134" s="1" t="s">
        <v>1318</v>
      </c>
      <c r="E134" s="1" t="s">
        <v>1320</v>
      </c>
    </row>
    <row r="135" spans="3:5">
      <c r="C135" s="1" t="s">
        <v>1244</v>
      </c>
      <c r="D135" s="1" t="s">
        <v>1318</v>
      </c>
      <c r="E135" s="1" t="s">
        <v>1321</v>
      </c>
    </row>
    <row r="136" spans="3:5">
      <c r="C136" s="1" t="s">
        <v>1244</v>
      </c>
      <c r="D136" s="1" t="s">
        <v>1318</v>
      </c>
      <c r="E136" s="1" t="s">
        <v>1322</v>
      </c>
    </row>
    <row r="137" spans="3:5">
      <c r="C137" s="1" t="s">
        <v>1244</v>
      </c>
      <c r="D137" s="1" t="s">
        <v>1318</v>
      </c>
      <c r="E137" s="1" t="s">
        <v>1323</v>
      </c>
    </row>
    <row r="138" spans="3:5">
      <c r="C138" s="1" t="s">
        <v>1244</v>
      </c>
      <c r="D138" s="1" t="s">
        <v>1324</v>
      </c>
      <c r="E138" s="1" t="s">
        <v>1325</v>
      </c>
    </row>
    <row r="139" spans="3:5">
      <c r="C139" s="1" t="s">
        <v>1244</v>
      </c>
      <c r="D139" s="1" t="s">
        <v>1324</v>
      </c>
      <c r="E139" s="1" t="s">
        <v>1326</v>
      </c>
    </row>
    <row r="140" spans="3:5">
      <c r="C140" s="1" t="s">
        <v>1244</v>
      </c>
      <c r="D140" s="1" t="s">
        <v>1324</v>
      </c>
      <c r="E140" s="1" t="s">
        <v>1327</v>
      </c>
    </row>
    <row r="141" spans="3:5">
      <c r="C141" s="1" t="s">
        <v>1244</v>
      </c>
      <c r="D141" s="1" t="s">
        <v>1324</v>
      </c>
      <c r="E141" s="1" t="s">
        <v>1328</v>
      </c>
    </row>
    <row r="142" spans="3:5">
      <c r="C142" s="1" t="s">
        <v>1244</v>
      </c>
      <c r="D142" s="1" t="s">
        <v>1324</v>
      </c>
      <c r="E142" s="1" t="s">
        <v>1329</v>
      </c>
    </row>
    <row r="143" spans="3:5">
      <c r="C143" s="1" t="s">
        <v>1244</v>
      </c>
      <c r="D143" s="1" t="s">
        <v>1324</v>
      </c>
      <c r="E143" s="1" t="s">
        <v>1330</v>
      </c>
    </row>
    <row r="144" spans="3:5">
      <c r="C144" s="1" t="s">
        <v>1244</v>
      </c>
      <c r="D144" s="1" t="s">
        <v>1324</v>
      </c>
      <c r="E144" s="1" t="s">
        <v>1331</v>
      </c>
    </row>
    <row r="145" spans="3:5">
      <c r="C145" s="1" t="s">
        <v>1244</v>
      </c>
      <c r="D145" s="1" t="s">
        <v>1324</v>
      </c>
      <c r="E145" s="1" t="s">
        <v>1332</v>
      </c>
    </row>
    <row r="146" spans="3:5">
      <c r="C146" s="1" t="s">
        <v>1244</v>
      </c>
      <c r="D146" s="1" t="s">
        <v>1324</v>
      </c>
      <c r="E146" s="1" t="s">
        <v>1333</v>
      </c>
    </row>
    <row r="147" spans="3:5">
      <c r="C147" s="1" t="s">
        <v>1244</v>
      </c>
      <c r="D147" s="1" t="s">
        <v>1324</v>
      </c>
      <c r="E147" s="1" t="s">
        <v>1334</v>
      </c>
    </row>
    <row r="148" spans="3:5">
      <c r="C148" s="1" t="s">
        <v>1244</v>
      </c>
      <c r="D148" s="1" t="s">
        <v>1335</v>
      </c>
      <c r="E148" s="1" t="s">
        <v>1336</v>
      </c>
    </row>
    <row r="149" spans="3:5">
      <c r="C149" s="1" t="s">
        <v>1244</v>
      </c>
      <c r="D149" s="1" t="s">
        <v>1335</v>
      </c>
      <c r="E149" s="1" t="s">
        <v>1337</v>
      </c>
    </row>
    <row r="150" spans="3:5">
      <c r="C150" s="1" t="s">
        <v>1244</v>
      </c>
      <c r="D150" s="1" t="s">
        <v>1335</v>
      </c>
      <c r="E150" s="1" t="s">
        <v>1338</v>
      </c>
    </row>
    <row r="151" spans="3:5">
      <c r="C151" s="1" t="s">
        <v>1244</v>
      </c>
      <c r="D151" s="1" t="s">
        <v>1335</v>
      </c>
      <c r="E151" s="1" t="s">
        <v>1339</v>
      </c>
    </row>
    <row r="152" spans="3:5">
      <c r="C152" s="1" t="s">
        <v>1244</v>
      </c>
      <c r="D152" s="1" t="s">
        <v>1335</v>
      </c>
      <c r="E152" s="1" t="s">
        <v>1340</v>
      </c>
    </row>
    <row r="153" spans="3:5">
      <c r="C153" s="1" t="s">
        <v>1244</v>
      </c>
      <c r="D153" s="1" t="s">
        <v>1335</v>
      </c>
      <c r="E153" s="1" t="s">
        <v>1341</v>
      </c>
    </row>
    <row r="154" spans="3:5">
      <c r="C154" s="1" t="s">
        <v>1244</v>
      </c>
      <c r="D154" s="1" t="s">
        <v>1335</v>
      </c>
      <c r="E154" s="1" t="s">
        <v>1342</v>
      </c>
    </row>
    <row r="155" spans="3:5">
      <c r="C155" s="1" t="s">
        <v>1244</v>
      </c>
      <c r="D155" s="1" t="s">
        <v>1335</v>
      </c>
      <c r="E155" s="1" t="s">
        <v>1343</v>
      </c>
    </row>
    <row r="156" spans="3:5">
      <c r="C156" s="1" t="s">
        <v>1244</v>
      </c>
      <c r="D156" s="1" t="s">
        <v>1335</v>
      </c>
      <c r="E156" s="1" t="s">
        <v>1344</v>
      </c>
    </row>
    <row r="157" spans="3:5">
      <c r="C157" s="1" t="s">
        <v>1244</v>
      </c>
      <c r="D157" s="1" t="s">
        <v>1335</v>
      </c>
      <c r="E157" s="1" t="s">
        <v>1345</v>
      </c>
    </row>
    <row r="158" spans="3:5">
      <c r="C158" s="1" t="s">
        <v>1244</v>
      </c>
      <c r="D158" s="1" t="s">
        <v>1335</v>
      </c>
      <c r="E158" s="1" t="s">
        <v>1346</v>
      </c>
    </row>
    <row r="159" spans="3:5">
      <c r="C159" s="1" t="s">
        <v>1244</v>
      </c>
      <c r="D159" s="1" t="s">
        <v>1335</v>
      </c>
      <c r="E159" s="1" t="s">
        <v>1347</v>
      </c>
    </row>
    <row r="160" spans="3:5">
      <c r="C160" s="1" t="s">
        <v>1348</v>
      </c>
      <c r="D160" s="1" t="s">
        <v>1349</v>
      </c>
      <c r="E160" s="1" t="s">
        <v>1350</v>
      </c>
    </row>
    <row r="161" spans="3:5">
      <c r="C161" s="1" t="s">
        <v>1348</v>
      </c>
      <c r="D161" s="1" t="s">
        <v>1349</v>
      </c>
      <c r="E161" s="1" t="s">
        <v>1351</v>
      </c>
    </row>
    <row r="162" spans="3:5">
      <c r="C162" s="1" t="s">
        <v>1348</v>
      </c>
      <c r="D162" s="1" t="s">
        <v>1349</v>
      </c>
      <c r="E162" s="1" t="s">
        <v>1352</v>
      </c>
    </row>
    <row r="163" spans="3:5">
      <c r="C163" s="1" t="s">
        <v>1348</v>
      </c>
      <c r="D163" s="1" t="s">
        <v>1349</v>
      </c>
      <c r="E163" s="1" t="s">
        <v>1353</v>
      </c>
    </row>
    <row r="164" spans="3:5">
      <c r="C164" s="1" t="s">
        <v>1348</v>
      </c>
      <c r="D164" s="1" t="s">
        <v>1349</v>
      </c>
      <c r="E164" s="1" t="s">
        <v>1354</v>
      </c>
    </row>
    <row r="165" spans="3:5">
      <c r="C165" s="1" t="s">
        <v>1348</v>
      </c>
      <c r="D165" s="1" t="s">
        <v>1349</v>
      </c>
      <c r="E165" s="1" t="s">
        <v>1355</v>
      </c>
    </row>
    <row r="166" spans="3:5">
      <c r="C166" s="1" t="s">
        <v>1348</v>
      </c>
      <c r="D166" s="1" t="s">
        <v>1349</v>
      </c>
      <c r="E166" s="1" t="s">
        <v>1356</v>
      </c>
    </row>
    <row r="167" spans="3:5">
      <c r="C167" s="1" t="s">
        <v>1348</v>
      </c>
      <c r="D167" s="1" t="s">
        <v>1349</v>
      </c>
      <c r="E167" s="1" t="s">
        <v>1357</v>
      </c>
    </row>
    <row r="168" spans="3:5">
      <c r="C168" s="1" t="s">
        <v>1348</v>
      </c>
      <c r="D168" s="1" t="s">
        <v>1349</v>
      </c>
      <c r="E168" s="1" t="s">
        <v>1358</v>
      </c>
    </row>
    <row r="169" spans="3:5">
      <c r="C169" s="1" t="s">
        <v>1348</v>
      </c>
      <c r="D169" s="1" t="s">
        <v>1349</v>
      </c>
      <c r="E169" s="1" t="s">
        <v>1359</v>
      </c>
    </row>
    <row r="170" spans="3:5">
      <c r="C170" s="1" t="s">
        <v>1348</v>
      </c>
      <c r="D170" s="1" t="s">
        <v>1349</v>
      </c>
      <c r="E170" s="1" t="s">
        <v>1360</v>
      </c>
    </row>
    <row r="171" spans="3:5">
      <c r="C171" s="1" t="s">
        <v>1348</v>
      </c>
      <c r="D171" s="1" t="s">
        <v>1349</v>
      </c>
      <c r="E171" s="1" t="s">
        <v>1361</v>
      </c>
    </row>
    <row r="172" spans="3:5">
      <c r="C172" s="1" t="s">
        <v>1348</v>
      </c>
      <c r="D172" s="1" t="s">
        <v>1349</v>
      </c>
      <c r="E172" s="1" t="s">
        <v>1362</v>
      </c>
    </row>
    <row r="173" spans="3:5">
      <c r="C173" s="1" t="s">
        <v>1348</v>
      </c>
      <c r="D173" s="1" t="s">
        <v>1349</v>
      </c>
      <c r="E173" s="1" t="s">
        <v>934</v>
      </c>
    </row>
    <row r="174" spans="3:5">
      <c r="C174" s="1" t="s">
        <v>1348</v>
      </c>
      <c r="D174" s="1" t="s">
        <v>1349</v>
      </c>
      <c r="E174" s="1" t="s">
        <v>1363</v>
      </c>
    </row>
    <row r="175" spans="3:5">
      <c r="C175" s="1" t="s">
        <v>1348</v>
      </c>
      <c r="D175" s="1" t="s">
        <v>1364</v>
      </c>
      <c r="E175" s="1" t="s">
        <v>1365</v>
      </c>
    </row>
    <row r="176" spans="3:5">
      <c r="C176" s="1" t="s">
        <v>1348</v>
      </c>
      <c r="D176" s="1" t="s">
        <v>1364</v>
      </c>
      <c r="E176" s="1" t="s">
        <v>1366</v>
      </c>
    </row>
    <row r="177" spans="3:5">
      <c r="C177" s="1" t="s">
        <v>1348</v>
      </c>
      <c r="D177" s="1" t="s">
        <v>1364</v>
      </c>
      <c r="E177" s="1" t="s">
        <v>1367</v>
      </c>
    </row>
    <row r="178" spans="3:5">
      <c r="C178" s="1" t="s">
        <v>1348</v>
      </c>
      <c r="D178" s="1" t="s">
        <v>1364</v>
      </c>
      <c r="E178" s="1" t="s">
        <v>1368</v>
      </c>
    </row>
    <row r="179" spans="3:5">
      <c r="C179" s="1" t="s">
        <v>1348</v>
      </c>
      <c r="D179" s="1" t="s">
        <v>1364</v>
      </c>
      <c r="E179" s="1" t="s">
        <v>1369</v>
      </c>
    </row>
    <row r="180" spans="3:5">
      <c r="C180" s="1" t="s">
        <v>1348</v>
      </c>
      <c r="D180" s="1" t="s">
        <v>1364</v>
      </c>
      <c r="E180" s="1" t="s">
        <v>1370</v>
      </c>
    </row>
    <row r="181" spans="3:5">
      <c r="C181" s="1" t="s">
        <v>1348</v>
      </c>
      <c r="D181" s="1" t="s">
        <v>1364</v>
      </c>
      <c r="E181" s="1" t="s">
        <v>1371</v>
      </c>
    </row>
    <row r="182" spans="3:5">
      <c r="C182" s="1" t="s">
        <v>1348</v>
      </c>
      <c r="D182" s="1" t="s">
        <v>1364</v>
      </c>
      <c r="E182" s="1" t="s">
        <v>1372</v>
      </c>
    </row>
    <row r="183" spans="3:5">
      <c r="C183" s="1" t="s">
        <v>1348</v>
      </c>
      <c r="D183" s="1" t="s">
        <v>1364</v>
      </c>
      <c r="E183" s="1" t="s">
        <v>1373</v>
      </c>
    </row>
    <row r="184" spans="3:5">
      <c r="C184" s="1" t="s">
        <v>1348</v>
      </c>
      <c r="D184" s="1" t="s">
        <v>1374</v>
      </c>
    </row>
    <row r="185" spans="3:5">
      <c r="C185" s="1" t="s">
        <v>1348</v>
      </c>
      <c r="D185" s="1" t="s">
        <v>1375</v>
      </c>
    </row>
    <row r="186" spans="3:5">
      <c r="C186" s="1" t="s">
        <v>1348</v>
      </c>
      <c r="D186" s="1" t="s">
        <v>1376</v>
      </c>
    </row>
    <row r="187" spans="3:5">
      <c r="C187" s="1" t="s">
        <v>1348</v>
      </c>
      <c r="D187" s="1" t="s">
        <v>935</v>
      </c>
    </row>
    <row r="188" spans="3:5">
      <c r="C188" s="1" t="s">
        <v>1348</v>
      </c>
      <c r="D188" s="1" t="s">
        <v>1377</v>
      </c>
    </row>
    <row r="189" spans="3:5">
      <c r="C189" s="1" t="s">
        <v>1348</v>
      </c>
      <c r="D189" s="1" t="s">
        <v>1378</v>
      </c>
    </row>
    <row r="190" spans="3:5">
      <c r="C190" s="1" t="s">
        <v>1348</v>
      </c>
      <c r="D190" s="1" t="s">
        <v>1263</v>
      </c>
    </row>
    <row r="191" spans="3:5">
      <c r="C191" s="1" t="s">
        <v>1348</v>
      </c>
      <c r="D191" s="1" t="s">
        <v>1379</v>
      </c>
      <c r="E191" s="1" t="s">
        <v>1380</v>
      </c>
    </row>
    <row r="192" spans="3:5">
      <c r="C192" s="1" t="s">
        <v>1348</v>
      </c>
      <c r="D192" s="1" t="s">
        <v>1379</v>
      </c>
      <c r="E192" s="1" t="s">
        <v>1379</v>
      </c>
    </row>
    <row r="193" spans="3:5">
      <c r="C193" s="1" t="s">
        <v>1348</v>
      </c>
      <c r="D193" s="1" t="s">
        <v>1379</v>
      </c>
      <c r="E193" s="1" t="s">
        <v>1381</v>
      </c>
    </row>
    <row r="194" spans="3:5">
      <c r="C194" s="1" t="s">
        <v>1348</v>
      </c>
      <c r="D194" s="1" t="s">
        <v>1379</v>
      </c>
      <c r="E194" s="1" t="s">
        <v>1382</v>
      </c>
    </row>
    <row r="195" spans="3:5">
      <c r="C195" s="1" t="s">
        <v>1348</v>
      </c>
      <c r="D195" s="1" t="s">
        <v>1379</v>
      </c>
      <c r="E195" s="1" t="s">
        <v>1383</v>
      </c>
    </row>
    <row r="196" spans="3:5">
      <c r="C196" s="1" t="s">
        <v>1348</v>
      </c>
      <c r="D196" s="1" t="s">
        <v>1384</v>
      </c>
    </row>
    <row r="197" spans="3:5">
      <c r="C197" s="1" t="s">
        <v>1348</v>
      </c>
      <c r="D197" s="1" t="s">
        <v>963</v>
      </c>
      <c r="E197" s="1" t="s">
        <v>1385</v>
      </c>
    </row>
    <row r="198" spans="3:5">
      <c r="C198" s="1" t="s">
        <v>1348</v>
      </c>
      <c r="D198" s="1" t="s">
        <v>963</v>
      </c>
      <c r="E198" s="1" t="s">
        <v>1386</v>
      </c>
    </row>
    <row r="199" spans="3:5">
      <c r="C199" s="1" t="s">
        <v>1348</v>
      </c>
      <c r="D199" s="1" t="s">
        <v>963</v>
      </c>
      <c r="E199" s="1" t="s">
        <v>1387</v>
      </c>
    </row>
    <row r="200" spans="3:5">
      <c r="C200" s="1" t="s">
        <v>1348</v>
      </c>
      <c r="D200" s="1" t="s">
        <v>963</v>
      </c>
      <c r="E200" s="1" t="s">
        <v>1388</v>
      </c>
    </row>
    <row r="201" spans="3:5">
      <c r="C201" s="1" t="s">
        <v>1348</v>
      </c>
      <c r="D201" s="1" t="s">
        <v>963</v>
      </c>
      <c r="E201" s="1" t="s">
        <v>1389</v>
      </c>
    </row>
    <row r="202" spans="3:5">
      <c r="C202" s="1" t="s">
        <v>1348</v>
      </c>
      <c r="D202" s="1" t="s">
        <v>963</v>
      </c>
      <c r="E202" s="1" t="s">
        <v>1390</v>
      </c>
    </row>
    <row r="203" spans="3:5">
      <c r="C203" s="1" t="s">
        <v>1348</v>
      </c>
      <c r="D203" s="1" t="s">
        <v>963</v>
      </c>
      <c r="E203" s="1" t="s">
        <v>967</v>
      </c>
    </row>
    <row r="204" spans="3:5">
      <c r="C204" s="1" t="s">
        <v>1348</v>
      </c>
      <c r="D204" s="1" t="s">
        <v>963</v>
      </c>
      <c r="E204" s="1" t="s">
        <v>1391</v>
      </c>
    </row>
    <row r="205" spans="3:5">
      <c r="C205" s="1" t="s">
        <v>1348</v>
      </c>
      <c r="D205" s="1" t="s">
        <v>963</v>
      </c>
      <c r="E205" s="1" t="s">
        <v>1392</v>
      </c>
    </row>
    <row r="206" spans="3:5">
      <c r="C206" s="1" t="s">
        <v>1348</v>
      </c>
      <c r="D206" s="1" t="s">
        <v>963</v>
      </c>
      <c r="E206" s="1" t="s">
        <v>1393</v>
      </c>
    </row>
    <row r="207" spans="3:5">
      <c r="C207" s="1" t="s">
        <v>1348</v>
      </c>
      <c r="D207" s="1" t="s">
        <v>963</v>
      </c>
      <c r="E207" s="1" t="s">
        <v>1394</v>
      </c>
    </row>
    <row r="208" spans="3:5">
      <c r="C208" s="1" t="s">
        <v>1348</v>
      </c>
      <c r="D208" s="1" t="s">
        <v>963</v>
      </c>
      <c r="E208" s="1" t="s">
        <v>1395</v>
      </c>
    </row>
    <row r="209" spans="3:5">
      <c r="C209" s="1" t="s">
        <v>1348</v>
      </c>
      <c r="D209" s="1" t="s">
        <v>963</v>
      </c>
      <c r="E209" s="1" t="s">
        <v>1396</v>
      </c>
    </row>
    <row r="210" spans="3:5">
      <c r="C210" s="1" t="s">
        <v>1348</v>
      </c>
      <c r="D210" s="1" t="s">
        <v>963</v>
      </c>
      <c r="E210" s="1" t="s">
        <v>1397</v>
      </c>
    </row>
    <row r="211" spans="3:5">
      <c r="C211" s="1" t="s">
        <v>1348</v>
      </c>
      <c r="D211" s="1" t="s">
        <v>963</v>
      </c>
      <c r="E211" s="1" t="s">
        <v>1398</v>
      </c>
    </row>
    <row r="212" spans="3:5">
      <c r="C212" s="1" t="s">
        <v>1348</v>
      </c>
      <c r="D212" s="1" t="s">
        <v>1399</v>
      </c>
      <c r="E212" s="1" t="s">
        <v>1400</v>
      </c>
    </row>
    <row r="213" spans="3:5">
      <c r="C213" s="1" t="s">
        <v>1348</v>
      </c>
      <c r="D213" s="1" t="s">
        <v>1399</v>
      </c>
      <c r="E213" s="1" t="s">
        <v>1401</v>
      </c>
    </row>
    <row r="214" spans="3:5">
      <c r="C214" s="1" t="s">
        <v>1348</v>
      </c>
      <c r="D214" s="1" t="s">
        <v>1399</v>
      </c>
      <c r="E214" s="1" t="s">
        <v>1402</v>
      </c>
    </row>
    <row r="215" spans="3:5">
      <c r="C215" s="1" t="s">
        <v>1348</v>
      </c>
      <c r="D215" s="1" t="s">
        <v>1399</v>
      </c>
      <c r="E215" s="1" t="s">
        <v>1403</v>
      </c>
    </row>
    <row r="216" spans="3:5">
      <c r="C216" s="1" t="s">
        <v>1348</v>
      </c>
      <c r="D216" s="1" t="s">
        <v>1399</v>
      </c>
      <c r="E216" s="1" t="s">
        <v>1404</v>
      </c>
    </row>
    <row r="217" spans="3:5">
      <c r="C217" s="1" t="s">
        <v>1405</v>
      </c>
      <c r="D217" s="1" t="s">
        <v>1406</v>
      </c>
      <c r="E217" s="1" t="s">
        <v>1407</v>
      </c>
    </row>
    <row r="218" spans="3:5">
      <c r="C218" s="1" t="s">
        <v>1405</v>
      </c>
      <c r="D218" s="1" t="s">
        <v>1406</v>
      </c>
      <c r="E218" s="1" t="s">
        <v>1408</v>
      </c>
    </row>
    <row r="219" spans="3:5">
      <c r="C219" s="1" t="s">
        <v>1405</v>
      </c>
      <c r="D219" s="1" t="s">
        <v>1406</v>
      </c>
      <c r="E219" s="1" t="s">
        <v>1409</v>
      </c>
    </row>
    <row r="220" spans="3:5">
      <c r="C220" s="1" t="s">
        <v>1405</v>
      </c>
      <c r="D220" s="1" t="s">
        <v>1410</v>
      </c>
      <c r="E220" s="1" t="s">
        <v>1411</v>
      </c>
    </row>
    <row r="221" spans="3:5">
      <c r="C221" s="1" t="s">
        <v>1405</v>
      </c>
      <c r="D221" s="1" t="s">
        <v>1410</v>
      </c>
      <c r="E221" s="1" t="s">
        <v>1412</v>
      </c>
    </row>
    <row r="222" spans="3:5">
      <c r="C222" s="1" t="s">
        <v>1405</v>
      </c>
      <c r="D222" s="1" t="s">
        <v>1410</v>
      </c>
      <c r="E222" s="1" t="s">
        <v>1413</v>
      </c>
    </row>
    <row r="223" spans="3:5">
      <c r="C223" s="1" t="s">
        <v>1405</v>
      </c>
      <c r="D223" s="1" t="s">
        <v>1410</v>
      </c>
      <c r="E223" s="1" t="s">
        <v>1414</v>
      </c>
    </row>
    <row r="224" spans="3:5">
      <c r="C224" s="1" t="s">
        <v>1405</v>
      </c>
      <c r="D224" s="1" t="s">
        <v>1410</v>
      </c>
      <c r="E224" s="1" t="s">
        <v>1415</v>
      </c>
    </row>
    <row r="225" spans="3:5">
      <c r="C225" s="1" t="s">
        <v>1405</v>
      </c>
      <c r="D225" s="1" t="s">
        <v>1410</v>
      </c>
      <c r="E225" s="1" t="s">
        <v>1416</v>
      </c>
    </row>
    <row r="226" spans="3:5">
      <c r="C226" s="1" t="s">
        <v>1405</v>
      </c>
      <c r="D226" s="1" t="s">
        <v>1410</v>
      </c>
      <c r="E226" s="1" t="s">
        <v>1417</v>
      </c>
    </row>
    <row r="227" spans="3:5">
      <c r="C227" s="1" t="s">
        <v>1405</v>
      </c>
      <c r="D227" s="1" t="s">
        <v>1410</v>
      </c>
      <c r="E227" s="1" t="s">
        <v>1418</v>
      </c>
    </row>
    <row r="228" spans="3:5">
      <c r="C228" s="1" t="s">
        <v>1405</v>
      </c>
      <c r="D228" s="1" t="s">
        <v>1410</v>
      </c>
      <c r="E228" s="1" t="s">
        <v>1419</v>
      </c>
    </row>
    <row r="229" spans="3:5">
      <c r="C229" s="1" t="s">
        <v>1405</v>
      </c>
      <c r="D229" s="1" t="s">
        <v>1410</v>
      </c>
      <c r="E229" s="1" t="s">
        <v>1420</v>
      </c>
    </row>
    <row r="230" spans="3:5">
      <c r="C230" s="1" t="s">
        <v>1405</v>
      </c>
      <c r="D230" s="1" t="s">
        <v>1410</v>
      </c>
      <c r="E230" s="1" t="s">
        <v>1421</v>
      </c>
    </row>
    <row r="231" spans="3:5">
      <c r="C231" s="1" t="s">
        <v>1405</v>
      </c>
      <c r="D231" s="1" t="s">
        <v>1410</v>
      </c>
      <c r="E231" s="1" t="s">
        <v>1422</v>
      </c>
    </row>
    <row r="232" spans="3:5">
      <c r="C232" s="1" t="s">
        <v>1405</v>
      </c>
      <c r="D232" s="1" t="s">
        <v>1410</v>
      </c>
      <c r="E232" s="1" t="s">
        <v>1423</v>
      </c>
    </row>
    <row r="233" spans="3:5">
      <c r="C233" s="1" t="s">
        <v>1405</v>
      </c>
      <c r="D233" s="1" t="s">
        <v>1410</v>
      </c>
      <c r="E233" s="1" t="s">
        <v>1424</v>
      </c>
    </row>
    <row r="234" spans="3:5">
      <c r="C234" s="1" t="s">
        <v>1405</v>
      </c>
      <c r="D234" s="1" t="s">
        <v>1410</v>
      </c>
      <c r="E234" s="1" t="s">
        <v>1425</v>
      </c>
    </row>
    <row r="235" spans="3:5">
      <c r="C235" s="1" t="s">
        <v>1405</v>
      </c>
      <c r="D235" s="1" t="s">
        <v>1410</v>
      </c>
      <c r="E235" s="1" t="s">
        <v>1426</v>
      </c>
    </row>
    <row r="236" spans="3:5">
      <c r="C236" s="1" t="s">
        <v>1405</v>
      </c>
      <c r="D236" s="1" t="s">
        <v>1410</v>
      </c>
      <c r="E236" s="1" t="s">
        <v>1427</v>
      </c>
    </row>
    <row r="237" spans="3:5">
      <c r="C237" s="1" t="s">
        <v>1405</v>
      </c>
      <c r="D237" s="1" t="s">
        <v>1410</v>
      </c>
      <c r="E237" s="1" t="s">
        <v>1428</v>
      </c>
    </row>
    <row r="238" spans="3:5">
      <c r="C238" s="1" t="s">
        <v>1405</v>
      </c>
      <c r="D238" s="1" t="s">
        <v>1410</v>
      </c>
      <c r="E238" s="1" t="s">
        <v>1429</v>
      </c>
    </row>
    <row r="239" spans="3:5">
      <c r="C239" s="1" t="s">
        <v>1405</v>
      </c>
      <c r="D239" s="1" t="s">
        <v>1430</v>
      </c>
      <c r="E239" s="1" t="s">
        <v>1431</v>
      </c>
    </row>
    <row r="240" spans="3:5">
      <c r="C240" s="1" t="s">
        <v>1405</v>
      </c>
      <c r="D240" s="1" t="s">
        <v>1430</v>
      </c>
      <c r="E240" s="1" t="s">
        <v>1432</v>
      </c>
    </row>
    <row r="241" spans="3:5">
      <c r="C241" s="1" t="s">
        <v>1405</v>
      </c>
      <c r="D241" s="1" t="s">
        <v>1430</v>
      </c>
      <c r="E241" s="1" t="s">
        <v>1433</v>
      </c>
    </row>
    <row r="242" spans="3:5">
      <c r="C242" s="1" t="s">
        <v>1405</v>
      </c>
      <c r="D242" s="1" t="s">
        <v>1430</v>
      </c>
      <c r="E242" s="1" t="s">
        <v>1434</v>
      </c>
    </row>
    <row r="243" spans="3:5">
      <c r="C243" s="1" t="s">
        <v>1405</v>
      </c>
      <c r="D243" s="1" t="s">
        <v>1430</v>
      </c>
      <c r="E243" s="1" t="s">
        <v>1435</v>
      </c>
    </row>
    <row r="244" spans="3:5">
      <c r="C244" s="1" t="s">
        <v>1405</v>
      </c>
      <c r="D244" s="1" t="s">
        <v>1430</v>
      </c>
      <c r="E244" s="1" t="s">
        <v>1436</v>
      </c>
    </row>
    <row r="245" spans="3:5">
      <c r="C245" s="1" t="s">
        <v>1405</v>
      </c>
      <c r="D245" s="1" t="s">
        <v>1430</v>
      </c>
      <c r="E245" s="1" t="s">
        <v>1437</v>
      </c>
    </row>
    <row r="246" spans="3:5">
      <c r="C246" s="1" t="s">
        <v>1405</v>
      </c>
      <c r="D246" s="1" t="s">
        <v>1430</v>
      </c>
      <c r="E246" s="1" t="s">
        <v>1438</v>
      </c>
    </row>
    <row r="247" spans="3:5">
      <c r="C247" s="1" t="s">
        <v>1405</v>
      </c>
      <c r="D247" s="1" t="s">
        <v>1430</v>
      </c>
      <c r="E247" s="1" t="s">
        <v>1439</v>
      </c>
    </row>
    <row r="248" spans="3:5">
      <c r="C248" s="1" t="s">
        <v>1405</v>
      </c>
      <c r="D248" s="1" t="s">
        <v>1430</v>
      </c>
      <c r="E248" s="1" t="s">
        <v>1440</v>
      </c>
    </row>
    <row r="249" spans="3:5">
      <c r="C249" s="1" t="s">
        <v>1405</v>
      </c>
      <c r="D249" s="1" t="s">
        <v>1430</v>
      </c>
      <c r="E249" s="1" t="s">
        <v>1441</v>
      </c>
    </row>
    <row r="250" spans="3:5">
      <c r="C250" s="1" t="s">
        <v>1405</v>
      </c>
      <c r="D250" s="1" t="s">
        <v>1430</v>
      </c>
      <c r="E250" s="1" t="s">
        <v>1442</v>
      </c>
    </row>
    <row r="251" spans="3:5">
      <c r="C251" s="1" t="s">
        <v>1405</v>
      </c>
      <c r="D251" s="1" t="s">
        <v>1430</v>
      </c>
      <c r="E251" s="1" t="s">
        <v>1443</v>
      </c>
    </row>
    <row r="252" spans="3:5">
      <c r="C252" s="1" t="s">
        <v>1444</v>
      </c>
      <c r="D252" s="1" t="s">
        <v>1445</v>
      </c>
      <c r="E252" s="1" t="s">
        <v>1446</v>
      </c>
    </row>
    <row r="253" spans="3:5">
      <c r="C253" s="1" t="s">
        <v>1444</v>
      </c>
      <c r="D253" s="1" t="s">
        <v>1445</v>
      </c>
      <c r="E253" s="1" t="s">
        <v>1447</v>
      </c>
    </row>
    <row r="254" spans="3:5">
      <c r="C254" s="1" t="s">
        <v>1444</v>
      </c>
      <c r="D254" s="1" t="s">
        <v>1445</v>
      </c>
      <c r="E254" s="1" t="s">
        <v>1448</v>
      </c>
    </row>
    <row r="255" spans="3:5">
      <c r="C255" s="1" t="s">
        <v>1444</v>
      </c>
      <c r="D255" s="1" t="s">
        <v>1445</v>
      </c>
      <c r="E255" s="1" t="s">
        <v>1449</v>
      </c>
    </row>
    <row r="256" spans="3:5">
      <c r="C256" s="1" t="s">
        <v>1444</v>
      </c>
      <c r="D256" s="1" t="s">
        <v>1445</v>
      </c>
    </row>
    <row r="257" spans="3:5">
      <c r="C257" s="1" t="s">
        <v>1444</v>
      </c>
      <c r="D257" s="1" t="s">
        <v>1450</v>
      </c>
      <c r="E257" s="1" t="s">
        <v>1451</v>
      </c>
    </row>
    <row r="258" spans="3:5">
      <c r="C258" s="1" t="s">
        <v>1444</v>
      </c>
      <c r="D258" s="1" t="s">
        <v>1450</v>
      </c>
      <c r="E258" s="1" t="s">
        <v>1452</v>
      </c>
    </row>
    <row r="259" spans="3:5">
      <c r="C259" s="1" t="s">
        <v>1444</v>
      </c>
      <c r="D259" s="1" t="s">
        <v>1450</v>
      </c>
      <c r="E259" s="1" t="s">
        <v>1453</v>
      </c>
    </row>
    <row r="260" spans="3:5">
      <c r="C260" s="1" t="s">
        <v>1444</v>
      </c>
      <c r="D260" s="1" t="s">
        <v>1450</v>
      </c>
    </row>
    <row r="261" spans="3:5">
      <c r="C261" s="1" t="s">
        <v>1444</v>
      </c>
      <c r="D261" s="1" t="s">
        <v>1454</v>
      </c>
      <c r="E261" s="1" t="s">
        <v>1455</v>
      </c>
    </row>
    <row r="262" spans="3:5">
      <c r="C262" s="1" t="s">
        <v>1444</v>
      </c>
      <c r="D262" s="1" t="s">
        <v>1454</v>
      </c>
      <c r="E262" s="1" t="s">
        <v>1456</v>
      </c>
    </row>
    <row r="263" spans="3:5">
      <c r="C263" s="1" t="s">
        <v>1444</v>
      </c>
      <c r="D263" s="1" t="s">
        <v>1454</v>
      </c>
      <c r="E263" s="1" t="s">
        <v>1457</v>
      </c>
    </row>
    <row r="264" spans="3:5">
      <c r="C264" s="1" t="s">
        <v>1444</v>
      </c>
      <c r="D264" s="1" t="s">
        <v>1454</v>
      </c>
    </row>
    <row r="265" spans="3:5">
      <c r="C265" s="1" t="s">
        <v>1444</v>
      </c>
      <c r="D265" s="1" t="s">
        <v>1458</v>
      </c>
      <c r="E265" s="1" t="s">
        <v>1459</v>
      </c>
    </row>
    <row r="266" spans="3:5">
      <c r="C266" s="1" t="s">
        <v>1444</v>
      </c>
      <c r="D266" s="1" t="s">
        <v>1458</v>
      </c>
      <c r="E266" s="1" t="s">
        <v>1460</v>
      </c>
    </row>
    <row r="267" spans="3:5">
      <c r="C267" s="1" t="s">
        <v>1444</v>
      </c>
      <c r="D267" s="1" t="s">
        <v>1458</v>
      </c>
      <c r="E267" s="1" t="s">
        <v>1461</v>
      </c>
    </row>
    <row r="268" spans="3:5">
      <c r="C268" s="1" t="s">
        <v>1444</v>
      </c>
      <c r="D268" s="1" t="s">
        <v>1458</v>
      </c>
      <c r="E268" s="1" t="s">
        <v>1462</v>
      </c>
    </row>
    <row r="269" spans="3:5">
      <c r="C269" s="1" t="s">
        <v>1444</v>
      </c>
      <c r="D269" s="1" t="s">
        <v>1458</v>
      </c>
      <c r="E269" s="1" t="s">
        <v>1463</v>
      </c>
    </row>
    <row r="270" spans="3:5">
      <c r="C270" s="1" t="s">
        <v>1444</v>
      </c>
      <c r="D270" s="1" t="s">
        <v>1458</v>
      </c>
      <c r="E270" s="1" t="s">
        <v>1464</v>
      </c>
    </row>
    <row r="271" spans="3:5">
      <c r="C271" s="1" t="s">
        <v>1444</v>
      </c>
      <c r="D271" s="1" t="s">
        <v>1458</v>
      </c>
    </row>
    <row r="272" spans="3:5">
      <c r="C272" s="1" t="s">
        <v>1444</v>
      </c>
      <c r="D272" s="1" t="s">
        <v>1465</v>
      </c>
      <c r="E272" s="1" t="s">
        <v>1406</v>
      </c>
    </row>
    <row r="273" spans="3:5">
      <c r="C273" s="1" t="s">
        <v>1444</v>
      </c>
      <c r="D273" s="1" t="s">
        <v>1465</v>
      </c>
      <c r="E273" s="1" t="s">
        <v>1466</v>
      </c>
    </row>
    <row r="274" spans="3:5">
      <c r="C274" s="1" t="s">
        <v>1444</v>
      </c>
      <c r="D274" s="1" t="s">
        <v>1465</v>
      </c>
      <c r="E274" s="1" t="s">
        <v>1467</v>
      </c>
    </row>
    <row r="275" spans="3:5">
      <c r="C275" s="1" t="s">
        <v>1444</v>
      </c>
      <c r="D275" s="1" t="s">
        <v>1465</v>
      </c>
      <c r="E275" s="1" t="s">
        <v>1468</v>
      </c>
    </row>
    <row r="276" spans="3:5">
      <c r="C276" s="1" t="s">
        <v>1444</v>
      </c>
      <c r="D276" s="1" t="s">
        <v>1465</v>
      </c>
      <c r="E276" s="1" t="s">
        <v>1469</v>
      </c>
    </row>
    <row r="277" spans="3:5">
      <c r="C277" s="1" t="s">
        <v>1444</v>
      </c>
      <c r="D277" s="1" t="s">
        <v>1465</v>
      </c>
      <c r="E277" s="1" t="s">
        <v>1470</v>
      </c>
    </row>
    <row r="278" spans="3:5">
      <c r="C278" s="1" t="s">
        <v>1444</v>
      </c>
      <c r="D278" s="1" t="s">
        <v>1465</v>
      </c>
      <c r="E278" s="1" t="s">
        <v>1471</v>
      </c>
    </row>
    <row r="279" spans="3:5">
      <c r="C279" s="1" t="s">
        <v>1444</v>
      </c>
      <c r="D279" s="1" t="s">
        <v>1465</v>
      </c>
      <c r="E279" s="1" t="s">
        <v>1472</v>
      </c>
    </row>
    <row r="280" spans="3:5">
      <c r="C280" s="1" t="s">
        <v>1444</v>
      </c>
      <c r="D280" s="1" t="s">
        <v>1465</v>
      </c>
      <c r="E280" s="1" t="s">
        <v>1473</v>
      </c>
    </row>
    <row r="281" spans="3:5">
      <c r="C281" s="1" t="s">
        <v>1444</v>
      </c>
      <c r="D281" s="1" t="s">
        <v>1465</v>
      </c>
      <c r="E281" s="1" t="s">
        <v>1474</v>
      </c>
    </row>
    <row r="282" spans="3:5">
      <c r="C282" s="1" t="s">
        <v>1444</v>
      </c>
      <c r="D282" s="1" t="s">
        <v>1465</v>
      </c>
    </row>
    <row r="283" spans="3:5">
      <c r="C283" s="1" t="s">
        <v>1444</v>
      </c>
      <c r="D283" s="1" t="s">
        <v>1475</v>
      </c>
      <c r="E283" s="1" t="s">
        <v>1476</v>
      </c>
    </row>
    <row r="284" spans="3:5">
      <c r="C284" s="1" t="s">
        <v>1444</v>
      </c>
      <c r="D284" s="1" t="s">
        <v>1475</v>
      </c>
      <c r="E284" s="1" t="s">
        <v>1477</v>
      </c>
    </row>
    <row r="285" spans="3:5">
      <c r="C285" s="1" t="s">
        <v>1444</v>
      </c>
      <c r="D285" s="1" t="s">
        <v>1475</v>
      </c>
      <c r="E285" s="1" t="s">
        <v>1478</v>
      </c>
    </row>
    <row r="286" spans="3:5">
      <c r="C286" s="1" t="s">
        <v>1444</v>
      </c>
      <c r="D286" s="1" t="s">
        <v>1475</v>
      </c>
      <c r="E286" s="1" t="s">
        <v>1479</v>
      </c>
    </row>
    <row r="287" spans="3:5">
      <c r="C287" s="1" t="s">
        <v>1444</v>
      </c>
      <c r="D287" s="1" t="s">
        <v>1475</v>
      </c>
      <c r="E287" s="1" t="s">
        <v>1480</v>
      </c>
    </row>
    <row r="288" spans="3:5">
      <c r="C288" s="1" t="s">
        <v>1444</v>
      </c>
      <c r="D288" s="1" t="s">
        <v>1475</v>
      </c>
      <c r="E288" s="1" t="s">
        <v>1481</v>
      </c>
    </row>
    <row r="289" spans="3:5">
      <c r="C289" s="1" t="s">
        <v>1444</v>
      </c>
      <c r="D289" s="1" t="s">
        <v>1475</v>
      </c>
      <c r="E289" s="1" t="s">
        <v>1482</v>
      </c>
    </row>
    <row r="290" spans="3:5">
      <c r="C290" s="1" t="s">
        <v>1444</v>
      </c>
      <c r="D290" s="1" t="s">
        <v>1475</v>
      </c>
      <c r="E290" s="1" t="s">
        <v>1483</v>
      </c>
    </row>
    <row r="291" spans="3:5">
      <c r="C291" s="1" t="s">
        <v>1444</v>
      </c>
      <c r="D291" s="1" t="s">
        <v>1484</v>
      </c>
      <c r="E291" s="1" t="s">
        <v>1485</v>
      </c>
    </row>
    <row r="292" spans="3:5">
      <c r="C292" s="1" t="s">
        <v>1444</v>
      </c>
      <c r="D292" s="1" t="s">
        <v>1484</v>
      </c>
      <c r="E292" s="1" t="s">
        <v>246</v>
      </c>
    </row>
    <row r="293" spans="3:5">
      <c r="C293" s="1" t="s">
        <v>1444</v>
      </c>
      <c r="D293" s="1" t="s">
        <v>1484</v>
      </c>
      <c r="E293" s="1" t="s">
        <v>1486</v>
      </c>
    </row>
    <row r="294" spans="3:5">
      <c r="C294" s="1" t="s">
        <v>1444</v>
      </c>
      <c r="D294" s="1" t="s">
        <v>1484</v>
      </c>
      <c r="E294" s="1" t="s">
        <v>1487</v>
      </c>
    </row>
    <row r="295" spans="3:5">
      <c r="C295" s="1" t="s">
        <v>1444</v>
      </c>
      <c r="D295" s="1" t="s">
        <v>1484</v>
      </c>
    </row>
    <row r="296" spans="3:5">
      <c r="C296" s="1" t="s">
        <v>1444</v>
      </c>
      <c r="D296" s="1" t="s">
        <v>1488</v>
      </c>
      <c r="E296" s="1" t="s">
        <v>1489</v>
      </c>
    </row>
    <row r="297" spans="3:5">
      <c r="C297" s="1" t="s">
        <v>1444</v>
      </c>
      <c r="D297" s="1" t="s">
        <v>1488</v>
      </c>
      <c r="E297" s="1" t="s">
        <v>1490</v>
      </c>
    </row>
    <row r="298" spans="3:5">
      <c r="C298" s="1" t="s">
        <v>1444</v>
      </c>
      <c r="D298" s="1" t="s">
        <v>1488</v>
      </c>
      <c r="E298" s="1" t="s">
        <v>1491</v>
      </c>
    </row>
    <row r="299" spans="3:5">
      <c r="C299" s="1" t="s">
        <v>1444</v>
      </c>
      <c r="D299" s="1" t="s">
        <v>1488</v>
      </c>
      <c r="E299" s="1" t="s">
        <v>1492</v>
      </c>
    </row>
    <row r="300" spans="3:5">
      <c r="C300" s="1" t="s">
        <v>1444</v>
      </c>
      <c r="D300" s="1" t="s">
        <v>1488</v>
      </c>
      <c r="E300" s="1" t="s">
        <v>1493</v>
      </c>
    </row>
    <row r="301" spans="3:5">
      <c r="C301" s="1" t="s">
        <v>1444</v>
      </c>
      <c r="D301" s="1" t="s">
        <v>1488</v>
      </c>
      <c r="E301" s="1" t="s">
        <v>1494</v>
      </c>
    </row>
    <row r="302" spans="3:5">
      <c r="C302" s="1" t="s">
        <v>1444</v>
      </c>
      <c r="D302" s="1" t="s">
        <v>1488</v>
      </c>
    </row>
    <row r="303" spans="3:5">
      <c r="C303" s="1" t="s">
        <v>1444</v>
      </c>
      <c r="D303" s="1" t="s">
        <v>1495</v>
      </c>
    </row>
    <row r="304" spans="3:5">
      <c r="C304" s="1" t="s">
        <v>1496</v>
      </c>
      <c r="D304" s="1" t="s">
        <v>1497</v>
      </c>
      <c r="E304" s="1" t="s">
        <v>1498</v>
      </c>
    </row>
    <row r="305" spans="3:5">
      <c r="C305" s="1" t="s">
        <v>1496</v>
      </c>
      <c r="D305" s="1" t="s">
        <v>1497</v>
      </c>
      <c r="E305" s="1" t="s">
        <v>1499</v>
      </c>
    </row>
    <row r="306" spans="3:5">
      <c r="C306" s="1" t="s">
        <v>1496</v>
      </c>
      <c r="D306" s="1" t="s">
        <v>1500</v>
      </c>
    </row>
    <row r="307" spans="3:5">
      <c r="C307" s="1" t="s">
        <v>1496</v>
      </c>
      <c r="D307" s="1" t="s">
        <v>1501</v>
      </c>
    </row>
    <row r="308" spans="3:5">
      <c r="C308" s="1" t="s">
        <v>1496</v>
      </c>
      <c r="D308" s="1" t="s">
        <v>1502</v>
      </c>
    </row>
    <row r="309" spans="3:5">
      <c r="C309" s="1" t="s">
        <v>1496</v>
      </c>
      <c r="D309" s="1" t="s">
        <v>1503</v>
      </c>
    </row>
    <row r="310" spans="3:5">
      <c r="C310" s="1" t="s">
        <v>1504</v>
      </c>
      <c r="D310" s="1" t="s">
        <v>1505</v>
      </c>
      <c r="E310" s="1" t="s">
        <v>1506</v>
      </c>
    </row>
    <row r="311" spans="3:5">
      <c r="C311" s="1" t="s">
        <v>1504</v>
      </c>
      <c r="D311" s="1" t="s">
        <v>1505</v>
      </c>
      <c r="E311" s="1" t="s">
        <v>1507</v>
      </c>
    </row>
    <row r="312" spans="3:5">
      <c r="C312" s="1" t="s">
        <v>1504</v>
      </c>
      <c r="D312" s="1" t="s">
        <v>1505</v>
      </c>
      <c r="E312" s="1" t="s">
        <v>1508</v>
      </c>
    </row>
    <row r="313" spans="3:5">
      <c r="C313" s="1" t="s">
        <v>1504</v>
      </c>
      <c r="D313" s="1" t="s">
        <v>1505</v>
      </c>
      <c r="E313" s="1" t="s">
        <v>1509</v>
      </c>
    </row>
    <row r="314" spans="3:5">
      <c r="C314" s="1" t="s">
        <v>1504</v>
      </c>
      <c r="D314" s="1" t="s">
        <v>1505</v>
      </c>
      <c r="E314" s="1" t="s">
        <v>1510</v>
      </c>
    </row>
    <row r="315" spans="3:5">
      <c r="C315" s="1" t="s">
        <v>1504</v>
      </c>
      <c r="D315" s="1" t="s">
        <v>1505</v>
      </c>
      <c r="E315" s="1" t="s">
        <v>1511</v>
      </c>
    </row>
    <row r="316" spans="3:5">
      <c r="C316" s="1" t="s">
        <v>1504</v>
      </c>
      <c r="D316" s="1" t="s">
        <v>1505</v>
      </c>
      <c r="E316" s="1" t="s">
        <v>1512</v>
      </c>
    </row>
    <row r="317" spans="3:5">
      <c r="C317" s="1" t="s">
        <v>1504</v>
      </c>
      <c r="D317" s="1" t="s">
        <v>1505</v>
      </c>
      <c r="E317" s="1" t="s">
        <v>1513</v>
      </c>
    </row>
    <row r="318" spans="3:5">
      <c r="C318" s="1" t="s">
        <v>1504</v>
      </c>
      <c r="D318" s="1" t="s">
        <v>1505</v>
      </c>
      <c r="E318" s="1" t="s">
        <v>1514</v>
      </c>
    </row>
    <row r="319" spans="3:5">
      <c r="C319" s="1" t="s">
        <v>1504</v>
      </c>
      <c r="D319" s="1" t="s">
        <v>1505</v>
      </c>
      <c r="E319" s="1" t="s">
        <v>1515</v>
      </c>
    </row>
    <row r="320" spans="3:5">
      <c r="C320" s="1" t="s">
        <v>1504</v>
      </c>
      <c r="D320" s="1" t="s">
        <v>1516</v>
      </c>
      <c r="E320" s="1" t="s">
        <v>1517</v>
      </c>
    </row>
    <row r="321" spans="3:5">
      <c r="C321" s="1" t="s">
        <v>1504</v>
      </c>
      <c r="D321" s="1" t="s">
        <v>1516</v>
      </c>
      <c r="E321" s="1" t="s">
        <v>1518</v>
      </c>
    </row>
    <row r="322" spans="3:5">
      <c r="C322" s="1" t="s">
        <v>1504</v>
      </c>
      <c r="D322" s="1" t="s">
        <v>1516</v>
      </c>
      <c r="E322" s="1" t="s">
        <v>1519</v>
      </c>
    </row>
    <row r="323" spans="3:5">
      <c r="C323" s="1" t="s">
        <v>1504</v>
      </c>
      <c r="D323" s="1" t="s">
        <v>1516</v>
      </c>
      <c r="E323" s="1" t="s">
        <v>1520</v>
      </c>
    </row>
    <row r="324" spans="3:5">
      <c r="C324" s="1" t="s">
        <v>1504</v>
      </c>
      <c r="D324" s="1" t="s">
        <v>1516</v>
      </c>
      <c r="E324" s="1" t="s">
        <v>1521</v>
      </c>
    </row>
    <row r="325" spans="3:5">
      <c r="C325" s="1" t="s">
        <v>1504</v>
      </c>
      <c r="D325" s="1" t="s">
        <v>1516</v>
      </c>
      <c r="E325" s="1" t="s">
        <v>444</v>
      </c>
    </row>
    <row r="326" spans="3:5">
      <c r="C326" s="1" t="s">
        <v>1504</v>
      </c>
      <c r="D326" s="1" t="s">
        <v>1516</v>
      </c>
      <c r="E326" s="1" t="s">
        <v>445</v>
      </c>
    </row>
    <row r="327" spans="3:5">
      <c r="C327" s="1" t="s">
        <v>1504</v>
      </c>
      <c r="D327" s="1" t="s">
        <v>1516</v>
      </c>
      <c r="E327" s="1" t="s">
        <v>446</v>
      </c>
    </row>
    <row r="328" spans="3:5">
      <c r="C328" s="1" t="s">
        <v>1504</v>
      </c>
      <c r="D328" s="1" t="s">
        <v>1522</v>
      </c>
      <c r="E328" s="1" t="s">
        <v>1523</v>
      </c>
    </row>
    <row r="329" spans="3:5">
      <c r="C329" s="1" t="s">
        <v>1504</v>
      </c>
      <c r="D329" s="1" t="s">
        <v>1522</v>
      </c>
      <c r="E329" s="1" t="s">
        <v>1524</v>
      </c>
    </row>
    <row r="330" spans="3:5">
      <c r="C330" s="1" t="s">
        <v>1504</v>
      </c>
      <c r="D330" s="1" t="s">
        <v>1522</v>
      </c>
      <c r="E330" s="1" t="s">
        <v>1525</v>
      </c>
    </row>
    <row r="331" spans="3:5">
      <c r="C331" s="1" t="s">
        <v>1504</v>
      </c>
      <c r="D331" s="1" t="s">
        <v>1522</v>
      </c>
      <c r="E331" s="1" t="s">
        <v>1526</v>
      </c>
    </row>
    <row r="332" spans="3:5">
      <c r="C332" s="1" t="s">
        <v>1504</v>
      </c>
      <c r="D332" s="1" t="s">
        <v>1522</v>
      </c>
      <c r="E332" s="1" t="s">
        <v>1527</v>
      </c>
    </row>
    <row r="333" spans="3:5">
      <c r="C333" s="1" t="s">
        <v>1504</v>
      </c>
      <c r="D333" s="1" t="s">
        <v>1522</v>
      </c>
      <c r="E333" s="1" t="s">
        <v>1528</v>
      </c>
    </row>
    <row r="334" spans="3:5">
      <c r="C334" s="1" t="s">
        <v>1504</v>
      </c>
      <c r="D334" s="1" t="s">
        <v>1522</v>
      </c>
      <c r="E334" s="1" t="s">
        <v>1529</v>
      </c>
    </row>
    <row r="335" spans="3:5">
      <c r="C335" s="1" t="s">
        <v>1504</v>
      </c>
      <c r="D335" s="1" t="s">
        <v>1522</v>
      </c>
      <c r="E335" s="1" t="s">
        <v>1530</v>
      </c>
    </row>
    <row r="336" spans="3:5">
      <c r="C336" s="1" t="s">
        <v>1504</v>
      </c>
      <c r="D336" s="1" t="s">
        <v>1522</v>
      </c>
      <c r="E336" s="1" t="s">
        <v>423</v>
      </c>
    </row>
    <row r="337" spans="3:5">
      <c r="C337" s="1" t="s">
        <v>1504</v>
      </c>
      <c r="D337" s="1" t="s">
        <v>1522</v>
      </c>
      <c r="E337" s="1" t="s">
        <v>1531</v>
      </c>
    </row>
    <row r="338" spans="3:5">
      <c r="C338" s="1" t="s">
        <v>1504</v>
      </c>
      <c r="D338" s="1" t="s">
        <v>1522</v>
      </c>
      <c r="E338" s="1" t="s">
        <v>1532</v>
      </c>
    </row>
    <row r="339" spans="3:5">
      <c r="C339" s="1" t="s">
        <v>1504</v>
      </c>
      <c r="D339" s="1" t="s">
        <v>1522</v>
      </c>
      <c r="E339" s="1" t="s">
        <v>1533</v>
      </c>
    </row>
    <row r="340" spans="3:5">
      <c r="C340" s="1" t="s">
        <v>1504</v>
      </c>
      <c r="D340" s="1" t="s">
        <v>1522</v>
      </c>
      <c r="E340" s="1" t="s">
        <v>1534</v>
      </c>
    </row>
    <row r="341" spans="3:5">
      <c r="C341" s="1" t="s">
        <v>1504</v>
      </c>
      <c r="D341" s="1" t="s">
        <v>1535</v>
      </c>
    </row>
    <row r="342" spans="3:5">
      <c r="C342" s="1" t="s">
        <v>1504</v>
      </c>
      <c r="D342" s="1" t="s">
        <v>1536</v>
      </c>
      <c r="E342" s="1" t="s">
        <v>1537</v>
      </c>
    </row>
    <row r="343" spans="3:5">
      <c r="C343" s="1" t="s">
        <v>1504</v>
      </c>
      <c r="D343" s="1" t="s">
        <v>1536</v>
      </c>
      <c r="E343" s="1" t="s">
        <v>1538</v>
      </c>
    </row>
    <row r="344" spans="3:5">
      <c r="C344" s="1" t="s">
        <v>1504</v>
      </c>
      <c r="D344" s="1" t="s">
        <v>1536</v>
      </c>
      <c r="E344" s="1" t="s">
        <v>1539</v>
      </c>
    </row>
    <row r="345" spans="3:5">
      <c r="C345" s="1" t="s">
        <v>1504</v>
      </c>
      <c r="D345" s="1" t="s">
        <v>1536</v>
      </c>
      <c r="E345" s="1" t="s">
        <v>1540</v>
      </c>
    </row>
    <row r="346" spans="3:5">
      <c r="C346" s="1" t="s">
        <v>1504</v>
      </c>
      <c r="D346" s="1" t="s">
        <v>1536</v>
      </c>
      <c r="E346" s="1" t="s">
        <v>1541</v>
      </c>
    </row>
    <row r="347" spans="3:5">
      <c r="C347" s="1" t="s">
        <v>1504</v>
      </c>
      <c r="D347" s="1" t="s">
        <v>1536</v>
      </c>
      <c r="E347" s="1" t="s">
        <v>1542</v>
      </c>
    </row>
    <row r="348" spans="3:5">
      <c r="C348" s="1" t="s">
        <v>1504</v>
      </c>
      <c r="D348" s="1" t="s">
        <v>1536</v>
      </c>
      <c r="E348" s="1" t="s">
        <v>1543</v>
      </c>
    </row>
    <row r="349" spans="3:5">
      <c r="C349" s="1" t="s">
        <v>1504</v>
      </c>
      <c r="D349" s="1" t="s">
        <v>1536</v>
      </c>
      <c r="E349" s="1" t="s">
        <v>1544</v>
      </c>
    </row>
    <row r="350" spans="3:5">
      <c r="C350" s="1" t="s">
        <v>1504</v>
      </c>
      <c r="D350" s="1" t="s">
        <v>1545</v>
      </c>
      <c r="E350" s="1" t="s">
        <v>1546</v>
      </c>
    </row>
    <row r="351" spans="3:5">
      <c r="C351" s="1" t="s">
        <v>1504</v>
      </c>
      <c r="D351" s="1" t="s">
        <v>1545</v>
      </c>
      <c r="E351" s="1" t="s">
        <v>1547</v>
      </c>
    </row>
    <row r="352" spans="3:5">
      <c r="C352" s="1" t="s">
        <v>1504</v>
      </c>
      <c r="D352" s="1" t="s">
        <v>1545</v>
      </c>
      <c r="E352" s="1" t="s">
        <v>1548</v>
      </c>
    </row>
    <row r="353" spans="3:5">
      <c r="C353" s="1" t="s">
        <v>1504</v>
      </c>
      <c r="D353" s="1" t="s">
        <v>1545</v>
      </c>
      <c r="E353" s="1" t="s">
        <v>1549</v>
      </c>
    </row>
    <row r="354" spans="3:5">
      <c r="C354" s="1" t="s">
        <v>1504</v>
      </c>
      <c r="D354" s="1" t="s">
        <v>1545</v>
      </c>
      <c r="E354" s="1" t="s">
        <v>1550</v>
      </c>
    </row>
    <row r="355" spans="3:5">
      <c r="C355" s="1" t="s">
        <v>1504</v>
      </c>
      <c r="D355" s="1" t="s">
        <v>1545</v>
      </c>
      <c r="E355" s="1" t="s">
        <v>1551</v>
      </c>
    </row>
    <row r="356" spans="3:5">
      <c r="C356" s="1" t="s">
        <v>1504</v>
      </c>
      <c r="D356" s="1" t="s">
        <v>1545</v>
      </c>
      <c r="E356" s="1" t="s">
        <v>1552</v>
      </c>
    </row>
    <row r="357" spans="3:5">
      <c r="C357" s="1" t="s">
        <v>1504</v>
      </c>
      <c r="D357" s="1" t="s">
        <v>1545</v>
      </c>
      <c r="E357" s="1" t="s">
        <v>1553</v>
      </c>
    </row>
    <row r="358" spans="3:5">
      <c r="C358" s="1" t="s">
        <v>1504</v>
      </c>
      <c r="D358" s="1" t="s">
        <v>1545</v>
      </c>
      <c r="E358" s="1" t="s">
        <v>1554</v>
      </c>
    </row>
    <row r="359" spans="3:5">
      <c r="C359" s="1" t="s">
        <v>1504</v>
      </c>
      <c r="D359" s="1" t="s">
        <v>1545</v>
      </c>
      <c r="E359" s="1" t="s">
        <v>1555</v>
      </c>
    </row>
    <row r="360" spans="3:5">
      <c r="C360" s="1" t="s">
        <v>1504</v>
      </c>
      <c r="D360" s="1" t="s">
        <v>1545</v>
      </c>
      <c r="E360" s="1" t="s">
        <v>1556</v>
      </c>
    </row>
    <row r="361" spans="3:5">
      <c r="C361" s="1" t="s">
        <v>1504</v>
      </c>
      <c r="D361" s="1" t="s">
        <v>1545</v>
      </c>
      <c r="E361" s="1" t="s">
        <v>1557</v>
      </c>
    </row>
    <row r="362" spans="3:5">
      <c r="C362" s="1" t="s">
        <v>1504</v>
      </c>
      <c r="D362" s="1" t="s">
        <v>1545</v>
      </c>
      <c r="E362" s="1" t="s">
        <v>1558</v>
      </c>
    </row>
    <row r="363" spans="3:5">
      <c r="C363" s="1" t="s">
        <v>1504</v>
      </c>
      <c r="D363" s="1" t="s">
        <v>1545</v>
      </c>
      <c r="E363" s="1" t="s">
        <v>1559</v>
      </c>
    </row>
    <row r="364" spans="3:5">
      <c r="C364" s="1" t="s">
        <v>1504</v>
      </c>
      <c r="D364" s="1" t="s">
        <v>1545</v>
      </c>
      <c r="E364" s="1" t="s">
        <v>1560</v>
      </c>
    </row>
    <row r="365" spans="3:5">
      <c r="C365" s="1" t="s">
        <v>1504</v>
      </c>
      <c r="D365" s="1" t="s">
        <v>1561</v>
      </c>
      <c r="E365" s="1" t="s">
        <v>1562</v>
      </c>
    </row>
    <row r="366" spans="3:5">
      <c r="C366" s="1" t="s">
        <v>1504</v>
      </c>
      <c r="D366" s="1" t="s">
        <v>1561</v>
      </c>
      <c r="E366" s="1" t="s">
        <v>1563</v>
      </c>
    </row>
    <row r="367" spans="3:5">
      <c r="C367" s="1" t="s">
        <v>1504</v>
      </c>
      <c r="D367" s="1" t="s">
        <v>1561</v>
      </c>
      <c r="E367" s="1" t="s">
        <v>1564</v>
      </c>
    </row>
    <row r="368" spans="3:5">
      <c r="C368" s="1" t="s">
        <v>1504</v>
      </c>
      <c r="D368" s="1" t="s">
        <v>1561</v>
      </c>
      <c r="E368" s="1" t="s">
        <v>1565</v>
      </c>
    </row>
    <row r="369" spans="3:5">
      <c r="C369" s="1" t="s">
        <v>1504</v>
      </c>
      <c r="D369" s="1" t="s">
        <v>1561</v>
      </c>
      <c r="E369" s="1" t="s">
        <v>1566</v>
      </c>
    </row>
    <row r="370" spans="3:5">
      <c r="C370" s="1" t="s">
        <v>1504</v>
      </c>
      <c r="D370" s="1" t="s">
        <v>1561</v>
      </c>
      <c r="E370" s="1" t="s">
        <v>1567</v>
      </c>
    </row>
    <row r="371" spans="3:5">
      <c r="C371" s="1" t="s">
        <v>1504</v>
      </c>
      <c r="D371" s="1" t="s">
        <v>1561</v>
      </c>
      <c r="E371" s="1" t="s">
        <v>1568</v>
      </c>
    </row>
    <row r="372" spans="3:5">
      <c r="C372" s="1" t="s">
        <v>1504</v>
      </c>
      <c r="D372" s="1" t="s">
        <v>1561</v>
      </c>
      <c r="E372" s="1" t="s">
        <v>1569</v>
      </c>
    </row>
    <row r="373" spans="3:5">
      <c r="C373" s="1" t="s">
        <v>1504</v>
      </c>
      <c r="D373" s="1" t="s">
        <v>1561</v>
      </c>
      <c r="E373" s="1" t="s">
        <v>1570</v>
      </c>
    </row>
    <row r="374" spans="3:5">
      <c r="C374" s="1" t="s">
        <v>1504</v>
      </c>
      <c r="D374" s="1" t="s">
        <v>1561</v>
      </c>
      <c r="E374" s="1" t="s">
        <v>1571</v>
      </c>
    </row>
    <row r="375" spans="3:5">
      <c r="C375" s="1" t="s">
        <v>1504</v>
      </c>
      <c r="D375" s="1" t="s">
        <v>1561</v>
      </c>
      <c r="E375" s="1" t="s">
        <v>1572</v>
      </c>
    </row>
    <row r="376" spans="3:5">
      <c r="C376" s="1" t="s">
        <v>1504</v>
      </c>
      <c r="D376" s="1" t="s">
        <v>1561</v>
      </c>
      <c r="E376" s="1" t="s">
        <v>1573</v>
      </c>
    </row>
    <row r="377" spans="3:5">
      <c r="C377" s="1" t="s">
        <v>1504</v>
      </c>
      <c r="D377" s="1" t="s">
        <v>1561</v>
      </c>
      <c r="E377" s="1" t="s">
        <v>1574</v>
      </c>
    </row>
    <row r="378" spans="3:5">
      <c r="C378" s="1" t="s">
        <v>1504</v>
      </c>
      <c r="D378" s="1" t="s">
        <v>1561</v>
      </c>
      <c r="E378" s="1" t="s">
        <v>1575</v>
      </c>
    </row>
    <row r="379" spans="3:5">
      <c r="C379" s="1" t="s">
        <v>1504</v>
      </c>
      <c r="D379" s="1" t="s">
        <v>1561</v>
      </c>
      <c r="E379" s="1" t="s">
        <v>1576</v>
      </c>
    </row>
    <row r="380" spans="3:5">
      <c r="C380" s="1" t="s">
        <v>1504</v>
      </c>
      <c r="D380" s="1" t="s">
        <v>1561</v>
      </c>
      <c r="E380" s="1" t="s">
        <v>1577</v>
      </c>
    </row>
    <row r="381" spans="3:5">
      <c r="C381" s="1" t="s">
        <v>1504</v>
      </c>
      <c r="D381" s="1" t="s">
        <v>1561</v>
      </c>
      <c r="E381" s="1" t="s">
        <v>1578</v>
      </c>
    </row>
    <row r="382" spans="3:5">
      <c r="C382" s="1" t="s">
        <v>1504</v>
      </c>
      <c r="D382" s="1" t="s">
        <v>1561</v>
      </c>
      <c r="E382" s="1" t="s">
        <v>1579</v>
      </c>
    </row>
    <row r="383" spans="3:5">
      <c r="C383" s="1" t="s">
        <v>1504</v>
      </c>
      <c r="D383" s="1" t="s">
        <v>1561</v>
      </c>
      <c r="E383" s="1" t="s">
        <v>1580</v>
      </c>
    </row>
    <row r="384" spans="3:5">
      <c r="C384" s="1" t="s">
        <v>1581</v>
      </c>
      <c r="D384" s="1" t="s">
        <v>1582</v>
      </c>
      <c r="E384" s="1" t="s">
        <v>1583</v>
      </c>
    </row>
    <row r="385" spans="3:5">
      <c r="C385" s="1" t="s">
        <v>1581</v>
      </c>
      <c r="D385" s="1" t="s">
        <v>1582</v>
      </c>
      <c r="E385" s="1" t="s">
        <v>1584</v>
      </c>
    </row>
    <row r="386" spans="3:5">
      <c r="C386" s="1" t="s">
        <v>1581</v>
      </c>
      <c r="D386" s="1" t="s">
        <v>1582</v>
      </c>
      <c r="E386" s="1" t="s">
        <v>1585</v>
      </c>
    </row>
    <row r="387" spans="3:5">
      <c r="C387" s="1" t="s">
        <v>1581</v>
      </c>
      <c r="D387" s="1" t="s">
        <v>1582</v>
      </c>
      <c r="E387" s="1" t="s">
        <v>1586</v>
      </c>
    </row>
    <row r="388" spans="3:5">
      <c r="C388" s="1" t="s">
        <v>1581</v>
      </c>
      <c r="D388" s="1" t="s">
        <v>1582</v>
      </c>
      <c r="E388" s="1" t="s">
        <v>1587</v>
      </c>
    </row>
    <row r="389" spans="3:5">
      <c r="C389" s="1" t="s">
        <v>1581</v>
      </c>
      <c r="D389" s="1" t="s">
        <v>1582</v>
      </c>
      <c r="E389" s="1" t="s">
        <v>1588</v>
      </c>
    </row>
    <row r="390" spans="3:5">
      <c r="C390" s="1" t="s">
        <v>1581</v>
      </c>
      <c r="D390" s="1" t="s">
        <v>1582</v>
      </c>
      <c r="E390" s="1" t="s">
        <v>1589</v>
      </c>
    </row>
    <row r="391" spans="3:5">
      <c r="C391" s="1" t="s">
        <v>1581</v>
      </c>
      <c r="D391" s="1" t="s">
        <v>1582</v>
      </c>
      <c r="E391" s="1" t="s">
        <v>1590</v>
      </c>
    </row>
    <row r="392" spans="3:5">
      <c r="C392" s="1" t="s">
        <v>1581</v>
      </c>
      <c r="D392" s="1" t="s">
        <v>1582</v>
      </c>
      <c r="E392" s="1" t="s">
        <v>1591</v>
      </c>
    </row>
    <row r="393" spans="3:5">
      <c r="C393" s="1" t="s">
        <v>1581</v>
      </c>
      <c r="D393" s="1" t="s">
        <v>1582</v>
      </c>
      <c r="E393" s="1" t="s">
        <v>1592</v>
      </c>
    </row>
    <row r="394" spans="3:5">
      <c r="C394" s="1" t="s">
        <v>1581</v>
      </c>
      <c r="D394" s="1" t="s">
        <v>1582</v>
      </c>
      <c r="E394" s="1" t="s">
        <v>1593</v>
      </c>
    </row>
    <row r="395" spans="3:5">
      <c r="C395" s="1" t="s">
        <v>1581</v>
      </c>
      <c r="D395" s="1" t="s">
        <v>1594</v>
      </c>
      <c r="E395" s="1" t="s">
        <v>1595</v>
      </c>
    </row>
    <row r="396" spans="3:5">
      <c r="C396" s="1" t="s">
        <v>1581</v>
      </c>
      <c r="D396" s="1" t="s">
        <v>1594</v>
      </c>
      <c r="E396" s="1" t="s">
        <v>1596</v>
      </c>
    </row>
    <row r="397" spans="3:5">
      <c r="C397" s="1" t="s">
        <v>1581</v>
      </c>
      <c r="D397" s="1" t="s">
        <v>1594</v>
      </c>
      <c r="E397" s="1" t="s">
        <v>1597</v>
      </c>
    </row>
    <row r="398" spans="3:5">
      <c r="C398" s="1" t="s">
        <v>1581</v>
      </c>
      <c r="D398" s="1" t="s">
        <v>1594</v>
      </c>
      <c r="E398" s="1" t="s">
        <v>1598</v>
      </c>
    </row>
    <row r="399" spans="3:5">
      <c r="C399" s="1" t="s">
        <v>1581</v>
      </c>
      <c r="D399" s="1" t="s">
        <v>1594</v>
      </c>
      <c r="E399" s="1" t="s">
        <v>1599</v>
      </c>
    </row>
    <row r="400" spans="3:5">
      <c r="C400" s="1" t="s">
        <v>1581</v>
      </c>
      <c r="D400" s="1" t="s">
        <v>1594</v>
      </c>
      <c r="E400" s="1" t="s">
        <v>1600</v>
      </c>
    </row>
    <row r="401" spans="3:5">
      <c r="C401" s="1" t="s">
        <v>1581</v>
      </c>
      <c r="D401" s="1" t="s">
        <v>1594</v>
      </c>
      <c r="E401" s="1" t="s">
        <v>1601</v>
      </c>
    </row>
    <row r="402" spans="3:5">
      <c r="C402" s="1" t="s">
        <v>1581</v>
      </c>
      <c r="D402" s="1" t="s">
        <v>1594</v>
      </c>
      <c r="E402" s="1" t="s">
        <v>1602</v>
      </c>
    </row>
    <row r="403" spans="3:5">
      <c r="C403" s="1" t="s">
        <v>1581</v>
      </c>
      <c r="D403" s="1" t="s">
        <v>1594</v>
      </c>
      <c r="E403" s="1" t="s">
        <v>1603</v>
      </c>
    </row>
    <row r="404" spans="3:5">
      <c r="C404" s="1" t="s">
        <v>1581</v>
      </c>
      <c r="D404" s="1" t="s">
        <v>1594</v>
      </c>
      <c r="E404" s="1" t="s">
        <v>1604</v>
      </c>
    </row>
    <row r="405" spans="3:5">
      <c r="C405" s="1" t="s">
        <v>1581</v>
      </c>
      <c r="D405" s="1" t="s">
        <v>1605</v>
      </c>
    </row>
    <row r="406" spans="3:5">
      <c r="C406" s="1" t="s">
        <v>1581</v>
      </c>
      <c r="D406" s="1" t="s">
        <v>1606</v>
      </c>
    </row>
    <row r="407" spans="3:5">
      <c r="C407" s="1" t="s">
        <v>1581</v>
      </c>
      <c r="D407" s="1" t="s">
        <v>1607</v>
      </c>
      <c r="E407" s="1" t="s">
        <v>1608</v>
      </c>
    </row>
    <row r="408" spans="3:5">
      <c r="C408" s="1" t="s">
        <v>1581</v>
      </c>
      <c r="D408" s="1" t="s">
        <v>1607</v>
      </c>
      <c r="E408" s="1" t="s">
        <v>1609</v>
      </c>
    </row>
    <row r="409" spans="3:5">
      <c r="C409" s="1" t="s">
        <v>1581</v>
      </c>
      <c r="D409" s="1" t="s">
        <v>1607</v>
      </c>
      <c r="E409" s="1" t="s">
        <v>1610</v>
      </c>
    </row>
    <row r="410" spans="3:5">
      <c r="C410" s="1" t="s">
        <v>1581</v>
      </c>
      <c r="D410" s="1" t="s">
        <v>1611</v>
      </c>
    </row>
    <row r="411" spans="3:5">
      <c r="C411" s="1" t="s">
        <v>1581</v>
      </c>
      <c r="D411" s="1" t="s">
        <v>1612</v>
      </c>
    </row>
    <row r="412" spans="3:5">
      <c r="C412" s="1" t="s">
        <v>1581</v>
      </c>
      <c r="D412" s="1" t="s">
        <v>1613</v>
      </c>
    </row>
    <row r="413" spans="3:5">
      <c r="C413" s="1" t="s">
        <v>1581</v>
      </c>
      <c r="D413" s="1" t="s">
        <v>1614</v>
      </c>
    </row>
    <row r="414" spans="3:5">
      <c r="C414" s="1" t="s">
        <v>1615</v>
      </c>
      <c r="D414" s="1" t="s">
        <v>1616</v>
      </c>
      <c r="E414" s="1" t="s">
        <v>1617</v>
      </c>
    </row>
    <row r="415" spans="3:5">
      <c r="C415" s="1" t="s">
        <v>1615</v>
      </c>
      <c r="D415" s="1" t="s">
        <v>1616</v>
      </c>
      <c r="E415" s="1" t="s">
        <v>1618</v>
      </c>
    </row>
    <row r="416" spans="3:5">
      <c r="C416" s="1" t="s">
        <v>1615</v>
      </c>
      <c r="D416" s="1" t="s">
        <v>1616</v>
      </c>
      <c r="E416" s="1" t="s">
        <v>586</v>
      </c>
    </row>
    <row r="417" spans="3:5">
      <c r="C417" s="1" t="s">
        <v>1615</v>
      </c>
      <c r="D417" s="1" t="s">
        <v>1616</v>
      </c>
      <c r="E417" s="1" t="s">
        <v>1619</v>
      </c>
    </row>
    <row r="418" spans="3:5">
      <c r="C418" s="1" t="s">
        <v>1615</v>
      </c>
      <c r="D418" s="1" t="s">
        <v>1616</v>
      </c>
      <c r="E418" s="1" t="s">
        <v>1620</v>
      </c>
    </row>
    <row r="419" spans="3:5">
      <c r="C419" s="1" t="s">
        <v>1615</v>
      </c>
      <c r="D419" s="1" t="s">
        <v>1616</v>
      </c>
      <c r="E419" s="1" t="s">
        <v>1621</v>
      </c>
    </row>
    <row r="420" spans="3:5">
      <c r="C420" s="1" t="s">
        <v>1615</v>
      </c>
      <c r="D420" s="1" t="s">
        <v>1616</v>
      </c>
      <c r="E420" s="1" t="s">
        <v>1622</v>
      </c>
    </row>
    <row r="421" spans="3:5">
      <c r="C421" s="1" t="s">
        <v>1615</v>
      </c>
      <c r="D421" s="1" t="s">
        <v>1616</v>
      </c>
      <c r="E421" s="1" t="s">
        <v>1623</v>
      </c>
    </row>
    <row r="422" spans="3:5">
      <c r="C422" s="1" t="s">
        <v>1615</v>
      </c>
      <c r="D422" s="1" t="s">
        <v>1616</v>
      </c>
      <c r="E422" s="1" t="s">
        <v>1624</v>
      </c>
    </row>
    <row r="423" spans="3:5">
      <c r="C423" s="1" t="s">
        <v>1615</v>
      </c>
      <c r="D423" s="1" t="s">
        <v>1616</v>
      </c>
      <c r="E423" s="1" t="s">
        <v>1625</v>
      </c>
    </row>
    <row r="424" spans="3:5">
      <c r="C424" s="1" t="s">
        <v>1615</v>
      </c>
      <c r="D424" s="1" t="s">
        <v>1616</v>
      </c>
      <c r="E424" s="1" t="s">
        <v>1626</v>
      </c>
    </row>
    <row r="425" spans="3:5">
      <c r="C425" s="1" t="s">
        <v>1615</v>
      </c>
      <c r="D425" s="1" t="s">
        <v>1616</v>
      </c>
      <c r="E425" s="1" t="s">
        <v>1627</v>
      </c>
    </row>
    <row r="426" spans="3:5">
      <c r="C426" s="1" t="s">
        <v>1615</v>
      </c>
      <c r="D426" s="1" t="s">
        <v>1616</v>
      </c>
      <c r="E426" s="1" t="s">
        <v>1628</v>
      </c>
    </row>
    <row r="427" spans="3:5">
      <c r="C427" s="1" t="s">
        <v>1615</v>
      </c>
      <c r="D427" s="1" t="s">
        <v>1629</v>
      </c>
    </row>
    <row r="428" spans="3:5">
      <c r="C428" s="1" t="s">
        <v>1615</v>
      </c>
      <c r="D428" s="1" t="s">
        <v>1630</v>
      </c>
    </row>
    <row r="429" spans="3:5">
      <c r="C429" s="1" t="s">
        <v>1615</v>
      </c>
      <c r="D429" s="1" t="s">
        <v>1631</v>
      </c>
      <c r="E429" s="1" t="s">
        <v>1632</v>
      </c>
    </row>
    <row r="430" spans="3:5">
      <c r="C430" s="1" t="s">
        <v>1615</v>
      </c>
      <c r="D430" s="1" t="s">
        <v>1631</v>
      </c>
      <c r="E430" s="1" t="s">
        <v>1633</v>
      </c>
    </row>
    <row r="431" spans="3:5">
      <c r="C431" s="1" t="s">
        <v>1615</v>
      </c>
      <c r="D431" s="1" t="s">
        <v>1631</v>
      </c>
      <c r="E431" s="1" t="s">
        <v>568</v>
      </c>
    </row>
    <row r="432" spans="3:5">
      <c r="C432" s="1" t="s">
        <v>1615</v>
      </c>
      <c r="D432" s="1" t="s">
        <v>1631</v>
      </c>
      <c r="E432" s="1" t="s">
        <v>1634</v>
      </c>
    </row>
    <row r="433" spans="3:5">
      <c r="C433" s="1" t="s">
        <v>1615</v>
      </c>
      <c r="D433" s="1" t="s">
        <v>1631</v>
      </c>
      <c r="E433" s="1" t="s">
        <v>1635</v>
      </c>
    </row>
    <row r="434" spans="3:5">
      <c r="C434" s="1" t="s">
        <v>1615</v>
      </c>
      <c r="D434" s="1" t="s">
        <v>1631</v>
      </c>
      <c r="E434" s="1" t="s">
        <v>1636</v>
      </c>
    </row>
    <row r="435" spans="3:5">
      <c r="C435" s="1" t="s">
        <v>1615</v>
      </c>
      <c r="D435" s="1" t="s">
        <v>1631</v>
      </c>
      <c r="E435" s="1" t="s">
        <v>1637</v>
      </c>
    </row>
    <row r="436" spans="3:5">
      <c r="C436" s="1" t="s">
        <v>1615</v>
      </c>
      <c r="D436" s="1" t="s">
        <v>1631</v>
      </c>
      <c r="E436" s="1" t="s">
        <v>1638</v>
      </c>
    </row>
    <row r="437" spans="3:5">
      <c r="C437" s="1" t="s">
        <v>1615</v>
      </c>
      <c r="D437" s="1" t="s">
        <v>1631</v>
      </c>
      <c r="E437" s="1" t="s">
        <v>1639</v>
      </c>
    </row>
    <row r="438" spans="3:5">
      <c r="C438" s="1" t="s">
        <v>1615</v>
      </c>
      <c r="D438" s="1" t="s">
        <v>1631</v>
      </c>
      <c r="E438" s="1" t="s">
        <v>1640</v>
      </c>
    </row>
    <row r="439" spans="3:5">
      <c r="C439" s="1" t="s">
        <v>1615</v>
      </c>
      <c r="D439" s="1" t="s">
        <v>1631</v>
      </c>
      <c r="E439" s="1" t="s">
        <v>1641</v>
      </c>
    </row>
    <row r="440" spans="3:5">
      <c r="C440" s="1" t="s">
        <v>1615</v>
      </c>
      <c r="D440" s="1" t="s">
        <v>1631</v>
      </c>
      <c r="E440" s="1" t="s">
        <v>1642</v>
      </c>
    </row>
    <row r="441" spans="3:5">
      <c r="C441" s="1" t="s">
        <v>1615</v>
      </c>
      <c r="D441" s="1" t="s">
        <v>1631</v>
      </c>
      <c r="E441" s="1" t="s">
        <v>577</v>
      </c>
    </row>
    <row r="442" spans="3:5">
      <c r="C442" s="1" t="s">
        <v>1615</v>
      </c>
      <c r="D442" s="1" t="s">
        <v>1631</v>
      </c>
      <c r="E442" s="1" t="s">
        <v>1643</v>
      </c>
    </row>
    <row r="443" spans="3:5">
      <c r="C443" s="1" t="s">
        <v>1615</v>
      </c>
      <c r="D443" s="1" t="s">
        <v>1631</v>
      </c>
      <c r="E443" s="1" t="s">
        <v>1644</v>
      </c>
    </row>
    <row r="444" spans="3:5">
      <c r="C444" s="1" t="s">
        <v>1615</v>
      </c>
      <c r="D444" s="1" t="s">
        <v>1631</v>
      </c>
      <c r="E444" s="1" t="s">
        <v>1645</v>
      </c>
    </row>
    <row r="445" spans="3:5">
      <c r="C445" s="1" t="s">
        <v>1615</v>
      </c>
      <c r="D445" s="1" t="s">
        <v>1631</v>
      </c>
      <c r="E445" s="1" t="s">
        <v>581</v>
      </c>
    </row>
    <row r="446" spans="3:5">
      <c r="C446" s="1" t="s">
        <v>1615</v>
      </c>
      <c r="D446" s="1" t="s">
        <v>1631</v>
      </c>
      <c r="E446" s="1" t="s">
        <v>1646</v>
      </c>
    </row>
    <row r="447" spans="3:5">
      <c r="C447" s="1" t="s">
        <v>1615</v>
      </c>
      <c r="D447" s="1" t="s">
        <v>1631</v>
      </c>
      <c r="E447" s="1" t="s">
        <v>1647</v>
      </c>
    </row>
    <row r="448" spans="3:5">
      <c r="C448" s="1" t="s">
        <v>1615</v>
      </c>
      <c r="D448" s="1" t="s">
        <v>1631</v>
      </c>
      <c r="E448" s="1" t="s">
        <v>1648</v>
      </c>
    </row>
    <row r="449" spans="3:5">
      <c r="C449" s="1" t="s">
        <v>1615</v>
      </c>
      <c r="D449" s="1" t="s">
        <v>1631</v>
      </c>
      <c r="E449" s="1" t="s">
        <v>1649</v>
      </c>
    </row>
    <row r="450" spans="3:5">
      <c r="C450" s="1" t="s">
        <v>1615</v>
      </c>
      <c r="D450" s="1" t="s">
        <v>1650</v>
      </c>
      <c r="E450" s="1" t="s">
        <v>1651</v>
      </c>
    </row>
    <row r="451" spans="3:5">
      <c r="C451" s="1" t="s">
        <v>1615</v>
      </c>
      <c r="D451" s="1" t="s">
        <v>1650</v>
      </c>
      <c r="E451" s="1" t="s">
        <v>1652</v>
      </c>
    </row>
    <row r="452" spans="3:5">
      <c r="C452" s="1" t="s">
        <v>1615</v>
      </c>
      <c r="D452" s="1" t="s">
        <v>1650</v>
      </c>
      <c r="E452" s="1" t="s">
        <v>1653</v>
      </c>
    </row>
    <row r="453" spans="3:5">
      <c r="C453" s="1" t="s">
        <v>1615</v>
      </c>
      <c r="D453" s="1" t="s">
        <v>1650</v>
      </c>
      <c r="E453" s="1" t="s">
        <v>1654</v>
      </c>
    </row>
    <row r="454" spans="3:5">
      <c r="C454" s="1" t="s">
        <v>1615</v>
      </c>
      <c r="D454" s="1" t="s">
        <v>1650</v>
      </c>
      <c r="E454" s="1" t="s">
        <v>1655</v>
      </c>
    </row>
    <row r="455" spans="3:5">
      <c r="C455" s="1" t="s">
        <v>1615</v>
      </c>
      <c r="D455" s="1" t="s">
        <v>1650</v>
      </c>
      <c r="E455" s="1" t="s">
        <v>1656</v>
      </c>
    </row>
    <row r="456" spans="3:5">
      <c r="C456" s="1" t="s">
        <v>1615</v>
      </c>
      <c r="D456" s="1" t="s">
        <v>1650</v>
      </c>
      <c r="E456" s="1" t="s">
        <v>1657</v>
      </c>
    </row>
    <row r="457" spans="3:5">
      <c r="C457" s="1" t="s">
        <v>1615</v>
      </c>
      <c r="D457" s="1" t="s">
        <v>1658</v>
      </c>
    </row>
    <row r="458" spans="3:5">
      <c r="C458" s="1" t="s">
        <v>1615</v>
      </c>
      <c r="D458" s="1" t="s">
        <v>1659</v>
      </c>
      <c r="E458" s="1" t="s">
        <v>1660</v>
      </c>
    </row>
    <row r="459" spans="3:5">
      <c r="C459" s="1" t="s">
        <v>1615</v>
      </c>
      <c r="D459" s="1" t="s">
        <v>1659</v>
      </c>
      <c r="E459" s="1" t="s">
        <v>1661</v>
      </c>
    </row>
    <row r="460" spans="3:5">
      <c r="C460" s="1" t="s">
        <v>1615</v>
      </c>
      <c r="D460" s="1" t="s">
        <v>1659</v>
      </c>
      <c r="E460" s="1" t="s">
        <v>1662</v>
      </c>
    </row>
    <row r="461" spans="3:5">
      <c r="C461" s="1" t="s">
        <v>1615</v>
      </c>
      <c r="D461" s="1" t="s">
        <v>1659</v>
      </c>
      <c r="E461" s="1" t="s">
        <v>1663</v>
      </c>
    </row>
    <row r="462" spans="3:5">
      <c r="C462" s="1" t="s">
        <v>1615</v>
      </c>
      <c r="D462" s="1" t="s">
        <v>1659</v>
      </c>
      <c r="E462" s="1" t="s">
        <v>1664</v>
      </c>
    </row>
    <row r="463" spans="3:5">
      <c r="C463" s="1" t="s">
        <v>1615</v>
      </c>
      <c r="D463" s="1" t="s">
        <v>1659</v>
      </c>
      <c r="E463" s="1" t="s">
        <v>1665</v>
      </c>
    </row>
    <row r="464" spans="3:5">
      <c r="C464" s="1" t="s">
        <v>1615</v>
      </c>
      <c r="D464" s="1" t="s">
        <v>1659</v>
      </c>
      <c r="E464" s="1" t="s">
        <v>1666</v>
      </c>
    </row>
    <row r="465" spans="3:5">
      <c r="C465" s="1" t="s">
        <v>1615</v>
      </c>
      <c r="D465" s="1" t="s">
        <v>1659</v>
      </c>
      <c r="E465" s="1" t="s">
        <v>1667</v>
      </c>
    </row>
    <row r="466" spans="3:5">
      <c r="C466" s="1" t="s">
        <v>1615</v>
      </c>
      <c r="D466" s="1" t="s">
        <v>1659</v>
      </c>
      <c r="E466" s="1" t="s">
        <v>1279</v>
      </c>
    </row>
    <row r="467" spans="3:5">
      <c r="C467" s="1" t="s">
        <v>1615</v>
      </c>
      <c r="D467" s="1" t="s">
        <v>1659</v>
      </c>
      <c r="E467" s="1" t="s">
        <v>1668</v>
      </c>
    </row>
    <row r="468" spans="3:5">
      <c r="C468" s="1" t="s">
        <v>1615</v>
      </c>
      <c r="D468" s="1" t="s">
        <v>1659</v>
      </c>
      <c r="E468" s="1" t="s">
        <v>1669</v>
      </c>
    </row>
    <row r="469" spans="3:5">
      <c r="C469" s="1" t="s">
        <v>1615</v>
      </c>
      <c r="D469" s="1" t="s">
        <v>1659</v>
      </c>
      <c r="E469" s="1" t="s">
        <v>560</v>
      </c>
    </row>
    <row r="470" spans="3:5">
      <c r="C470" s="1" t="s">
        <v>1615</v>
      </c>
      <c r="D470" s="1" t="s">
        <v>1659</v>
      </c>
      <c r="E470" s="1" t="s">
        <v>1670</v>
      </c>
    </row>
    <row r="471" spans="3:5">
      <c r="C471" s="1" t="s">
        <v>1615</v>
      </c>
      <c r="D471" s="1" t="s">
        <v>1659</v>
      </c>
      <c r="E471" s="1" t="s">
        <v>1671</v>
      </c>
    </row>
    <row r="472" spans="3:5">
      <c r="C472" s="1" t="s">
        <v>1615</v>
      </c>
      <c r="D472" s="1" t="s">
        <v>1659</v>
      </c>
      <c r="E472" s="1" t="s">
        <v>1672</v>
      </c>
    </row>
    <row r="473" spans="3:5">
      <c r="C473" s="1" t="s">
        <v>1615</v>
      </c>
      <c r="D473" s="1" t="s">
        <v>1673</v>
      </c>
      <c r="E473" s="1" t="s">
        <v>1674</v>
      </c>
    </row>
    <row r="474" spans="3:5">
      <c r="C474" s="1" t="s">
        <v>1615</v>
      </c>
      <c r="D474" s="1" t="s">
        <v>1673</v>
      </c>
      <c r="E474" s="1" t="s">
        <v>1675</v>
      </c>
    </row>
    <row r="475" spans="3:5">
      <c r="C475" s="1" t="s">
        <v>1615</v>
      </c>
      <c r="D475" s="1" t="s">
        <v>1673</v>
      </c>
      <c r="E475" s="1" t="s">
        <v>1676</v>
      </c>
    </row>
    <row r="476" spans="3:5">
      <c r="C476" s="1" t="s">
        <v>1615</v>
      </c>
      <c r="D476" s="1" t="s">
        <v>1673</v>
      </c>
      <c r="E476" s="1" t="s">
        <v>1677</v>
      </c>
    </row>
    <row r="477" spans="3:5">
      <c r="C477" s="1" t="s">
        <v>1615</v>
      </c>
      <c r="D477" s="1" t="s">
        <v>1673</v>
      </c>
      <c r="E477" s="1" t="s">
        <v>1678</v>
      </c>
    </row>
    <row r="478" spans="3:5">
      <c r="C478" s="1" t="s">
        <v>1615</v>
      </c>
      <c r="D478" s="1" t="s">
        <v>1673</v>
      </c>
      <c r="E478" s="1" t="s">
        <v>1679</v>
      </c>
    </row>
    <row r="479" spans="3:5">
      <c r="C479" s="1" t="s">
        <v>1615</v>
      </c>
      <c r="D479" s="1" t="s">
        <v>1673</v>
      </c>
      <c r="E479" s="1" t="s">
        <v>1680</v>
      </c>
    </row>
    <row r="480" spans="3:5">
      <c r="C480" s="1" t="s">
        <v>1615</v>
      </c>
      <c r="D480" s="1" t="s">
        <v>1673</v>
      </c>
      <c r="E480" s="1" t="s">
        <v>1681</v>
      </c>
    </row>
    <row r="481" spans="3:5">
      <c r="C481" s="1" t="s">
        <v>1615</v>
      </c>
      <c r="D481" s="1" t="s">
        <v>1673</v>
      </c>
      <c r="E481" s="1" t="s">
        <v>1682</v>
      </c>
    </row>
    <row r="482" spans="3:5">
      <c r="C482" s="1" t="s">
        <v>1615</v>
      </c>
      <c r="D482" s="1" t="s">
        <v>1673</v>
      </c>
      <c r="E482" s="1" t="s">
        <v>1683</v>
      </c>
    </row>
    <row r="483" spans="3:5">
      <c r="C483" s="1" t="s">
        <v>1615</v>
      </c>
      <c r="D483" s="1" t="s">
        <v>1673</v>
      </c>
      <c r="E483" s="1" t="s">
        <v>1684</v>
      </c>
    </row>
    <row r="484" spans="3:5">
      <c r="C484" s="1" t="s">
        <v>1615</v>
      </c>
      <c r="D484" s="1" t="s">
        <v>1673</v>
      </c>
      <c r="E484" s="1" t="s">
        <v>1685</v>
      </c>
    </row>
    <row r="485" spans="3:5">
      <c r="C485" s="1" t="s">
        <v>1615</v>
      </c>
      <c r="D485" s="1" t="s">
        <v>1673</v>
      </c>
      <c r="E485" s="1" t="s">
        <v>1686</v>
      </c>
    </row>
    <row r="486" spans="3:5">
      <c r="C486" s="1" t="s">
        <v>1615</v>
      </c>
      <c r="D486" s="1" t="s">
        <v>1673</v>
      </c>
      <c r="E486" s="1" t="s">
        <v>1687</v>
      </c>
    </row>
    <row r="487" spans="3:5">
      <c r="C487" s="1" t="s">
        <v>1615</v>
      </c>
      <c r="D487" s="1" t="s">
        <v>1673</v>
      </c>
      <c r="E487" s="1" t="s">
        <v>1688</v>
      </c>
    </row>
    <row r="488" spans="3:5">
      <c r="C488" s="1" t="s">
        <v>1615</v>
      </c>
      <c r="D488" s="1" t="s">
        <v>1673</v>
      </c>
      <c r="E488" s="1" t="s">
        <v>1689</v>
      </c>
    </row>
    <row r="489" spans="3:5">
      <c r="C489" s="1" t="s">
        <v>1615</v>
      </c>
      <c r="D489" s="1" t="s">
        <v>1673</v>
      </c>
      <c r="E489" s="1" t="s">
        <v>1690</v>
      </c>
    </row>
    <row r="490" spans="3:5">
      <c r="C490" s="1" t="s">
        <v>1691</v>
      </c>
      <c r="D490" s="1" t="s">
        <v>1692</v>
      </c>
    </row>
    <row r="491" spans="3:5">
      <c r="C491" s="1" t="s">
        <v>1691</v>
      </c>
      <c r="D491" s="1" t="s">
        <v>1693</v>
      </c>
      <c r="E491" s="1" t="s">
        <v>1694</v>
      </c>
    </row>
    <row r="492" spans="3:5">
      <c r="C492" s="1" t="s">
        <v>1691</v>
      </c>
      <c r="D492" s="1" t="s">
        <v>1693</v>
      </c>
    </row>
    <row r="493" spans="3:5">
      <c r="C493" s="1" t="s">
        <v>1691</v>
      </c>
      <c r="D493" s="1" t="s">
        <v>1695</v>
      </c>
      <c r="E493" s="1" t="s">
        <v>1696</v>
      </c>
    </row>
    <row r="494" spans="3:5">
      <c r="C494" s="1" t="s">
        <v>1691</v>
      </c>
      <c r="D494" s="1" t="s">
        <v>1697</v>
      </c>
      <c r="E494" s="1" t="s">
        <v>1698</v>
      </c>
    </row>
    <row r="495" spans="3:5">
      <c r="C495" s="1" t="s">
        <v>1691</v>
      </c>
      <c r="D495" s="1" t="s">
        <v>1697</v>
      </c>
      <c r="E495" s="1" t="s">
        <v>1699</v>
      </c>
    </row>
    <row r="496" spans="3:5">
      <c r="C496" s="1" t="s">
        <v>1691</v>
      </c>
      <c r="D496" s="1" t="s">
        <v>1697</v>
      </c>
      <c r="E496" s="1" t="s">
        <v>1700</v>
      </c>
    </row>
    <row r="497" spans="3:5">
      <c r="C497" s="1" t="s">
        <v>1691</v>
      </c>
      <c r="D497" s="1" t="s">
        <v>1697</v>
      </c>
      <c r="E497" s="1" t="s">
        <v>1701</v>
      </c>
    </row>
    <row r="498" spans="3:5">
      <c r="C498" s="1" t="s">
        <v>1691</v>
      </c>
      <c r="D498" s="1" t="s">
        <v>1697</v>
      </c>
      <c r="E498" s="1" t="s">
        <v>1702</v>
      </c>
    </row>
    <row r="499" spans="3:5">
      <c r="C499" s="1" t="s">
        <v>1691</v>
      </c>
      <c r="D499" s="1" t="s">
        <v>1697</v>
      </c>
      <c r="E499" s="1" t="s">
        <v>1703</v>
      </c>
    </row>
    <row r="500" spans="3:5">
      <c r="C500" s="1" t="s">
        <v>1691</v>
      </c>
      <c r="D500" s="1" t="s">
        <v>1697</v>
      </c>
      <c r="E500" s="1" t="s">
        <v>1704</v>
      </c>
    </row>
    <row r="501" spans="3:5">
      <c r="C501" s="1" t="s">
        <v>1691</v>
      </c>
      <c r="D501" s="1" t="s">
        <v>1697</v>
      </c>
      <c r="E501" s="1" t="s">
        <v>1705</v>
      </c>
    </row>
    <row r="502" spans="3:5">
      <c r="C502" s="1" t="s">
        <v>1691</v>
      </c>
      <c r="D502" s="1" t="s">
        <v>1697</v>
      </c>
      <c r="E502" s="1" t="s">
        <v>1706</v>
      </c>
    </row>
    <row r="503" spans="3:5">
      <c r="C503" s="1" t="s">
        <v>1691</v>
      </c>
      <c r="D503" s="1" t="s">
        <v>1697</v>
      </c>
      <c r="E503" s="1" t="s">
        <v>1707</v>
      </c>
    </row>
    <row r="504" spans="3:5">
      <c r="C504" s="1" t="s">
        <v>1691</v>
      </c>
      <c r="D504" s="1" t="s">
        <v>1697</v>
      </c>
      <c r="E504" s="1" t="s">
        <v>1708</v>
      </c>
    </row>
    <row r="505" spans="3:5">
      <c r="C505" s="1" t="s">
        <v>1691</v>
      </c>
      <c r="D505" s="1" t="s">
        <v>1697</v>
      </c>
      <c r="E505" s="1" t="s">
        <v>1709</v>
      </c>
    </row>
    <row r="506" spans="3:5">
      <c r="C506" s="1" t="s">
        <v>1691</v>
      </c>
      <c r="D506" s="1" t="s">
        <v>1697</v>
      </c>
      <c r="E506" s="1" t="s">
        <v>1710</v>
      </c>
    </row>
    <row r="507" spans="3:5">
      <c r="C507" s="1" t="s">
        <v>1691</v>
      </c>
      <c r="D507" s="1" t="s">
        <v>1697</v>
      </c>
      <c r="E507" s="1" t="s">
        <v>1711</v>
      </c>
    </row>
    <row r="508" spans="3:5">
      <c r="C508" s="1" t="s">
        <v>1691</v>
      </c>
      <c r="D508" s="1" t="s">
        <v>1697</v>
      </c>
      <c r="E508" s="1" t="s">
        <v>1712</v>
      </c>
    </row>
    <row r="509" spans="3:5">
      <c r="C509" s="1" t="s">
        <v>1691</v>
      </c>
      <c r="D509" s="1" t="s">
        <v>1697</v>
      </c>
      <c r="E509" s="1" t="s">
        <v>1713</v>
      </c>
    </row>
    <row r="510" spans="3:5">
      <c r="C510" s="1" t="s">
        <v>1691</v>
      </c>
      <c r="D510" s="1" t="s">
        <v>1714</v>
      </c>
      <c r="E510" s="1" t="s">
        <v>1715</v>
      </c>
    </row>
    <row r="511" spans="3:5">
      <c r="C511" s="1" t="s">
        <v>1691</v>
      </c>
      <c r="D511" s="1" t="s">
        <v>1714</v>
      </c>
      <c r="E511" s="1" t="s">
        <v>1716</v>
      </c>
    </row>
    <row r="512" spans="3:5">
      <c r="C512" s="1" t="s">
        <v>1691</v>
      </c>
      <c r="D512" s="1" t="s">
        <v>1714</v>
      </c>
    </row>
    <row r="513" spans="3:5">
      <c r="C513" s="1" t="s">
        <v>1717</v>
      </c>
      <c r="D513" s="1" t="s">
        <v>1718</v>
      </c>
    </row>
    <row r="514" spans="3:5">
      <c r="C514" s="1" t="s">
        <v>1717</v>
      </c>
      <c r="D514" s="1" t="s">
        <v>1719</v>
      </c>
      <c r="E514" s="1" t="s">
        <v>1720</v>
      </c>
    </row>
    <row r="515" spans="3:5">
      <c r="C515" s="1" t="s">
        <v>1717</v>
      </c>
      <c r="D515" s="1" t="s">
        <v>1719</v>
      </c>
      <c r="E515" s="1" t="s">
        <v>1721</v>
      </c>
    </row>
    <row r="516" spans="3:5">
      <c r="C516" s="1" t="s">
        <v>1717</v>
      </c>
      <c r="D516" s="1" t="s">
        <v>1719</v>
      </c>
      <c r="E516" s="1" t="s">
        <v>1722</v>
      </c>
    </row>
    <row r="517" spans="3:5">
      <c r="C517" s="1" t="s">
        <v>1717</v>
      </c>
      <c r="D517" s="1" t="s">
        <v>1719</v>
      </c>
      <c r="E517" s="1" t="s">
        <v>1723</v>
      </c>
    </row>
    <row r="518" spans="3:5">
      <c r="C518" s="1" t="s">
        <v>1717</v>
      </c>
      <c r="D518" s="1" t="s">
        <v>1724</v>
      </c>
      <c r="E518" s="1" t="s">
        <v>1725</v>
      </c>
    </row>
    <row r="519" spans="3:5">
      <c r="C519" s="1" t="s">
        <v>1717</v>
      </c>
      <c r="D519" s="1" t="s">
        <v>1724</v>
      </c>
      <c r="E519" s="1" t="s">
        <v>1726</v>
      </c>
    </row>
    <row r="520" spans="3:5">
      <c r="C520" s="1" t="s">
        <v>1717</v>
      </c>
      <c r="D520" s="1" t="s">
        <v>1724</v>
      </c>
      <c r="E520" s="1" t="s">
        <v>1727</v>
      </c>
    </row>
    <row r="521" spans="3:5">
      <c r="C521" s="1" t="s">
        <v>1717</v>
      </c>
      <c r="D521" s="1" t="s">
        <v>1724</v>
      </c>
      <c r="E521" s="1" t="s">
        <v>356</v>
      </c>
    </row>
    <row r="522" spans="3:5">
      <c r="C522" s="1" t="s">
        <v>1717</v>
      </c>
      <c r="D522" s="1" t="s">
        <v>1724</v>
      </c>
      <c r="E522" s="1" t="s">
        <v>1728</v>
      </c>
    </row>
    <row r="523" spans="3:5">
      <c r="C523" s="1" t="s">
        <v>1717</v>
      </c>
      <c r="D523" s="1" t="s">
        <v>1724</v>
      </c>
      <c r="E523" s="1" t="s">
        <v>1729</v>
      </c>
    </row>
    <row r="524" spans="3:5">
      <c r="C524" s="1" t="s">
        <v>1717</v>
      </c>
      <c r="D524" s="1" t="s">
        <v>1724</v>
      </c>
      <c r="E524" s="1" t="s">
        <v>1730</v>
      </c>
    </row>
    <row r="525" spans="3:5">
      <c r="C525" s="1" t="s">
        <v>1717</v>
      </c>
      <c r="D525" s="1" t="s">
        <v>1724</v>
      </c>
      <c r="E525" s="1" t="s">
        <v>1731</v>
      </c>
    </row>
    <row r="526" spans="3:5">
      <c r="C526" s="1" t="s">
        <v>1717</v>
      </c>
      <c r="D526" s="1" t="s">
        <v>1724</v>
      </c>
      <c r="E526" s="1" t="s">
        <v>1732</v>
      </c>
    </row>
    <row r="527" spans="3:5">
      <c r="C527" s="1" t="s">
        <v>1717</v>
      </c>
      <c r="D527" s="1" t="s">
        <v>1724</v>
      </c>
      <c r="E527" s="1" t="s">
        <v>1733</v>
      </c>
    </row>
    <row r="528" spans="3:5">
      <c r="C528" s="1" t="s">
        <v>1717</v>
      </c>
      <c r="D528" s="1" t="s">
        <v>1724</v>
      </c>
      <c r="E528" s="1" t="s">
        <v>1734</v>
      </c>
    </row>
    <row r="529" spans="3:5">
      <c r="C529" s="1" t="s">
        <v>1717</v>
      </c>
      <c r="D529" s="1" t="s">
        <v>1724</v>
      </c>
      <c r="E529" s="1" t="s">
        <v>1735</v>
      </c>
    </row>
    <row r="530" spans="3:5">
      <c r="C530" s="1" t="s">
        <v>1717</v>
      </c>
      <c r="D530" s="1" t="s">
        <v>1724</v>
      </c>
      <c r="E530" s="1" t="s">
        <v>1736</v>
      </c>
    </row>
    <row r="531" spans="3:5">
      <c r="C531" s="1" t="s">
        <v>1717</v>
      </c>
      <c r="D531" s="1" t="s">
        <v>1724</v>
      </c>
      <c r="E531" s="1" t="s">
        <v>1737</v>
      </c>
    </row>
    <row r="532" spans="3:5">
      <c r="C532" s="1" t="s">
        <v>1717</v>
      </c>
      <c r="D532" s="1" t="s">
        <v>1724</v>
      </c>
      <c r="E532" s="1" t="s">
        <v>1738</v>
      </c>
    </row>
    <row r="533" spans="3:5">
      <c r="C533" s="1" t="s">
        <v>1717</v>
      </c>
      <c r="D533" s="1" t="s">
        <v>1724</v>
      </c>
      <c r="E533" s="1" t="s">
        <v>1739</v>
      </c>
    </row>
    <row r="534" spans="3:5">
      <c r="C534" s="1" t="s">
        <v>1717</v>
      </c>
      <c r="D534" s="1" t="s">
        <v>1724</v>
      </c>
      <c r="E534" s="1" t="s">
        <v>1740</v>
      </c>
    </row>
    <row r="535" spans="3:5">
      <c r="C535" s="1" t="s">
        <v>1717</v>
      </c>
      <c r="D535" s="1" t="s">
        <v>1724</v>
      </c>
      <c r="E535" s="1" t="s">
        <v>1741</v>
      </c>
    </row>
    <row r="536" spans="3:5">
      <c r="C536" s="1" t="s">
        <v>1717</v>
      </c>
      <c r="D536" s="1" t="s">
        <v>1742</v>
      </c>
      <c r="E536" s="1" t="s">
        <v>1743</v>
      </c>
    </row>
    <row r="537" spans="3:5">
      <c r="C537" s="1" t="s">
        <v>1717</v>
      </c>
      <c r="D537" s="1" t="s">
        <v>1742</v>
      </c>
      <c r="E537" s="1" t="s">
        <v>1744</v>
      </c>
    </row>
    <row r="538" spans="3:5">
      <c r="C538" s="1" t="s">
        <v>1717</v>
      </c>
      <c r="D538" s="1" t="s">
        <v>1742</v>
      </c>
      <c r="E538" s="1" t="s">
        <v>1745</v>
      </c>
    </row>
    <row r="539" spans="3:5">
      <c r="C539" s="1" t="s">
        <v>1717</v>
      </c>
      <c r="D539" s="1" t="s">
        <v>1742</v>
      </c>
      <c r="E539" s="1" t="s">
        <v>1746</v>
      </c>
    </row>
    <row r="540" spans="3:5">
      <c r="C540" s="1" t="s">
        <v>1717</v>
      </c>
      <c r="D540" s="1" t="s">
        <v>1742</v>
      </c>
      <c r="E540" s="1" t="s">
        <v>1747</v>
      </c>
    </row>
    <row r="541" spans="3:5">
      <c r="C541" s="1" t="s">
        <v>1717</v>
      </c>
      <c r="D541" s="1" t="s">
        <v>1742</v>
      </c>
      <c r="E541" s="1" t="s">
        <v>1748</v>
      </c>
    </row>
    <row r="542" spans="3:5">
      <c r="C542" s="1" t="s">
        <v>1717</v>
      </c>
      <c r="D542" s="1" t="s">
        <v>1742</v>
      </c>
      <c r="E542" s="1" t="s">
        <v>1749</v>
      </c>
    </row>
    <row r="543" spans="3:5">
      <c r="C543" s="1" t="s">
        <v>1717</v>
      </c>
      <c r="D543" s="1" t="s">
        <v>1742</v>
      </c>
      <c r="E543" s="1" t="s">
        <v>1750</v>
      </c>
    </row>
    <row r="544" spans="3:5">
      <c r="C544" s="1" t="s">
        <v>1717</v>
      </c>
      <c r="D544" s="1" t="s">
        <v>1742</v>
      </c>
      <c r="E544" s="1" t="s">
        <v>1751</v>
      </c>
    </row>
    <row r="545" spans="3:5">
      <c r="C545" s="1" t="s">
        <v>1717</v>
      </c>
      <c r="D545" s="1" t="s">
        <v>1752</v>
      </c>
      <c r="E545" s="1" t="s">
        <v>1753</v>
      </c>
    </row>
    <row r="546" spans="3:5">
      <c r="C546" s="1" t="s">
        <v>1717</v>
      </c>
      <c r="D546" s="1" t="s">
        <v>1752</v>
      </c>
      <c r="E546" s="1" t="s">
        <v>1754</v>
      </c>
    </row>
    <row r="547" spans="3:5">
      <c r="C547" s="1" t="s">
        <v>1717</v>
      </c>
      <c r="D547" s="1" t="s">
        <v>1752</v>
      </c>
      <c r="E547" s="1" t="s">
        <v>1755</v>
      </c>
    </row>
    <row r="548" spans="3:5">
      <c r="C548" s="1" t="s">
        <v>1717</v>
      </c>
      <c r="D548" s="1" t="s">
        <v>1752</v>
      </c>
      <c r="E548" s="1" t="s">
        <v>1756</v>
      </c>
    </row>
    <row r="549" spans="3:5">
      <c r="C549" s="1" t="s">
        <v>1717</v>
      </c>
      <c r="D549" s="1" t="s">
        <v>1752</v>
      </c>
      <c r="E549" s="1" t="s">
        <v>1757</v>
      </c>
    </row>
    <row r="550" spans="3:5">
      <c r="C550" s="1" t="s">
        <v>1717</v>
      </c>
      <c r="D550" s="1" t="s">
        <v>1752</v>
      </c>
      <c r="E550" s="1" t="s">
        <v>1758</v>
      </c>
    </row>
    <row r="551" spans="3:5">
      <c r="C551" s="1" t="s">
        <v>1717</v>
      </c>
      <c r="D551" s="1" t="s">
        <v>1752</v>
      </c>
      <c r="E551" s="1" t="s">
        <v>1759</v>
      </c>
    </row>
    <row r="552" spans="3:5">
      <c r="C552" s="1" t="s">
        <v>1717</v>
      </c>
      <c r="D552" s="1" t="s">
        <v>1752</v>
      </c>
      <c r="E552" s="1" t="s">
        <v>1760</v>
      </c>
    </row>
    <row r="553" spans="3:5">
      <c r="C553" s="1" t="s">
        <v>1717</v>
      </c>
      <c r="D553" s="1" t="s">
        <v>1752</v>
      </c>
      <c r="E553" s="1" t="s">
        <v>1761</v>
      </c>
    </row>
    <row r="554" spans="3:5">
      <c r="C554" s="1" t="s">
        <v>1717</v>
      </c>
      <c r="D554" s="1" t="s">
        <v>1752</v>
      </c>
      <c r="E554" s="1" t="s">
        <v>1762</v>
      </c>
    </row>
    <row r="555" spans="3:5">
      <c r="C555" s="1" t="s">
        <v>1717</v>
      </c>
      <c r="D555" s="1" t="s">
        <v>1752</v>
      </c>
      <c r="E555" s="1" t="s">
        <v>1763</v>
      </c>
    </row>
    <row r="556" spans="3:5">
      <c r="C556" s="1" t="s">
        <v>1717</v>
      </c>
      <c r="D556" s="1" t="s">
        <v>1752</v>
      </c>
      <c r="E556" s="1" t="s">
        <v>1764</v>
      </c>
    </row>
    <row r="557" spans="3:5">
      <c r="C557" s="1" t="s">
        <v>1717</v>
      </c>
      <c r="D557" s="1" t="s">
        <v>1752</v>
      </c>
      <c r="E557" s="1" t="s">
        <v>1765</v>
      </c>
    </row>
    <row r="558" spans="3:5">
      <c r="C558" s="1" t="s">
        <v>1717</v>
      </c>
      <c r="D558" s="1" t="s">
        <v>1752</v>
      </c>
      <c r="E558" s="1" t="s">
        <v>1766</v>
      </c>
    </row>
    <row r="559" spans="3:5">
      <c r="C559" s="1" t="s">
        <v>1717</v>
      </c>
      <c r="D559" s="1" t="s">
        <v>1767</v>
      </c>
    </row>
    <row r="560" spans="3:5">
      <c r="C560" s="1" t="s">
        <v>1717</v>
      </c>
      <c r="D560" s="1" t="s">
        <v>373</v>
      </c>
      <c r="E560" s="1" t="s">
        <v>1768</v>
      </c>
    </row>
    <row r="561" spans="3:5">
      <c r="C561" s="1" t="s">
        <v>1717</v>
      </c>
      <c r="D561" s="1" t="s">
        <v>373</v>
      </c>
      <c r="E561" s="1" t="s">
        <v>1769</v>
      </c>
    </row>
    <row r="562" spans="3:5">
      <c r="C562" s="1" t="s">
        <v>1717</v>
      </c>
      <c r="D562" s="1" t="s">
        <v>373</v>
      </c>
      <c r="E562" s="1" t="s">
        <v>1770</v>
      </c>
    </row>
    <row r="563" spans="3:5">
      <c r="C563" s="1" t="s">
        <v>1717</v>
      </c>
      <c r="D563" s="1" t="s">
        <v>373</v>
      </c>
      <c r="E563" s="1" t="s">
        <v>1771</v>
      </c>
    </row>
    <row r="564" spans="3:5">
      <c r="C564" s="1" t="s">
        <v>1717</v>
      </c>
      <c r="D564" s="1" t="s">
        <v>373</v>
      </c>
      <c r="E564" s="1" t="s">
        <v>1772</v>
      </c>
    </row>
    <row r="565" spans="3:5">
      <c r="C565" s="1" t="s">
        <v>1717</v>
      </c>
      <c r="D565" s="1" t="s">
        <v>373</v>
      </c>
      <c r="E565" s="1" t="s">
        <v>1773</v>
      </c>
    </row>
    <row r="566" spans="3:5">
      <c r="C566" s="1" t="s">
        <v>1717</v>
      </c>
      <c r="D566" s="1" t="s">
        <v>373</v>
      </c>
      <c r="E566" s="1" t="s">
        <v>1774</v>
      </c>
    </row>
    <row r="567" spans="3:5">
      <c r="C567" s="1" t="s">
        <v>1717</v>
      </c>
      <c r="D567" s="1" t="s">
        <v>373</v>
      </c>
      <c r="E567" s="1" t="s">
        <v>1775</v>
      </c>
    </row>
    <row r="568" spans="3:5">
      <c r="C568" s="1" t="s">
        <v>1717</v>
      </c>
      <c r="D568" s="1" t="s">
        <v>373</v>
      </c>
      <c r="E568" s="1" t="s">
        <v>1776</v>
      </c>
    </row>
    <row r="569" spans="3:5">
      <c r="C569" s="1" t="s">
        <v>1717</v>
      </c>
      <c r="D569" s="1" t="s">
        <v>373</v>
      </c>
      <c r="E569" s="1" t="s">
        <v>1777</v>
      </c>
    </row>
    <row r="570" spans="3:5">
      <c r="C570" s="1" t="s">
        <v>1717</v>
      </c>
      <c r="D570" s="1" t="s">
        <v>373</v>
      </c>
      <c r="E570" s="1" t="s">
        <v>1778</v>
      </c>
    </row>
    <row r="571" spans="3:5">
      <c r="C571" s="1" t="s">
        <v>1779</v>
      </c>
      <c r="D571" s="1" t="s">
        <v>1780</v>
      </c>
      <c r="E571" s="1" t="s">
        <v>1781</v>
      </c>
    </row>
    <row r="572" spans="3:5">
      <c r="C572" s="1" t="s">
        <v>1779</v>
      </c>
      <c r="D572" s="1" t="s">
        <v>1780</v>
      </c>
      <c r="E572" s="1" t="s">
        <v>1782</v>
      </c>
    </row>
    <row r="573" spans="3:5">
      <c r="C573" s="1" t="s">
        <v>1779</v>
      </c>
      <c r="D573" s="1" t="s">
        <v>1780</v>
      </c>
      <c r="E573" s="1" t="s">
        <v>1783</v>
      </c>
    </row>
    <row r="574" spans="3:5">
      <c r="C574" s="1" t="s">
        <v>1779</v>
      </c>
      <c r="D574" s="1" t="s">
        <v>1780</v>
      </c>
    </row>
    <row r="575" spans="3:5">
      <c r="C575" s="1" t="s">
        <v>1779</v>
      </c>
      <c r="D575" s="1" t="s">
        <v>1784</v>
      </c>
      <c r="E575" s="1" t="s">
        <v>1785</v>
      </c>
    </row>
    <row r="576" spans="3:5">
      <c r="C576" s="1" t="s">
        <v>1779</v>
      </c>
      <c r="D576" s="1" t="s">
        <v>1784</v>
      </c>
    </row>
    <row r="577" spans="3:5">
      <c r="C577" s="1" t="s">
        <v>1779</v>
      </c>
      <c r="D577" s="1" t="s">
        <v>1786</v>
      </c>
      <c r="E577" s="1" t="s">
        <v>1787</v>
      </c>
    </row>
    <row r="578" spans="3:5">
      <c r="C578" s="1" t="s">
        <v>1779</v>
      </c>
      <c r="D578" s="1" t="s">
        <v>1786</v>
      </c>
      <c r="E578" s="1" t="s">
        <v>1788</v>
      </c>
    </row>
    <row r="579" spans="3:5">
      <c r="C579" s="1" t="s">
        <v>1779</v>
      </c>
      <c r="D579" s="1" t="s">
        <v>1786</v>
      </c>
      <c r="E579" s="1" t="s">
        <v>1789</v>
      </c>
    </row>
    <row r="580" spans="3:5">
      <c r="C580" s="1" t="s">
        <v>1779</v>
      </c>
      <c r="D580" s="1" t="s">
        <v>1786</v>
      </c>
      <c r="E580" s="1" t="s">
        <v>1790</v>
      </c>
    </row>
    <row r="581" spans="3:5">
      <c r="C581" s="1" t="s">
        <v>1779</v>
      </c>
      <c r="D581" s="1" t="s">
        <v>1786</v>
      </c>
      <c r="E581" s="1" t="s">
        <v>1791</v>
      </c>
    </row>
    <row r="582" spans="3:5">
      <c r="C582" s="1" t="s">
        <v>1779</v>
      </c>
      <c r="D582" s="1" t="s">
        <v>1786</v>
      </c>
      <c r="E582" s="1" t="s">
        <v>1792</v>
      </c>
    </row>
    <row r="583" spans="3:5">
      <c r="C583" s="1" t="s">
        <v>1779</v>
      </c>
      <c r="D583" s="1" t="s">
        <v>1786</v>
      </c>
      <c r="E583" s="1" t="s">
        <v>1793</v>
      </c>
    </row>
    <row r="584" spans="3:5">
      <c r="C584" s="1" t="s">
        <v>1779</v>
      </c>
      <c r="D584" s="1" t="s">
        <v>1786</v>
      </c>
      <c r="E584" s="1" t="s">
        <v>1794</v>
      </c>
    </row>
    <row r="585" spans="3:5">
      <c r="C585" s="1" t="s">
        <v>1779</v>
      </c>
      <c r="D585" s="1" t="s">
        <v>1786</v>
      </c>
      <c r="E585" s="1" t="s">
        <v>1795</v>
      </c>
    </row>
    <row r="586" spans="3:5">
      <c r="C586" s="1" t="s">
        <v>1779</v>
      </c>
      <c r="D586" s="1" t="s">
        <v>1796</v>
      </c>
    </row>
    <row r="587" spans="3:5">
      <c r="C587" s="1" t="s">
        <v>1779</v>
      </c>
      <c r="D587" s="1" t="s">
        <v>1797</v>
      </c>
      <c r="E587" s="1" t="s">
        <v>1798</v>
      </c>
    </row>
    <row r="588" spans="3:5">
      <c r="C588" s="1" t="s">
        <v>1779</v>
      </c>
      <c r="D588" s="1" t="s">
        <v>1797</v>
      </c>
    </row>
    <row r="589" spans="3:5">
      <c r="C589" s="1" t="s">
        <v>1779</v>
      </c>
      <c r="D589" s="1" t="s">
        <v>1799</v>
      </c>
      <c r="E589" s="1" t="s">
        <v>1800</v>
      </c>
    </row>
    <row r="590" spans="3:5">
      <c r="C590" s="1" t="s">
        <v>1779</v>
      </c>
      <c r="D590" s="1" t="s">
        <v>1799</v>
      </c>
      <c r="E590" s="1" t="s">
        <v>1801</v>
      </c>
    </row>
    <row r="591" spans="3:5">
      <c r="C591" s="1" t="s">
        <v>1779</v>
      </c>
      <c r="D591" s="1" t="s">
        <v>1799</v>
      </c>
      <c r="E591" s="1" t="s">
        <v>1802</v>
      </c>
    </row>
    <row r="592" spans="3:5">
      <c r="C592" s="1" t="s">
        <v>1779</v>
      </c>
      <c r="D592" s="1" t="s">
        <v>1799</v>
      </c>
      <c r="E592" s="1" t="s">
        <v>1803</v>
      </c>
    </row>
    <row r="593" spans="3:5">
      <c r="C593" s="1" t="s">
        <v>1779</v>
      </c>
      <c r="D593" s="1" t="s">
        <v>1799</v>
      </c>
      <c r="E593" s="1" t="s">
        <v>1804</v>
      </c>
    </row>
    <row r="594" spans="3:5">
      <c r="C594" s="1" t="s">
        <v>1779</v>
      </c>
      <c r="D594" s="1" t="s">
        <v>1799</v>
      </c>
      <c r="E594" s="1" t="s">
        <v>1805</v>
      </c>
    </row>
    <row r="595" spans="3:5">
      <c r="C595" s="1" t="s">
        <v>1779</v>
      </c>
      <c r="D595" s="1" t="s">
        <v>1799</v>
      </c>
      <c r="E595" s="1" t="s">
        <v>1806</v>
      </c>
    </row>
    <row r="596" spans="3:5">
      <c r="C596" s="1" t="s">
        <v>1779</v>
      </c>
      <c r="D596" s="1" t="s">
        <v>1799</v>
      </c>
      <c r="E596" s="1" t="s">
        <v>1807</v>
      </c>
    </row>
    <row r="597" spans="3:5">
      <c r="C597" s="1" t="s">
        <v>1779</v>
      </c>
      <c r="D597" s="1" t="s">
        <v>1808</v>
      </c>
    </row>
    <row r="598" spans="3:5">
      <c r="C598" s="1" t="s">
        <v>1779</v>
      </c>
      <c r="D598" s="1" t="s">
        <v>1809</v>
      </c>
    </row>
    <row r="599" spans="3:5">
      <c r="C599" s="1" t="s">
        <v>1779</v>
      </c>
      <c r="D599" s="1" t="s">
        <v>1810</v>
      </c>
    </row>
    <row r="600" spans="3:5">
      <c r="C600" s="1" t="s">
        <v>1811</v>
      </c>
      <c r="D600" s="1" t="s">
        <v>1812</v>
      </c>
      <c r="E600" s="1" t="s">
        <v>1813</v>
      </c>
    </row>
    <row r="601" spans="3:5">
      <c r="C601" s="1" t="s">
        <v>1811</v>
      </c>
      <c r="D601" s="1" t="s">
        <v>1812</v>
      </c>
      <c r="E601" s="1" t="s">
        <v>1814</v>
      </c>
    </row>
    <row r="602" spans="3:5">
      <c r="C602" s="1" t="s">
        <v>1811</v>
      </c>
      <c r="D602" s="1" t="s">
        <v>1812</v>
      </c>
      <c r="E602" s="1" t="s">
        <v>1815</v>
      </c>
    </row>
    <row r="603" spans="3:5">
      <c r="C603" s="1" t="s">
        <v>1811</v>
      </c>
      <c r="D603" s="1" t="s">
        <v>1812</v>
      </c>
      <c r="E603" s="1" t="s">
        <v>1816</v>
      </c>
    </row>
    <row r="604" spans="3:5">
      <c r="C604" s="1" t="s">
        <v>1811</v>
      </c>
      <c r="D604" s="1" t="s">
        <v>1812</v>
      </c>
      <c r="E604" s="1" t="s">
        <v>1817</v>
      </c>
    </row>
    <row r="605" spans="3:5">
      <c r="C605" s="1" t="s">
        <v>1811</v>
      </c>
      <c r="D605" s="1" t="s">
        <v>1812</v>
      </c>
      <c r="E605" s="1" t="s">
        <v>1818</v>
      </c>
    </row>
    <row r="606" spans="3:5">
      <c r="C606" s="1" t="s">
        <v>1811</v>
      </c>
      <c r="D606" s="1" t="s">
        <v>1812</v>
      </c>
    </row>
    <row r="607" spans="3:5">
      <c r="C607" s="1" t="s">
        <v>1811</v>
      </c>
      <c r="D607" s="1" t="s">
        <v>1819</v>
      </c>
      <c r="E607" s="1" t="s">
        <v>1820</v>
      </c>
    </row>
    <row r="608" spans="3:5">
      <c r="C608" s="1" t="s">
        <v>1811</v>
      </c>
      <c r="D608" s="1" t="s">
        <v>1821</v>
      </c>
    </row>
    <row r="609" spans="3:5">
      <c r="C609" s="1" t="s">
        <v>1811</v>
      </c>
      <c r="D609" s="1" t="s">
        <v>1822</v>
      </c>
    </row>
    <row r="610" spans="3:5">
      <c r="C610" s="1" t="s">
        <v>1811</v>
      </c>
      <c r="D610" s="1" t="s">
        <v>1823</v>
      </c>
      <c r="E610" s="1" t="s">
        <v>1824</v>
      </c>
    </row>
    <row r="611" spans="3:5">
      <c r="C611" s="1" t="s">
        <v>1811</v>
      </c>
      <c r="D611" s="1" t="s">
        <v>1823</v>
      </c>
      <c r="E611" s="1" t="s">
        <v>1825</v>
      </c>
    </row>
    <row r="612" spans="3:5">
      <c r="C612" s="1" t="s">
        <v>1811</v>
      </c>
      <c r="D612" s="1" t="s">
        <v>1823</v>
      </c>
      <c r="E612" s="1" t="s">
        <v>1826</v>
      </c>
    </row>
    <row r="613" spans="3:5">
      <c r="C613" s="1" t="s">
        <v>1811</v>
      </c>
      <c r="D613" s="1" t="s">
        <v>1823</v>
      </c>
      <c r="E613" s="1" t="s">
        <v>1827</v>
      </c>
    </row>
    <row r="614" spans="3:5">
      <c r="C614" s="1" t="s">
        <v>1811</v>
      </c>
      <c r="D614" s="1" t="s">
        <v>1823</v>
      </c>
      <c r="E614" s="1" t="s">
        <v>1828</v>
      </c>
    </row>
    <row r="615" spans="3:5">
      <c r="C615" s="1" t="s">
        <v>1811</v>
      </c>
      <c r="D615" s="1" t="s">
        <v>1823</v>
      </c>
      <c r="E615" s="1" t="s">
        <v>1829</v>
      </c>
    </row>
    <row r="616" spans="3:5">
      <c r="C616" s="1" t="s">
        <v>1811</v>
      </c>
      <c r="D616" s="1" t="s">
        <v>1823</v>
      </c>
      <c r="E616" s="1" t="s">
        <v>1830</v>
      </c>
    </row>
    <row r="617" spans="3:5">
      <c r="C617" s="1" t="s">
        <v>1811</v>
      </c>
      <c r="D617" s="1" t="s">
        <v>1823</v>
      </c>
      <c r="E617" s="1" t="s">
        <v>1831</v>
      </c>
    </row>
    <row r="618" spans="3:5">
      <c r="C618" s="1" t="s">
        <v>1811</v>
      </c>
      <c r="D618" s="1" t="s">
        <v>1823</v>
      </c>
      <c r="E618" s="1" t="s">
        <v>1832</v>
      </c>
    </row>
    <row r="619" spans="3:5">
      <c r="C619" s="1" t="s">
        <v>1811</v>
      </c>
      <c r="D619" s="1" t="s">
        <v>1823</v>
      </c>
      <c r="E619" s="1" t="s">
        <v>1833</v>
      </c>
    </row>
    <row r="620" spans="3:5">
      <c r="C620" s="1" t="s">
        <v>1811</v>
      </c>
      <c r="D620" s="1" t="s">
        <v>1823</v>
      </c>
      <c r="E620" s="1" t="s">
        <v>1303</v>
      </c>
    </row>
    <row r="621" spans="3:5">
      <c r="C621" s="1" t="s">
        <v>1811</v>
      </c>
      <c r="D621" s="1" t="s">
        <v>1823</v>
      </c>
      <c r="E621" s="1" t="s">
        <v>1834</v>
      </c>
    </row>
    <row r="622" spans="3:5">
      <c r="C622" s="1" t="s">
        <v>1811</v>
      </c>
      <c r="D622" s="1" t="s">
        <v>1823</v>
      </c>
      <c r="E622" s="1" t="s">
        <v>1835</v>
      </c>
    </row>
    <row r="623" spans="3:5">
      <c r="C623" s="1" t="s">
        <v>1811</v>
      </c>
      <c r="D623" s="1" t="s">
        <v>1823</v>
      </c>
      <c r="E623" s="1" t="s">
        <v>1836</v>
      </c>
    </row>
    <row r="624" spans="3:5">
      <c r="C624" s="1" t="s">
        <v>1811</v>
      </c>
      <c r="D624" s="1" t="s">
        <v>1823</v>
      </c>
      <c r="E624" s="1" t="s">
        <v>1837</v>
      </c>
    </row>
    <row r="625" spans="3:5">
      <c r="C625" s="1" t="s">
        <v>1811</v>
      </c>
      <c r="D625" s="1" t="s">
        <v>1823</v>
      </c>
      <c r="E625" s="1" t="s">
        <v>1838</v>
      </c>
    </row>
    <row r="626" spans="3:5">
      <c r="C626" s="1" t="s">
        <v>1811</v>
      </c>
      <c r="D626" s="1" t="s">
        <v>1823</v>
      </c>
      <c r="E626" s="1" t="s">
        <v>1839</v>
      </c>
    </row>
    <row r="627" spans="3:5">
      <c r="C627" s="1" t="s">
        <v>1811</v>
      </c>
      <c r="D627" s="1" t="s">
        <v>1823</v>
      </c>
      <c r="E627" s="1" t="s">
        <v>1840</v>
      </c>
    </row>
    <row r="628" spans="3:5">
      <c r="C628" s="1" t="s">
        <v>1811</v>
      </c>
      <c r="D628" s="1" t="s">
        <v>1823</v>
      </c>
      <c r="E628" s="1" t="s">
        <v>1841</v>
      </c>
    </row>
    <row r="629" spans="3:5">
      <c r="C629" s="1" t="s">
        <v>1811</v>
      </c>
      <c r="D629" s="1" t="s">
        <v>1823</v>
      </c>
      <c r="E629" s="1" t="s">
        <v>1842</v>
      </c>
    </row>
    <row r="630" spans="3:5">
      <c r="C630" s="1" t="s">
        <v>1811</v>
      </c>
      <c r="D630" s="1" t="s">
        <v>1823</v>
      </c>
      <c r="E630" s="1" t="s">
        <v>1843</v>
      </c>
    </row>
    <row r="631" spans="3:5">
      <c r="C631" s="1" t="s">
        <v>1811</v>
      </c>
      <c r="D631" s="1" t="s">
        <v>1823</v>
      </c>
      <c r="E631" s="1" t="s">
        <v>1844</v>
      </c>
    </row>
    <row r="632" spans="3:5">
      <c r="C632" s="1" t="s">
        <v>1811</v>
      </c>
      <c r="D632" s="1" t="s">
        <v>1845</v>
      </c>
      <c r="E632" s="1" t="s">
        <v>1846</v>
      </c>
    </row>
    <row r="633" spans="3:5">
      <c r="C633" s="1" t="s">
        <v>1811</v>
      </c>
      <c r="D633" s="1" t="s">
        <v>1845</v>
      </c>
      <c r="E633" s="1" t="s">
        <v>1847</v>
      </c>
    </row>
    <row r="634" spans="3:5">
      <c r="C634" s="1" t="s">
        <v>1811</v>
      </c>
      <c r="D634" s="1" t="s">
        <v>1845</v>
      </c>
      <c r="E634" s="1" t="s">
        <v>1848</v>
      </c>
    </row>
    <row r="635" spans="3:5">
      <c r="C635" s="1" t="s">
        <v>1811</v>
      </c>
      <c r="D635" s="1" t="s">
        <v>1845</v>
      </c>
      <c r="E635" s="1" t="s">
        <v>1849</v>
      </c>
    </row>
    <row r="636" spans="3:5">
      <c r="C636" s="1" t="s">
        <v>1811</v>
      </c>
      <c r="D636" s="1" t="s">
        <v>1845</v>
      </c>
      <c r="E636" s="1" t="s">
        <v>1850</v>
      </c>
    </row>
    <row r="637" spans="3:5">
      <c r="C637" s="1" t="s">
        <v>1811</v>
      </c>
      <c r="D637" s="1" t="s">
        <v>1845</v>
      </c>
    </row>
    <row r="638" spans="3:5">
      <c r="C638" s="1" t="s">
        <v>1811</v>
      </c>
      <c r="D638" s="1" t="s">
        <v>1851</v>
      </c>
      <c r="E638" s="1" t="s">
        <v>1852</v>
      </c>
    </row>
    <row r="639" spans="3:5">
      <c r="C639" s="1" t="s">
        <v>1811</v>
      </c>
      <c r="D639" s="1" t="s">
        <v>1851</v>
      </c>
      <c r="E639" s="1" t="s">
        <v>1853</v>
      </c>
    </row>
    <row r="640" spans="3:5">
      <c r="C640" s="1" t="s">
        <v>1811</v>
      </c>
      <c r="D640" s="1" t="s">
        <v>1851</v>
      </c>
      <c r="E640" s="1" t="s">
        <v>1854</v>
      </c>
    </row>
    <row r="641" spans="3:5">
      <c r="C641" s="1" t="s">
        <v>1811</v>
      </c>
      <c r="D641" s="1" t="s">
        <v>1851</v>
      </c>
      <c r="E641" s="1" t="s">
        <v>1855</v>
      </c>
    </row>
    <row r="642" spans="3:5">
      <c r="C642" s="1" t="s">
        <v>1811</v>
      </c>
      <c r="D642" s="1" t="s">
        <v>1851</v>
      </c>
      <c r="E642" s="1" t="s">
        <v>1856</v>
      </c>
    </row>
    <row r="643" spans="3:5">
      <c r="C643" s="1" t="s">
        <v>1811</v>
      </c>
      <c r="D643" s="1" t="s">
        <v>1851</v>
      </c>
    </row>
    <row r="644" spans="3:5">
      <c r="C644" s="1" t="s">
        <v>1811</v>
      </c>
      <c r="D644" s="1" t="s">
        <v>1857</v>
      </c>
      <c r="E644" s="1" t="s">
        <v>1858</v>
      </c>
    </row>
    <row r="645" spans="3:5">
      <c r="C645" s="1" t="s">
        <v>1811</v>
      </c>
      <c r="D645" s="1" t="s">
        <v>1857</v>
      </c>
      <c r="E645" s="1" t="s">
        <v>1859</v>
      </c>
    </row>
    <row r="646" spans="3:5">
      <c r="C646" s="1" t="s">
        <v>1811</v>
      </c>
      <c r="D646" s="1" t="s">
        <v>1857</v>
      </c>
      <c r="E646" s="1" t="s">
        <v>1860</v>
      </c>
    </row>
    <row r="647" spans="3:5">
      <c r="C647" s="1" t="s">
        <v>1811</v>
      </c>
      <c r="D647" s="1" t="s">
        <v>1857</v>
      </c>
      <c r="E647" s="1" t="s">
        <v>1861</v>
      </c>
    </row>
    <row r="648" spans="3:5">
      <c r="C648" s="1" t="s">
        <v>1811</v>
      </c>
      <c r="D648" s="1" t="s">
        <v>1857</v>
      </c>
    </row>
    <row r="649" spans="3:5">
      <c r="C649" s="1" t="s">
        <v>1862</v>
      </c>
      <c r="D649" s="1" t="s">
        <v>1863</v>
      </c>
      <c r="E649" s="1" t="s">
        <v>1864</v>
      </c>
    </row>
    <row r="650" spans="3:5">
      <c r="C650" s="1" t="s">
        <v>1862</v>
      </c>
      <c r="D650" s="1" t="s">
        <v>1863</v>
      </c>
      <c r="E650" s="1" t="s">
        <v>1865</v>
      </c>
    </row>
    <row r="651" spans="3:5">
      <c r="C651" s="1" t="s">
        <v>1862</v>
      </c>
      <c r="D651" s="1" t="s">
        <v>1863</v>
      </c>
      <c r="E651" s="1" t="s">
        <v>1866</v>
      </c>
    </row>
    <row r="652" spans="3:5">
      <c r="C652" s="1" t="s">
        <v>1862</v>
      </c>
      <c r="D652" s="1" t="s">
        <v>1863</v>
      </c>
      <c r="E652" s="1" t="s">
        <v>1867</v>
      </c>
    </row>
    <row r="653" spans="3:5">
      <c r="C653" s="1" t="s">
        <v>1862</v>
      </c>
      <c r="D653" s="1" t="s">
        <v>1863</v>
      </c>
      <c r="E653" s="1" t="s">
        <v>1868</v>
      </c>
    </row>
    <row r="654" spans="3:5">
      <c r="C654" s="1" t="s">
        <v>1862</v>
      </c>
      <c r="D654" s="1" t="s">
        <v>1863</v>
      </c>
      <c r="E654" s="1" t="s">
        <v>1869</v>
      </c>
    </row>
    <row r="655" spans="3:5">
      <c r="C655" s="1" t="s">
        <v>1862</v>
      </c>
      <c r="D655" s="1" t="s">
        <v>1863</v>
      </c>
      <c r="E655" s="1" t="s">
        <v>1870</v>
      </c>
    </row>
    <row r="656" spans="3:5">
      <c r="C656" s="1" t="s">
        <v>1862</v>
      </c>
      <c r="D656" s="1" t="s">
        <v>1863</v>
      </c>
      <c r="E656" s="1" t="s">
        <v>1871</v>
      </c>
    </row>
    <row r="657" spans="3:5">
      <c r="C657" s="1" t="s">
        <v>1862</v>
      </c>
      <c r="D657" s="1" t="s">
        <v>1872</v>
      </c>
      <c r="E657" s="1" t="s">
        <v>1873</v>
      </c>
    </row>
    <row r="658" spans="3:5">
      <c r="C658" s="1" t="s">
        <v>1862</v>
      </c>
      <c r="D658" s="1" t="s">
        <v>1872</v>
      </c>
      <c r="E658" s="1" t="s">
        <v>1874</v>
      </c>
    </row>
    <row r="659" spans="3:5">
      <c r="C659" s="1" t="s">
        <v>1862</v>
      </c>
      <c r="D659" s="1" t="s">
        <v>1872</v>
      </c>
      <c r="E659" s="1" t="s">
        <v>1875</v>
      </c>
    </row>
    <row r="660" spans="3:5">
      <c r="C660" s="1" t="s">
        <v>1862</v>
      </c>
      <c r="D660" s="1" t="s">
        <v>1872</v>
      </c>
      <c r="E660" s="1" t="s">
        <v>1876</v>
      </c>
    </row>
    <row r="661" spans="3:5">
      <c r="C661" s="1" t="s">
        <v>1862</v>
      </c>
      <c r="D661" s="1" t="s">
        <v>1872</v>
      </c>
      <c r="E661" s="1" t="s">
        <v>1877</v>
      </c>
    </row>
    <row r="662" spans="3:5">
      <c r="C662" s="1" t="s">
        <v>1862</v>
      </c>
      <c r="D662" s="1" t="s">
        <v>1872</v>
      </c>
      <c r="E662" s="1" t="s">
        <v>1878</v>
      </c>
    </row>
    <row r="663" spans="3:5">
      <c r="C663" s="1" t="s">
        <v>1862</v>
      </c>
      <c r="D663" s="1" t="s">
        <v>1872</v>
      </c>
      <c r="E663" s="1" t="s">
        <v>1879</v>
      </c>
    </row>
    <row r="664" spans="3:5">
      <c r="C664" s="1" t="s">
        <v>1862</v>
      </c>
      <c r="D664" s="1" t="s">
        <v>1872</v>
      </c>
      <c r="E664" s="1" t="s">
        <v>1880</v>
      </c>
    </row>
    <row r="665" spans="3:5">
      <c r="C665" s="1" t="s">
        <v>1862</v>
      </c>
      <c r="D665" s="1" t="s">
        <v>1872</v>
      </c>
      <c r="E665" s="1" t="s">
        <v>1881</v>
      </c>
    </row>
    <row r="666" spans="3:5">
      <c r="C666" s="1" t="s">
        <v>1862</v>
      </c>
      <c r="D666" s="1" t="s">
        <v>1872</v>
      </c>
      <c r="E666" s="1" t="s">
        <v>1882</v>
      </c>
    </row>
    <row r="667" spans="3:5">
      <c r="C667" s="1" t="s">
        <v>1862</v>
      </c>
      <c r="D667" s="1" t="s">
        <v>1872</v>
      </c>
      <c r="E667" s="1" t="s">
        <v>1883</v>
      </c>
    </row>
    <row r="668" spans="3:5">
      <c r="C668" s="1" t="s">
        <v>1862</v>
      </c>
      <c r="D668" s="1" t="s">
        <v>1872</v>
      </c>
      <c r="E668" s="1" t="s">
        <v>1884</v>
      </c>
    </row>
    <row r="669" spans="3:5">
      <c r="C669" s="1" t="s">
        <v>1862</v>
      </c>
      <c r="D669" s="1" t="s">
        <v>1872</v>
      </c>
      <c r="E669" s="1" t="s">
        <v>1885</v>
      </c>
    </row>
    <row r="670" spans="3:5">
      <c r="C670" s="1" t="s">
        <v>1862</v>
      </c>
      <c r="D670" s="1" t="s">
        <v>1872</v>
      </c>
      <c r="E670" s="1" t="s">
        <v>1886</v>
      </c>
    </row>
    <row r="671" spans="3:5">
      <c r="C671" s="1" t="s">
        <v>1862</v>
      </c>
      <c r="D671" s="1" t="s">
        <v>1872</v>
      </c>
      <c r="E671" s="1" t="s">
        <v>1887</v>
      </c>
    </row>
    <row r="672" spans="3:5">
      <c r="C672" s="1" t="s">
        <v>1862</v>
      </c>
      <c r="D672" s="1" t="s">
        <v>1872</v>
      </c>
      <c r="E672" s="1" t="s">
        <v>1888</v>
      </c>
    </row>
    <row r="673" spans="3:5">
      <c r="C673" s="1" t="s">
        <v>1862</v>
      </c>
      <c r="D673" s="1" t="s">
        <v>1872</v>
      </c>
      <c r="E673" s="1" t="s">
        <v>1889</v>
      </c>
    </row>
    <row r="674" spans="3:5">
      <c r="C674" s="1" t="s">
        <v>1862</v>
      </c>
      <c r="D674" s="1" t="s">
        <v>1872</v>
      </c>
      <c r="E674" s="1" t="s">
        <v>1890</v>
      </c>
    </row>
    <row r="675" spans="3:5">
      <c r="C675" s="1" t="s">
        <v>1862</v>
      </c>
      <c r="D675" s="1" t="s">
        <v>1872</v>
      </c>
      <c r="E675" s="1" t="s">
        <v>1891</v>
      </c>
    </row>
    <row r="676" spans="3:5">
      <c r="C676" s="1" t="s">
        <v>1862</v>
      </c>
      <c r="D676" s="1" t="s">
        <v>1872</v>
      </c>
      <c r="E676" s="1" t="s">
        <v>1892</v>
      </c>
    </row>
    <row r="677" spans="3:5">
      <c r="C677" s="1" t="s">
        <v>1862</v>
      </c>
      <c r="D677" s="1" t="s">
        <v>1872</v>
      </c>
      <c r="E677" s="1" t="s">
        <v>1893</v>
      </c>
    </row>
    <row r="678" spans="3:5">
      <c r="C678" s="1" t="s">
        <v>1862</v>
      </c>
      <c r="D678" s="1" t="s">
        <v>851</v>
      </c>
      <c r="E678" s="1" t="s">
        <v>1894</v>
      </c>
    </row>
    <row r="679" spans="3:5">
      <c r="C679" s="1" t="s">
        <v>1862</v>
      </c>
      <c r="D679" s="1" t="s">
        <v>851</v>
      </c>
      <c r="E679" s="1" t="s">
        <v>1895</v>
      </c>
    </row>
    <row r="680" spans="3:5">
      <c r="C680" s="1" t="s">
        <v>1862</v>
      </c>
      <c r="D680" s="1" t="s">
        <v>851</v>
      </c>
      <c r="E680" s="1" t="s">
        <v>1896</v>
      </c>
    </row>
    <row r="681" spans="3:5">
      <c r="C681" s="1" t="s">
        <v>1862</v>
      </c>
      <c r="D681" s="1" t="s">
        <v>851</v>
      </c>
      <c r="E681" s="1" t="s">
        <v>1897</v>
      </c>
    </row>
    <row r="682" spans="3:5">
      <c r="C682" s="1" t="s">
        <v>1862</v>
      </c>
      <c r="D682" s="1" t="s">
        <v>851</v>
      </c>
      <c r="E682" s="1" t="s">
        <v>1898</v>
      </c>
    </row>
    <row r="683" spans="3:5">
      <c r="C683" s="1" t="s">
        <v>1862</v>
      </c>
      <c r="D683" s="1" t="s">
        <v>851</v>
      </c>
      <c r="E683" s="1" t="s">
        <v>1899</v>
      </c>
    </row>
    <row r="684" spans="3:5">
      <c r="C684" s="1" t="s">
        <v>1862</v>
      </c>
      <c r="D684" s="1" t="s">
        <v>851</v>
      </c>
      <c r="E684" s="1" t="s">
        <v>1900</v>
      </c>
    </row>
    <row r="685" spans="3:5">
      <c r="C685" s="1" t="s">
        <v>1862</v>
      </c>
      <c r="D685" s="1" t="s">
        <v>851</v>
      </c>
      <c r="E685" s="1" t="s">
        <v>1901</v>
      </c>
    </row>
    <row r="686" spans="3:5">
      <c r="C686" s="1" t="s">
        <v>1862</v>
      </c>
      <c r="D686" s="1" t="s">
        <v>851</v>
      </c>
      <c r="E686" s="1" t="s">
        <v>1345</v>
      </c>
    </row>
    <row r="687" spans="3:5">
      <c r="C687" s="1" t="s">
        <v>1862</v>
      </c>
      <c r="D687" s="1" t="s">
        <v>851</v>
      </c>
      <c r="E687" s="1" t="s">
        <v>1902</v>
      </c>
    </row>
    <row r="688" spans="3:5">
      <c r="C688" s="1" t="s">
        <v>1862</v>
      </c>
      <c r="D688" s="1" t="s">
        <v>851</v>
      </c>
      <c r="E688" s="1" t="s">
        <v>1903</v>
      </c>
    </row>
    <row r="689" spans="3:5">
      <c r="C689" s="1" t="s">
        <v>1862</v>
      </c>
      <c r="D689" s="1" t="s">
        <v>851</v>
      </c>
      <c r="E689" s="1" t="s">
        <v>1904</v>
      </c>
    </row>
    <row r="690" spans="3:5">
      <c r="C690" s="1" t="s">
        <v>1862</v>
      </c>
      <c r="D690" s="1" t="s">
        <v>851</v>
      </c>
      <c r="E690" s="1" t="s">
        <v>1905</v>
      </c>
    </row>
    <row r="691" spans="3:5">
      <c r="C691" s="1" t="s">
        <v>1862</v>
      </c>
      <c r="D691" s="1" t="s">
        <v>851</v>
      </c>
      <c r="E691" s="1" t="s">
        <v>1906</v>
      </c>
    </row>
    <row r="692" spans="3:5">
      <c r="C692" s="1" t="s">
        <v>1862</v>
      </c>
      <c r="D692" s="1" t="s">
        <v>851</v>
      </c>
      <c r="E692" s="1" t="s">
        <v>1907</v>
      </c>
    </row>
    <row r="693" spans="3:5">
      <c r="C693" s="1" t="s">
        <v>1862</v>
      </c>
      <c r="D693" s="1" t="s">
        <v>851</v>
      </c>
      <c r="E693" s="1" t="s">
        <v>1908</v>
      </c>
    </row>
    <row r="694" spans="3:5">
      <c r="C694" s="1" t="s">
        <v>1862</v>
      </c>
      <c r="D694" s="1" t="s">
        <v>851</v>
      </c>
      <c r="E694" s="1" t="s">
        <v>1909</v>
      </c>
    </row>
    <row r="695" spans="3:5">
      <c r="C695" s="1" t="s">
        <v>1862</v>
      </c>
      <c r="D695" s="1" t="s">
        <v>851</v>
      </c>
      <c r="E695" s="1" t="s">
        <v>1910</v>
      </c>
    </row>
    <row r="696" spans="3:5">
      <c r="C696" s="1" t="s">
        <v>1862</v>
      </c>
      <c r="D696" s="1" t="s">
        <v>851</v>
      </c>
      <c r="E696" s="1" t="s">
        <v>1911</v>
      </c>
    </row>
    <row r="697" spans="3:5">
      <c r="C697" s="1" t="s">
        <v>1862</v>
      </c>
      <c r="D697" s="1" t="s">
        <v>851</v>
      </c>
      <c r="E697" s="1" t="s">
        <v>1912</v>
      </c>
    </row>
    <row r="698" spans="3:5">
      <c r="C698" s="1" t="s">
        <v>1862</v>
      </c>
      <c r="D698" s="1" t="s">
        <v>851</v>
      </c>
      <c r="E698" s="1" t="s">
        <v>1913</v>
      </c>
    </row>
    <row r="699" spans="3:5">
      <c r="C699" s="1" t="s">
        <v>1862</v>
      </c>
      <c r="D699" s="1" t="s">
        <v>851</v>
      </c>
      <c r="E699" s="1" t="s">
        <v>1914</v>
      </c>
    </row>
    <row r="700" spans="3:5">
      <c r="C700" s="1" t="s">
        <v>1862</v>
      </c>
      <c r="D700" s="1" t="s">
        <v>851</v>
      </c>
      <c r="E700" s="1" t="s">
        <v>1915</v>
      </c>
    </row>
    <row r="701" spans="3:5">
      <c r="C701" s="1" t="s">
        <v>1862</v>
      </c>
      <c r="D701" s="1" t="s">
        <v>851</v>
      </c>
      <c r="E701" s="1" t="s">
        <v>1916</v>
      </c>
    </row>
    <row r="702" spans="3:5">
      <c r="C702" s="1" t="s">
        <v>1862</v>
      </c>
      <c r="D702" s="1" t="s">
        <v>1917</v>
      </c>
      <c r="E702" s="1" t="s">
        <v>906</v>
      </c>
    </row>
    <row r="703" spans="3:5">
      <c r="C703" s="1" t="s">
        <v>1862</v>
      </c>
      <c r="D703" s="1" t="s">
        <v>1917</v>
      </c>
      <c r="E703" s="1" t="s">
        <v>1918</v>
      </c>
    </row>
    <row r="704" spans="3:5">
      <c r="C704" s="1" t="s">
        <v>1862</v>
      </c>
      <c r="D704" s="1" t="s">
        <v>1917</v>
      </c>
      <c r="E704" s="1" t="s">
        <v>1919</v>
      </c>
    </row>
    <row r="705" spans="3:5">
      <c r="C705" s="1" t="s">
        <v>1862</v>
      </c>
      <c r="D705" s="1" t="s">
        <v>1917</v>
      </c>
      <c r="E705" s="1" t="s">
        <v>1920</v>
      </c>
    </row>
    <row r="706" spans="3:5">
      <c r="C706" s="1" t="s">
        <v>1862</v>
      </c>
      <c r="D706" s="1" t="s">
        <v>1917</v>
      </c>
      <c r="E706" s="1" t="s">
        <v>1921</v>
      </c>
    </row>
    <row r="707" spans="3:5">
      <c r="C707" s="1" t="s">
        <v>1862</v>
      </c>
      <c r="D707" s="1" t="s">
        <v>1917</v>
      </c>
      <c r="E707" s="1" t="s">
        <v>1922</v>
      </c>
    </row>
    <row r="708" spans="3:5">
      <c r="C708" s="1" t="s">
        <v>1862</v>
      </c>
      <c r="D708" s="1" t="s">
        <v>1917</v>
      </c>
      <c r="E708" s="1" t="s">
        <v>1923</v>
      </c>
    </row>
    <row r="709" spans="3:5">
      <c r="C709" s="1" t="s">
        <v>1862</v>
      </c>
      <c r="D709" s="1" t="s">
        <v>1917</v>
      </c>
      <c r="E709" s="1" t="s">
        <v>1924</v>
      </c>
    </row>
    <row r="710" spans="3:5">
      <c r="C710" s="1" t="s">
        <v>1862</v>
      </c>
      <c r="D710" s="1" t="s">
        <v>1917</v>
      </c>
      <c r="E710" s="1" t="s">
        <v>1925</v>
      </c>
    </row>
    <row r="711" spans="3:5">
      <c r="C711" s="1" t="s">
        <v>1862</v>
      </c>
      <c r="D711" s="1" t="s">
        <v>1917</v>
      </c>
      <c r="E711" s="1" t="s">
        <v>1926</v>
      </c>
    </row>
    <row r="712" spans="3:5">
      <c r="C712" s="1" t="s">
        <v>1862</v>
      </c>
      <c r="D712" s="1" t="s">
        <v>1917</v>
      </c>
      <c r="E712" s="1" t="s">
        <v>1927</v>
      </c>
    </row>
    <row r="713" spans="3:5">
      <c r="C713" s="1" t="s">
        <v>1862</v>
      </c>
      <c r="D713" s="1" t="s">
        <v>1917</v>
      </c>
      <c r="E713" s="1" t="s">
        <v>1928</v>
      </c>
    </row>
    <row r="714" spans="3:5">
      <c r="C714" s="1" t="s">
        <v>1929</v>
      </c>
      <c r="D714" s="1" t="s">
        <v>1930</v>
      </c>
    </row>
    <row r="715" spans="3:5">
      <c r="C715" s="1" t="s">
        <v>1929</v>
      </c>
      <c r="D715" s="1" t="s">
        <v>1931</v>
      </c>
      <c r="E715" s="1" t="s">
        <v>1932</v>
      </c>
    </row>
    <row r="716" spans="3:5">
      <c r="C716" s="1" t="s">
        <v>1929</v>
      </c>
      <c r="D716" s="1" t="s">
        <v>1931</v>
      </c>
      <c r="E716" s="1" t="s">
        <v>1933</v>
      </c>
    </row>
    <row r="717" spans="3:5">
      <c r="C717" s="1" t="s">
        <v>1929</v>
      </c>
      <c r="D717" s="1" t="s">
        <v>1931</v>
      </c>
      <c r="E717" s="1" t="s">
        <v>1934</v>
      </c>
    </row>
    <row r="718" spans="3:5">
      <c r="C718" s="1" t="s">
        <v>1929</v>
      </c>
      <c r="D718" s="1" t="s">
        <v>1931</v>
      </c>
      <c r="E718" s="1" t="s">
        <v>1935</v>
      </c>
    </row>
    <row r="719" spans="3:5">
      <c r="C719" s="1" t="s">
        <v>1929</v>
      </c>
      <c r="D719" s="1" t="s">
        <v>1931</v>
      </c>
      <c r="E719" s="1" t="s">
        <v>1936</v>
      </c>
    </row>
    <row r="720" spans="3:5">
      <c r="C720" s="1" t="s">
        <v>1929</v>
      </c>
      <c r="D720" s="1" t="s">
        <v>1931</v>
      </c>
      <c r="E720" s="1" t="s">
        <v>1937</v>
      </c>
    </row>
    <row r="721" spans="3:5">
      <c r="C721" s="1" t="s">
        <v>1929</v>
      </c>
      <c r="D721" s="1" t="s">
        <v>1938</v>
      </c>
    </row>
    <row r="722" spans="3:5">
      <c r="C722" s="1" t="s">
        <v>1929</v>
      </c>
      <c r="D722" s="1" t="s">
        <v>1939</v>
      </c>
    </row>
    <row r="723" spans="3:5">
      <c r="C723" s="1" t="s">
        <v>1929</v>
      </c>
      <c r="D723" s="1" t="s">
        <v>1940</v>
      </c>
    </row>
    <row r="724" spans="3:5">
      <c r="C724" s="1" t="s">
        <v>1929</v>
      </c>
      <c r="D724" s="1" t="s">
        <v>19</v>
      </c>
    </row>
    <row r="725" spans="3:5">
      <c r="C725" s="1" t="s">
        <v>1929</v>
      </c>
      <c r="D725" s="1" t="s">
        <v>1941</v>
      </c>
    </row>
    <row r="726" spans="3:5">
      <c r="C726" s="1" t="s">
        <v>1929</v>
      </c>
      <c r="D726" s="1" t="s">
        <v>1942</v>
      </c>
    </row>
    <row r="727" spans="3:5">
      <c r="C727" s="1" t="s">
        <v>1929</v>
      </c>
      <c r="D727" s="1" t="s">
        <v>1943</v>
      </c>
    </row>
    <row r="728" spans="3:5">
      <c r="C728" s="1" t="s">
        <v>1929</v>
      </c>
      <c r="D728" s="1" t="s">
        <v>1944</v>
      </c>
    </row>
    <row r="729" spans="3:5">
      <c r="C729" s="1" t="s">
        <v>1929</v>
      </c>
      <c r="D729" s="1" t="s">
        <v>1945</v>
      </c>
    </row>
    <row r="730" spans="3:5">
      <c r="C730" s="1" t="s">
        <v>1929</v>
      </c>
      <c r="D730" s="1" t="s">
        <v>1946</v>
      </c>
    </row>
    <row r="731" spans="3:5">
      <c r="C731" s="1" t="s">
        <v>1929</v>
      </c>
      <c r="D731" s="1" t="s">
        <v>1947</v>
      </c>
    </row>
    <row r="732" spans="3:5">
      <c r="C732" s="1" t="s">
        <v>1948</v>
      </c>
      <c r="D732" s="1" t="s">
        <v>1949</v>
      </c>
    </row>
    <row r="733" spans="3:5">
      <c r="C733" s="1" t="s">
        <v>1948</v>
      </c>
      <c r="D733" s="1" t="s">
        <v>1950</v>
      </c>
    </row>
    <row r="734" spans="3:5">
      <c r="C734" s="1" t="s">
        <v>1948</v>
      </c>
      <c r="D734" s="1" t="s">
        <v>1951</v>
      </c>
    </row>
    <row r="735" spans="3:5">
      <c r="C735" s="1" t="s">
        <v>1948</v>
      </c>
      <c r="D735" s="1" t="s">
        <v>1952</v>
      </c>
    </row>
    <row r="736" spans="3:5">
      <c r="C736" s="1" t="s">
        <v>1948</v>
      </c>
      <c r="D736" s="1" t="s">
        <v>1953</v>
      </c>
      <c r="E736" s="1" t="s">
        <v>1954</v>
      </c>
    </row>
    <row r="737" spans="3:5">
      <c r="C737" s="1" t="s">
        <v>1948</v>
      </c>
      <c r="D737" s="1" t="s">
        <v>1953</v>
      </c>
      <c r="E737" s="1" t="s">
        <v>1583</v>
      </c>
    </row>
    <row r="738" spans="3:5">
      <c r="C738" s="1" t="s">
        <v>1948</v>
      </c>
      <c r="D738" s="1" t="s">
        <v>1953</v>
      </c>
      <c r="E738" s="1" t="s">
        <v>1586</v>
      </c>
    </row>
    <row r="739" spans="3:5">
      <c r="C739" s="1" t="s">
        <v>1948</v>
      </c>
      <c r="D739" s="1" t="s">
        <v>1953</v>
      </c>
      <c r="E739" s="1" t="s">
        <v>1606</v>
      </c>
    </row>
    <row r="740" spans="3:5">
      <c r="C740" s="1" t="s">
        <v>1948</v>
      </c>
      <c r="D740" s="1" t="s">
        <v>1953</v>
      </c>
      <c r="E740" s="1" t="s">
        <v>1387</v>
      </c>
    </row>
    <row r="741" spans="3:5">
      <c r="C741" s="1" t="s">
        <v>1948</v>
      </c>
      <c r="D741" s="1" t="s">
        <v>1953</v>
      </c>
      <c r="E741" s="1" t="s">
        <v>1589</v>
      </c>
    </row>
    <row r="742" spans="3:5">
      <c r="C742" s="1" t="s">
        <v>1948</v>
      </c>
      <c r="D742" s="1" t="s">
        <v>1953</v>
      </c>
      <c r="E742" s="1" t="s">
        <v>1611</v>
      </c>
    </row>
    <row r="743" spans="3:5">
      <c r="C743" s="1" t="s">
        <v>1948</v>
      </c>
      <c r="D743" s="1" t="s">
        <v>1953</v>
      </c>
      <c r="E743" s="1" t="s">
        <v>1955</v>
      </c>
    </row>
    <row r="744" spans="3:5">
      <c r="C744" s="1" t="s">
        <v>1948</v>
      </c>
      <c r="D744" s="1" t="s">
        <v>1953</v>
      </c>
      <c r="E744" s="1" t="s">
        <v>1956</v>
      </c>
    </row>
    <row r="745" spans="3:5">
      <c r="C745" s="1" t="s">
        <v>1948</v>
      </c>
      <c r="D745" s="1" t="s">
        <v>1953</v>
      </c>
      <c r="E745" s="1" t="s">
        <v>1957</v>
      </c>
    </row>
    <row r="746" spans="3:5">
      <c r="C746" s="1" t="s">
        <v>1948</v>
      </c>
      <c r="D746" s="1" t="s">
        <v>1953</v>
      </c>
      <c r="E746" s="1" t="s">
        <v>1593</v>
      </c>
    </row>
    <row r="747" spans="3:5">
      <c r="C747" s="1" t="s">
        <v>1948</v>
      </c>
      <c r="D747" s="1" t="s">
        <v>1953</v>
      </c>
      <c r="E747" s="1" t="s">
        <v>1958</v>
      </c>
    </row>
    <row r="748" spans="3:5">
      <c r="C748" s="1" t="s">
        <v>1959</v>
      </c>
      <c r="D748" s="1" t="s">
        <v>1960</v>
      </c>
    </row>
    <row r="749" spans="3:5">
      <c r="C749" s="1" t="s">
        <v>1959</v>
      </c>
      <c r="D749" s="1" t="s">
        <v>1961</v>
      </c>
    </row>
    <row r="750" spans="3:5">
      <c r="C750" s="1" t="s">
        <v>1959</v>
      </c>
      <c r="D750" s="1" t="s">
        <v>815</v>
      </c>
      <c r="E750" s="1" t="s">
        <v>1962</v>
      </c>
    </row>
    <row r="751" spans="3:5">
      <c r="C751" s="1" t="s">
        <v>1959</v>
      </c>
      <c r="D751" s="1" t="s">
        <v>815</v>
      </c>
      <c r="E751" s="1" t="s">
        <v>1963</v>
      </c>
    </row>
    <row r="752" spans="3:5">
      <c r="C752" s="1" t="s">
        <v>1959</v>
      </c>
      <c r="D752" s="1" t="s">
        <v>1964</v>
      </c>
      <c r="E752" s="1" t="s">
        <v>1965</v>
      </c>
    </row>
    <row r="753" spans="3:5">
      <c r="C753" s="1" t="s">
        <v>1959</v>
      </c>
      <c r="D753" s="1" t="s">
        <v>1964</v>
      </c>
      <c r="E753" s="1" t="s">
        <v>1966</v>
      </c>
    </row>
    <row r="754" spans="3:5">
      <c r="C754" s="1" t="s">
        <v>1959</v>
      </c>
      <c r="D754" s="1" t="s">
        <v>1964</v>
      </c>
      <c r="E754" s="1" t="s">
        <v>1967</v>
      </c>
    </row>
    <row r="755" spans="3:5">
      <c r="C755" s="1" t="s">
        <v>1959</v>
      </c>
      <c r="D755" s="1" t="s">
        <v>1964</v>
      </c>
      <c r="E755" s="1" t="s">
        <v>1968</v>
      </c>
    </row>
    <row r="756" spans="3:5">
      <c r="C756" s="1" t="s">
        <v>1959</v>
      </c>
      <c r="D756" s="1" t="s">
        <v>1964</v>
      </c>
      <c r="E756" s="1" t="s">
        <v>1969</v>
      </c>
    </row>
    <row r="757" spans="3:5">
      <c r="C757" s="1" t="s">
        <v>1959</v>
      </c>
      <c r="D757" s="1" t="s">
        <v>1964</v>
      </c>
      <c r="E757" s="1" t="s">
        <v>1970</v>
      </c>
    </row>
    <row r="758" spans="3:5">
      <c r="C758" s="1" t="s">
        <v>1959</v>
      </c>
      <c r="D758" s="1" t="s">
        <v>1964</v>
      </c>
      <c r="E758" s="1" t="s">
        <v>1971</v>
      </c>
    </row>
    <row r="759" spans="3:5">
      <c r="C759" s="1" t="s">
        <v>1959</v>
      </c>
      <c r="D759" s="1" t="s">
        <v>1972</v>
      </c>
    </row>
    <row r="760" spans="3:5">
      <c r="C760" s="1" t="s">
        <v>1959</v>
      </c>
      <c r="D760" s="1" t="s">
        <v>1973</v>
      </c>
    </row>
    <row r="761" spans="3:5">
      <c r="C761" s="1" t="s">
        <v>1959</v>
      </c>
      <c r="D761" s="1" t="s">
        <v>1974</v>
      </c>
    </row>
    <row r="762" spans="3:5">
      <c r="C762" s="1" t="s">
        <v>1959</v>
      </c>
      <c r="D762" s="1" t="s">
        <v>1975</v>
      </c>
      <c r="E762" s="1" t="s">
        <v>1976</v>
      </c>
    </row>
    <row r="763" spans="3:5">
      <c r="C763" s="1" t="s">
        <v>1959</v>
      </c>
      <c r="D763" s="1" t="s">
        <v>1975</v>
      </c>
      <c r="E763" s="1" t="s">
        <v>1977</v>
      </c>
    </row>
    <row r="764" spans="3:5">
      <c r="C764" s="1" t="s">
        <v>1959</v>
      </c>
      <c r="D764" s="1" t="s">
        <v>1975</v>
      </c>
      <c r="E764" s="1" t="s">
        <v>1978</v>
      </c>
    </row>
    <row r="765" spans="3:5">
      <c r="C765" s="1" t="s">
        <v>1959</v>
      </c>
      <c r="D765" s="1" t="s">
        <v>1975</v>
      </c>
      <c r="E765" s="1" t="s">
        <v>1979</v>
      </c>
    </row>
    <row r="766" spans="3:5">
      <c r="C766" s="1" t="s">
        <v>1959</v>
      </c>
      <c r="D766" s="1" t="s">
        <v>1975</v>
      </c>
      <c r="E766" s="1" t="s">
        <v>1980</v>
      </c>
    </row>
    <row r="767" spans="3:5">
      <c r="C767" s="1" t="s">
        <v>1959</v>
      </c>
      <c r="D767" s="1" t="s">
        <v>1975</v>
      </c>
      <c r="E767" s="1" t="s">
        <v>1981</v>
      </c>
    </row>
    <row r="768" spans="3:5">
      <c r="C768" s="1" t="s">
        <v>1959</v>
      </c>
      <c r="D768" s="1" t="s">
        <v>1975</v>
      </c>
      <c r="E768" s="1" t="s">
        <v>1982</v>
      </c>
    </row>
    <row r="769" spans="3:5">
      <c r="C769" s="1" t="s">
        <v>1959</v>
      </c>
      <c r="D769" s="1" t="s">
        <v>1975</v>
      </c>
      <c r="E769" s="1" t="s">
        <v>1983</v>
      </c>
    </row>
    <row r="770" spans="3:5">
      <c r="C770" s="1" t="s">
        <v>1959</v>
      </c>
      <c r="D770" s="1" t="s">
        <v>1975</v>
      </c>
      <c r="E770" s="1" t="s">
        <v>1984</v>
      </c>
    </row>
    <row r="771" spans="3:5">
      <c r="C771" s="1" t="s">
        <v>1959</v>
      </c>
      <c r="D771" s="1" t="s">
        <v>1975</v>
      </c>
      <c r="E771" s="1" t="s">
        <v>1985</v>
      </c>
    </row>
    <row r="772" spans="3:5">
      <c r="C772" s="1" t="s">
        <v>1959</v>
      </c>
      <c r="D772" s="1" t="s">
        <v>1975</v>
      </c>
      <c r="E772" s="1" t="s">
        <v>1986</v>
      </c>
    </row>
    <row r="773" spans="3:5">
      <c r="C773" s="1" t="s">
        <v>1959</v>
      </c>
      <c r="D773" s="1" t="s">
        <v>1975</v>
      </c>
      <c r="E773" s="1" t="s">
        <v>1987</v>
      </c>
    </row>
    <row r="774" spans="3:5">
      <c r="C774" s="1" t="s">
        <v>1959</v>
      </c>
      <c r="D774" s="1" t="s">
        <v>1975</v>
      </c>
      <c r="E774" s="1" t="s">
        <v>1988</v>
      </c>
    </row>
    <row r="775" spans="3:5">
      <c r="C775" s="1" t="s">
        <v>1959</v>
      </c>
      <c r="D775" s="1" t="s">
        <v>1975</v>
      </c>
      <c r="E775" s="1" t="s">
        <v>1989</v>
      </c>
    </row>
    <row r="776" spans="3:5">
      <c r="C776" s="1" t="s">
        <v>1959</v>
      </c>
      <c r="D776" s="1" t="s">
        <v>1975</v>
      </c>
      <c r="E776" s="1" t="s">
        <v>1990</v>
      </c>
    </row>
    <row r="777" spans="3:5">
      <c r="C777" s="1" t="s">
        <v>1959</v>
      </c>
      <c r="D777" s="1" t="s">
        <v>1975</v>
      </c>
      <c r="E777" s="1" t="s">
        <v>1991</v>
      </c>
    </row>
    <row r="778" spans="3:5">
      <c r="C778" s="1" t="s">
        <v>1959</v>
      </c>
      <c r="D778" s="1" t="s">
        <v>1975</v>
      </c>
      <c r="E778" s="1" t="s">
        <v>1992</v>
      </c>
    </row>
    <row r="779" spans="3:5">
      <c r="C779" s="1" t="s">
        <v>1959</v>
      </c>
      <c r="D779" s="1" t="s">
        <v>1975</v>
      </c>
      <c r="E779" s="1" t="s">
        <v>1993</v>
      </c>
    </row>
    <row r="780" spans="3:5">
      <c r="C780" s="1" t="s">
        <v>1959</v>
      </c>
      <c r="D780" s="1" t="s">
        <v>1975</v>
      </c>
      <c r="E780" s="1" t="s">
        <v>1994</v>
      </c>
    </row>
    <row r="781" spans="3:5">
      <c r="C781" s="1" t="s">
        <v>1959</v>
      </c>
      <c r="D781" s="1" t="s">
        <v>1975</v>
      </c>
      <c r="E781" s="1" t="s">
        <v>1995</v>
      </c>
    </row>
    <row r="782" spans="3:5">
      <c r="C782" s="1" t="s">
        <v>1959</v>
      </c>
      <c r="D782" s="1" t="s">
        <v>1996</v>
      </c>
    </row>
    <row r="783" spans="3:5">
      <c r="C783" s="1" t="s">
        <v>1997</v>
      </c>
      <c r="D783" s="1" t="s">
        <v>1998</v>
      </c>
    </row>
    <row r="784" spans="3:5">
      <c r="C784" s="1" t="s">
        <v>1997</v>
      </c>
      <c r="D784" s="1" t="s">
        <v>1999</v>
      </c>
      <c r="E784" s="1" t="s">
        <v>2000</v>
      </c>
    </row>
    <row r="785" spans="3:5">
      <c r="C785" s="1" t="s">
        <v>1997</v>
      </c>
      <c r="D785" s="1" t="s">
        <v>1999</v>
      </c>
      <c r="E785" s="1" t="s">
        <v>2001</v>
      </c>
    </row>
    <row r="786" spans="3:5">
      <c r="C786" s="1" t="s">
        <v>1997</v>
      </c>
      <c r="D786" s="1" t="s">
        <v>1999</v>
      </c>
      <c r="E786" s="1" t="s">
        <v>2002</v>
      </c>
    </row>
    <row r="787" spans="3:5">
      <c r="C787" s="1" t="s">
        <v>1997</v>
      </c>
      <c r="D787" s="1" t="s">
        <v>1999</v>
      </c>
      <c r="E787" s="1" t="s">
        <v>2003</v>
      </c>
    </row>
    <row r="788" spans="3:5">
      <c r="C788" s="1" t="s">
        <v>1997</v>
      </c>
      <c r="D788" s="1" t="s">
        <v>1999</v>
      </c>
      <c r="E788" s="1" t="s">
        <v>2004</v>
      </c>
    </row>
    <row r="789" spans="3:5">
      <c r="C789" s="1" t="s">
        <v>1997</v>
      </c>
      <c r="D789" s="1" t="s">
        <v>1999</v>
      </c>
      <c r="E789" s="1" t="s">
        <v>2005</v>
      </c>
    </row>
    <row r="790" spans="3:5">
      <c r="C790" s="1" t="s">
        <v>1997</v>
      </c>
      <c r="D790" s="1" t="s">
        <v>1999</v>
      </c>
    </row>
    <row r="791" spans="3:5">
      <c r="C791" s="1" t="s">
        <v>1997</v>
      </c>
      <c r="D791" s="1" t="s">
        <v>2006</v>
      </c>
      <c r="E791" s="1" t="s">
        <v>2007</v>
      </c>
    </row>
    <row r="792" spans="3:5">
      <c r="C792" s="1" t="s">
        <v>1997</v>
      </c>
      <c r="D792" s="1" t="s">
        <v>2006</v>
      </c>
      <c r="E792" s="1" t="s">
        <v>2008</v>
      </c>
    </row>
    <row r="793" spans="3:5">
      <c r="C793" s="1" t="s">
        <v>1997</v>
      </c>
      <c r="D793" s="1" t="s">
        <v>2006</v>
      </c>
      <c r="E793" s="1" t="s">
        <v>2009</v>
      </c>
    </row>
    <row r="794" spans="3:5">
      <c r="C794" s="1" t="s">
        <v>1997</v>
      </c>
      <c r="D794" s="1" t="s">
        <v>2006</v>
      </c>
      <c r="E794" s="1" t="s">
        <v>2010</v>
      </c>
    </row>
    <row r="795" spans="3:5">
      <c r="C795" s="1" t="s">
        <v>1997</v>
      </c>
      <c r="D795" s="1" t="s">
        <v>2006</v>
      </c>
      <c r="E795" s="1" t="s">
        <v>2011</v>
      </c>
    </row>
    <row r="796" spans="3:5">
      <c r="C796" s="1" t="s">
        <v>1997</v>
      </c>
      <c r="D796" s="1" t="s">
        <v>2006</v>
      </c>
    </row>
    <row r="797" spans="3:5">
      <c r="C797" s="1" t="s">
        <v>1997</v>
      </c>
      <c r="D797" s="1" t="s">
        <v>2012</v>
      </c>
    </row>
    <row r="798" spans="3:5">
      <c r="C798" s="1" t="s">
        <v>1997</v>
      </c>
      <c r="D798" s="1" t="s">
        <v>2013</v>
      </c>
    </row>
    <row r="799" spans="3:5">
      <c r="C799" s="1" t="s">
        <v>2014</v>
      </c>
      <c r="D799" s="1" t="s">
        <v>2015</v>
      </c>
    </row>
    <row r="800" spans="3:5">
      <c r="C800" s="1" t="s">
        <v>2014</v>
      </c>
      <c r="D800" s="1" t="s">
        <v>2016</v>
      </c>
    </row>
    <row r="801" spans="3:5">
      <c r="C801" s="1" t="s">
        <v>2014</v>
      </c>
      <c r="D801" s="1" t="s">
        <v>2017</v>
      </c>
    </row>
    <row r="802" spans="3:5">
      <c r="C802" s="1" t="s">
        <v>2014</v>
      </c>
      <c r="D802" s="1" t="s">
        <v>2018</v>
      </c>
      <c r="E802" s="1" t="s">
        <v>2019</v>
      </c>
    </row>
    <row r="803" spans="3:5">
      <c r="C803" s="1" t="s">
        <v>2014</v>
      </c>
      <c r="D803" s="1" t="s">
        <v>2018</v>
      </c>
      <c r="E803" s="1" t="s">
        <v>2020</v>
      </c>
    </row>
    <row r="804" spans="3:5">
      <c r="C804" s="1" t="s">
        <v>2014</v>
      </c>
      <c r="D804" s="1" t="s">
        <v>2021</v>
      </c>
    </row>
    <row r="805" spans="3:5">
      <c r="C805" s="1" t="s">
        <v>2014</v>
      </c>
      <c r="D805" s="1" t="s">
        <v>2022</v>
      </c>
    </row>
    <row r="806" spans="3:5">
      <c r="C806" s="1" t="s">
        <v>2014</v>
      </c>
      <c r="D806" s="1" t="s">
        <v>2023</v>
      </c>
    </row>
    <row r="807" spans="3:5">
      <c r="C807" s="1" t="s">
        <v>2014</v>
      </c>
      <c r="D807" s="1" t="s">
        <v>2024</v>
      </c>
      <c r="E807" s="1" t="s">
        <v>2025</v>
      </c>
    </row>
    <row r="808" spans="3:5">
      <c r="C808" s="1" t="s">
        <v>2014</v>
      </c>
      <c r="D808" s="1" t="s">
        <v>2024</v>
      </c>
      <c r="E808" s="1" t="s">
        <v>2026</v>
      </c>
    </row>
    <row r="809" spans="3:5">
      <c r="C809" s="1" t="s">
        <v>2014</v>
      </c>
      <c r="D809" s="1" t="s">
        <v>2024</v>
      </c>
      <c r="E809" s="1" t="s">
        <v>2027</v>
      </c>
    </row>
    <row r="810" spans="3:5">
      <c r="C810" s="1" t="s">
        <v>2028</v>
      </c>
      <c r="D810" s="1" t="s">
        <v>2029</v>
      </c>
    </row>
    <row r="811" spans="3:5">
      <c r="C811" s="1" t="s">
        <v>2028</v>
      </c>
      <c r="D811" s="1" t="s">
        <v>2030</v>
      </c>
    </row>
    <row r="812" spans="3:5">
      <c r="C812" s="1" t="s">
        <v>2028</v>
      </c>
      <c r="D812" s="1" t="s">
        <v>2031</v>
      </c>
    </row>
    <row r="813" spans="3:5">
      <c r="C813" s="1" t="s">
        <v>2028</v>
      </c>
      <c r="D813" s="1" t="s">
        <v>2032</v>
      </c>
    </row>
    <row r="814" spans="3:5">
      <c r="C814" s="1" t="s">
        <v>2028</v>
      </c>
      <c r="D814" s="1" t="s">
        <v>2033</v>
      </c>
    </row>
    <row r="815" spans="3:5">
      <c r="C815" s="1" t="s">
        <v>2028</v>
      </c>
      <c r="D815" s="1" t="s">
        <v>2034</v>
      </c>
    </row>
    <row r="816" spans="3:5">
      <c r="C816" s="1" t="s">
        <v>2028</v>
      </c>
      <c r="D816" s="1" t="s">
        <v>2035</v>
      </c>
    </row>
    <row r="817" spans="3:5">
      <c r="C817" s="1" t="s">
        <v>2028</v>
      </c>
      <c r="D817" s="1" t="s">
        <v>2036</v>
      </c>
    </row>
    <row r="818" spans="3:5">
      <c r="C818" s="1" t="s">
        <v>2028</v>
      </c>
      <c r="D818" s="1" t="s">
        <v>2037</v>
      </c>
      <c r="E818" s="1" t="s">
        <v>2038</v>
      </c>
    </row>
    <row r="819" spans="3:5">
      <c r="C819" s="1" t="s">
        <v>2028</v>
      </c>
      <c r="D819" s="1" t="s">
        <v>2037</v>
      </c>
      <c r="E819" s="1" t="s">
        <v>2039</v>
      </c>
    </row>
    <row r="820" spans="3:5">
      <c r="C820" s="1" t="s">
        <v>2028</v>
      </c>
      <c r="D820" s="1" t="s">
        <v>2037</v>
      </c>
      <c r="E820" s="1" t="s">
        <v>2040</v>
      </c>
    </row>
    <row r="821" spans="3:5">
      <c r="C821" s="1" t="s">
        <v>2028</v>
      </c>
      <c r="D821" s="1" t="s">
        <v>2037</v>
      </c>
      <c r="E821" s="1" t="s">
        <v>2041</v>
      </c>
    </row>
    <row r="822" spans="3:5">
      <c r="C822" s="1" t="s">
        <v>2028</v>
      </c>
      <c r="D822" s="1" t="s">
        <v>2037</v>
      </c>
      <c r="E822" s="1" t="s">
        <v>2042</v>
      </c>
    </row>
    <row r="823" spans="3:5">
      <c r="C823" s="1" t="s">
        <v>2028</v>
      </c>
      <c r="D823" s="1" t="s">
        <v>2037</v>
      </c>
      <c r="E823" s="1" t="s">
        <v>2043</v>
      </c>
    </row>
    <row r="824" spans="3:5">
      <c r="C824" s="1" t="s">
        <v>2028</v>
      </c>
      <c r="D824" s="1" t="s">
        <v>2037</v>
      </c>
      <c r="E824" s="1" t="s">
        <v>275</v>
      </c>
    </row>
    <row r="825" spans="3:5">
      <c r="C825" s="1" t="s">
        <v>2028</v>
      </c>
      <c r="D825" s="1" t="s">
        <v>2037</v>
      </c>
      <c r="E825" s="1" t="s">
        <v>2044</v>
      </c>
    </row>
    <row r="826" spans="3:5">
      <c r="C826" s="1" t="s">
        <v>2028</v>
      </c>
      <c r="D826" s="1" t="s">
        <v>2037</v>
      </c>
      <c r="E826" s="1" t="s">
        <v>2045</v>
      </c>
    </row>
    <row r="827" spans="3:5">
      <c r="C827" s="1" t="s">
        <v>2028</v>
      </c>
      <c r="D827" s="1" t="s">
        <v>2037</v>
      </c>
      <c r="E827" s="1" t="s">
        <v>2046</v>
      </c>
    </row>
    <row r="828" spans="3:5">
      <c r="C828" s="1" t="s">
        <v>2028</v>
      </c>
      <c r="D828" s="1" t="s">
        <v>2037</v>
      </c>
      <c r="E828" s="1" t="s">
        <v>2047</v>
      </c>
    </row>
    <row r="829" spans="3:5">
      <c r="C829" s="1" t="s">
        <v>2028</v>
      </c>
      <c r="D829" s="1" t="s">
        <v>2037</v>
      </c>
      <c r="E829" s="1" t="s">
        <v>2048</v>
      </c>
    </row>
    <row r="830" spans="3:5">
      <c r="C830" s="1" t="s">
        <v>2028</v>
      </c>
      <c r="D830" s="1" t="s">
        <v>2037</v>
      </c>
      <c r="E830" s="1" t="s">
        <v>2049</v>
      </c>
    </row>
    <row r="831" spans="3:5">
      <c r="C831" s="1" t="s">
        <v>2028</v>
      </c>
      <c r="D831" s="1" t="s">
        <v>2037</v>
      </c>
      <c r="E831" s="1" t="s">
        <v>2050</v>
      </c>
    </row>
    <row r="832" spans="3:5">
      <c r="C832" s="1" t="s">
        <v>2028</v>
      </c>
      <c r="D832" s="1" t="s">
        <v>2037</v>
      </c>
      <c r="E832" s="1" t="s">
        <v>2051</v>
      </c>
    </row>
    <row r="833" spans="3:5">
      <c r="C833" s="1" t="s">
        <v>2052</v>
      </c>
      <c r="D833" s="1" t="s">
        <v>2053</v>
      </c>
    </row>
    <row r="834" spans="3:5">
      <c r="C834" s="1" t="s">
        <v>2052</v>
      </c>
      <c r="D834" s="1" t="s">
        <v>2054</v>
      </c>
    </row>
    <row r="835" spans="3:5">
      <c r="C835" s="1" t="s">
        <v>2052</v>
      </c>
      <c r="D835" s="1" t="s">
        <v>2055</v>
      </c>
    </row>
    <row r="836" spans="3:5">
      <c r="C836" s="1" t="s">
        <v>2052</v>
      </c>
      <c r="D836" s="1" t="s">
        <v>2056</v>
      </c>
    </row>
    <row r="837" spans="3:5">
      <c r="C837" s="1" t="s">
        <v>2052</v>
      </c>
      <c r="D837" s="1" t="s">
        <v>2057</v>
      </c>
    </row>
    <row r="838" spans="3:5">
      <c r="C838" s="1" t="s">
        <v>2052</v>
      </c>
      <c r="D838" s="1" t="s">
        <v>2058</v>
      </c>
    </row>
    <row r="839" spans="3:5">
      <c r="C839" s="1" t="s">
        <v>2052</v>
      </c>
      <c r="D839" s="1" t="s">
        <v>2059</v>
      </c>
    </row>
    <row r="840" spans="3:5">
      <c r="C840" s="1" t="s">
        <v>2052</v>
      </c>
      <c r="D840" s="1" t="s">
        <v>2060</v>
      </c>
    </row>
    <row r="841" spans="3:5">
      <c r="C841" s="1" t="s">
        <v>2052</v>
      </c>
      <c r="D841" s="1" t="s">
        <v>2061</v>
      </c>
    </row>
    <row r="842" spans="3:5">
      <c r="C842" s="1" t="s">
        <v>2052</v>
      </c>
      <c r="D842" s="1" t="s">
        <v>2062</v>
      </c>
    </row>
    <row r="843" spans="3:5">
      <c r="C843" s="1" t="s">
        <v>2052</v>
      </c>
      <c r="D843" s="1" t="s">
        <v>2063</v>
      </c>
      <c r="E843" s="1" t="s">
        <v>2064</v>
      </c>
    </row>
    <row r="844" spans="3:5">
      <c r="C844" s="1" t="s">
        <v>2052</v>
      </c>
      <c r="D844" s="1" t="s">
        <v>2063</v>
      </c>
      <c r="E844" s="1" t="s">
        <v>2065</v>
      </c>
    </row>
    <row r="845" spans="3:5">
      <c r="C845" s="1" t="s">
        <v>2052</v>
      </c>
      <c r="D845" s="1" t="s">
        <v>2063</v>
      </c>
      <c r="E845" s="1" t="s">
        <v>2066</v>
      </c>
    </row>
    <row r="846" spans="3:5">
      <c r="C846" s="1" t="s">
        <v>2052</v>
      </c>
      <c r="D846" s="1" t="s">
        <v>2063</v>
      </c>
      <c r="E846" s="1" t="s">
        <v>2067</v>
      </c>
    </row>
    <row r="847" spans="3:5">
      <c r="C847" s="1" t="s">
        <v>2052</v>
      </c>
      <c r="D847" s="1" t="s">
        <v>2063</v>
      </c>
      <c r="E847" s="1" t="s">
        <v>2068</v>
      </c>
    </row>
    <row r="848" spans="3:5">
      <c r="C848" s="1" t="s">
        <v>2052</v>
      </c>
      <c r="D848" s="1" t="s">
        <v>2063</v>
      </c>
      <c r="E848" s="1" t="s">
        <v>2069</v>
      </c>
    </row>
    <row r="849" spans="3:5">
      <c r="C849" s="1" t="s">
        <v>2052</v>
      </c>
      <c r="D849" s="1" t="s">
        <v>2070</v>
      </c>
    </row>
    <row r="850" spans="3:5">
      <c r="C850" s="1" t="s">
        <v>2052</v>
      </c>
      <c r="D850" s="1" t="s">
        <v>2071</v>
      </c>
    </row>
    <row r="851" spans="3:5">
      <c r="C851" s="1" t="s">
        <v>2072</v>
      </c>
      <c r="D851" s="1" t="s">
        <v>1134</v>
      </c>
      <c r="E851" s="1" t="s">
        <v>2073</v>
      </c>
    </row>
    <row r="852" spans="3:5">
      <c r="C852" s="1" t="s">
        <v>2072</v>
      </c>
      <c r="D852" s="1" t="s">
        <v>1134</v>
      </c>
      <c r="E852" s="1" t="s">
        <v>2074</v>
      </c>
    </row>
    <row r="853" spans="3:5">
      <c r="C853" s="1" t="s">
        <v>2072</v>
      </c>
      <c r="D853" s="1" t="s">
        <v>1134</v>
      </c>
      <c r="E853" s="1" t="s">
        <v>2075</v>
      </c>
    </row>
    <row r="854" spans="3:5">
      <c r="C854" s="1" t="s">
        <v>2072</v>
      </c>
      <c r="D854" s="1" t="s">
        <v>1134</v>
      </c>
      <c r="E854" s="1" t="s">
        <v>2076</v>
      </c>
    </row>
    <row r="855" spans="3:5">
      <c r="C855" s="1" t="s">
        <v>2072</v>
      </c>
      <c r="D855" s="1" t="s">
        <v>1134</v>
      </c>
      <c r="E855" s="1" t="s">
        <v>2077</v>
      </c>
    </row>
    <row r="856" spans="3:5">
      <c r="C856" s="1" t="s">
        <v>2072</v>
      </c>
      <c r="D856" s="1" t="s">
        <v>1134</v>
      </c>
      <c r="E856" s="1" t="s">
        <v>2078</v>
      </c>
    </row>
    <row r="857" spans="3:5">
      <c r="C857" s="1" t="s">
        <v>2072</v>
      </c>
      <c r="D857" s="1" t="s">
        <v>1134</v>
      </c>
      <c r="E857" s="1" t="s">
        <v>2079</v>
      </c>
    </row>
    <row r="858" spans="3:5">
      <c r="C858" s="1" t="s">
        <v>2072</v>
      </c>
      <c r="D858" s="1" t="s">
        <v>1134</v>
      </c>
      <c r="E858" s="1" t="s">
        <v>2080</v>
      </c>
    </row>
    <row r="859" spans="3:5">
      <c r="C859" s="1" t="s">
        <v>2072</v>
      </c>
      <c r="D859" s="1" t="s">
        <v>1134</v>
      </c>
      <c r="E859" s="1" t="s">
        <v>2081</v>
      </c>
    </row>
    <row r="860" spans="3:5">
      <c r="C860" s="1" t="s">
        <v>2072</v>
      </c>
      <c r="D860" s="1" t="s">
        <v>1134</v>
      </c>
      <c r="E860" s="1" t="s">
        <v>2082</v>
      </c>
    </row>
    <row r="861" spans="3:5">
      <c r="C861" s="1" t="s">
        <v>2072</v>
      </c>
      <c r="D861" s="1" t="s">
        <v>1134</v>
      </c>
      <c r="E861" s="1" t="s">
        <v>2083</v>
      </c>
    </row>
    <row r="862" spans="3:5">
      <c r="C862" s="1" t="s">
        <v>2072</v>
      </c>
      <c r="D862" s="1" t="s">
        <v>1134</v>
      </c>
      <c r="E862" s="1" t="s">
        <v>2084</v>
      </c>
    </row>
    <row r="863" spans="3:5">
      <c r="C863" s="1" t="s">
        <v>2072</v>
      </c>
      <c r="D863" s="1" t="s">
        <v>1134</v>
      </c>
      <c r="E863" s="1" t="s">
        <v>2085</v>
      </c>
    </row>
    <row r="864" spans="3:5">
      <c r="C864" s="1" t="s">
        <v>2072</v>
      </c>
      <c r="D864" s="1" t="s">
        <v>2086</v>
      </c>
      <c r="E864" s="1" t="s">
        <v>2087</v>
      </c>
    </row>
    <row r="865" spans="3:5">
      <c r="C865" s="1" t="s">
        <v>2072</v>
      </c>
      <c r="D865" s="1" t="s">
        <v>2086</v>
      </c>
      <c r="E865" s="1" t="s">
        <v>2088</v>
      </c>
    </row>
    <row r="866" spans="3:5">
      <c r="C866" s="1" t="s">
        <v>2072</v>
      </c>
      <c r="D866" s="1" t="s">
        <v>2086</v>
      </c>
      <c r="E866" s="1" t="s">
        <v>2089</v>
      </c>
    </row>
    <row r="867" spans="3:5">
      <c r="C867" s="1" t="s">
        <v>2072</v>
      </c>
      <c r="D867" s="1" t="s">
        <v>2086</v>
      </c>
      <c r="E867" s="1" t="s">
        <v>2090</v>
      </c>
    </row>
    <row r="868" spans="3:5">
      <c r="C868" s="1" t="s">
        <v>2072</v>
      </c>
      <c r="D868" s="1" t="s">
        <v>2086</v>
      </c>
      <c r="E868" s="1" t="s">
        <v>2091</v>
      </c>
    </row>
    <row r="869" spans="3:5">
      <c r="C869" s="1" t="s">
        <v>2072</v>
      </c>
      <c r="D869" s="1" t="s">
        <v>2086</v>
      </c>
      <c r="E869" s="1" t="s">
        <v>2092</v>
      </c>
    </row>
    <row r="870" spans="3:5">
      <c r="C870" s="1" t="s">
        <v>2072</v>
      </c>
      <c r="D870" s="1" t="s">
        <v>2086</v>
      </c>
      <c r="E870" s="1" t="s">
        <v>2093</v>
      </c>
    </row>
    <row r="871" spans="3:5">
      <c r="C871" s="1" t="s">
        <v>2072</v>
      </c>
      <c r="D871" s="1" t="s">
        <v>2086</v>
      </c>
      <c r="E871" s="1" t="s">
        <v>2094</v>
      </c>
    </row>
    <row r="872" spans="3:5">
      <c r="C872" s="1" t="s">
        <v>2072</v>
      </c>
      <c r="D872" s="1" t="s">
        <v>2086</v>
      </c>
      <c r="E872" s="1" t="s">
        <v>2095</v>
      </c>
    </row>
    <row r="873" spans="3:5">
      <c r="C873" s="1" t="s">
        <v>2072</v>
      </c>
      <c r="D873" s="1" t="s">
        <v>2086</v>
      </c>
      <c r="E873" s="1" t="s">
        <v>2096</v>
      </c>
    </row>
    <row r="874" spans="3:5">
      <c r="C874" s="1" t="s">
        <v>2072</v>
      </c>
      <c r="D874" s="1" t="s">
        <v>2086</v>
      </c>
      <c r="E874" s="1" t="s">
        <v>2097</v>
      </c>
    </row>
    <row r="875" spans="3:5">
      <c r="C875" s="1" t="s">
        <v>2072</v>
      </c>
      <c r="D875" s="1" t="s">
        <v>2086</v>
      </c>
      <c r="E875" s="1" t="s">
        <v>2098</v>
      </c>
    </row>
    <row r="876" spans="3:5">
      <c r="C876" s="1" t="s">
        <v>2072</v>
      </c>
      <c r="D876" s="1" t="s">
        <v>2099</v>
      </c>
      <c r="E876" s="1" t="s">
        <v>2100</v>
      </c>
    </row>
    <row r="877" spans="3:5">
      <c r="C877" s="1" t="s">
        <v>2072</v>
      </c>
      <c r="D877" s="1" t="s">
        <v>2099</v>
      </c>
      <c r="E877" s="1" t="s">
        <v>2101</v>
      </c>
    </row>
    <row r="878" spans="3:5">
      <c r="C878" s="1" t="s">
        <v>2072</v>
      </c>
      <c r="D878" s="1" t="s">
        <v>2099</v>
      </c>
      <c r="E878" s="1" t="s">
        <v>2102</v>
      </c>
    </row>
    <row r="879" spans="3:5">
      <c r="C879" s="1" t="s">
        <v>2072</v>
      </c>
      <c r="D879" s="1" t="s">
        <v>2099</v>
      </c>
      <c r="E879" s="1" t="s">
        <v>2103</v>
      </c>
    </row>
    <row r="880" spans="3:5">
      <c r="C880" s="1" t="s">
        <v>2072</v>
      </c>
      <c r="D880" s="1" t="s">
        <v>2099</v>
      </c>
      <c r="E880" s="1" t="s">
        <v>2104</v>
      </c>
    </row>
    <row r="881" spans="3:5">
      <c r="C881" s="1" t="s">
        <v>2072</v>
      </c>
      <c r="D881" s="1" t="s">
        <v>2099</v>
      </c>
      <c r="E881" s="1" t="s">
        <v>2105</v>
      </c>
    </row>
    <row r="882" spans="3:5">
      <c r="C882" s="1" t="s">
        <v>2072</v>
      </c>
      <c r="D882" s="1" t="s">
        <v>2099</v>
      </c>
      <c r="E882" s="1" t="s">
        <v>2106</v>
      </c>
    </row>
    <row r="883" spans="3:5">
      <c r="C883" s="1" t="s">
        <v>2072</v>
      </c>
      <c r="D883" s="1" t="s">
        <v>2099</v>
      </c>
      <c r="E883" s="1" t="s">
        <v>2107</v>
      </c>
    </row>
    <row r="884" spans="3:5">
      <c r="C884" s="1" t="s">
        <v>2072</v>
      </c>
      <c r="D884" s="1" t="s">
        <v>2108</v>
      </c>
    </row>
    <row r="885" spans="3:5">
      <c r="C885" s="1" t="s">
        <v>2072</v>
      </c>
      <c r="D885" s="1" t="s">
        <v>2109</v>
      </c>
      <c r="E885" s="1" t="s">
        <v>2110</v>
      </c>
    </row>
    <row r="886" spans="3:5">
      <c r="C886" s="1" t="s">
        <v>2072</v>
      </c>
      <c r="D886" s="1" t="s">
        <v>2109</v>
      </c>
      <c r="E886" s="1" t="s">
        <v>2111</v>
      </c>
    </row>
    <row r="887" spans="3:5">
      <c r="C887" s="1" t="s">
        <v>2072</v>
      </c>
      <c r="D887" s="1" t="s">
        <v>2109</v>
      </c>
      <c r="E887" s="1" t="s">
        <v>2112</v>
      </c>
    </row>
    <row r="888" spans="3:5">
      <c r="C888" s="1" t="s">
        <v>2072</v>
      </c>
      <c r="D888" s="1" t="s">
        <v>2109</v>
      </c>
      <c r="E888" s="1" t="s">
        <v>2113</v>
      </c>
    </row>
    <row r="889" spans="3:5">
      <c r="C889" s="1" t="s">
        <v>2072</v>
      </c>
      <c r="D889" s="1" t="s">
        <v>2109</v>
      </c>
      <c r="E889" s="1" t="s">
        <v>2114</v>
      </c>
    </row>
    <row r="890" spans="3:5">
      <c r="C890" s="1" t="s">
        <v>2072</v>
      </c>
      <c r="D890" s="1" t="s">
        <v>2109</v>
      </c>
      <c r="E890" s="1" t="s">
        <v>2115</v>
      </c>
    </row>
    <row r="891" spans="3:5">
      <c r="C891" s="1" t="s">
        <v>2072</v>
      </c>
      <c r="D891" s="1" t="s">
        <v>2109</v>
      </c>
      <c r="E891" s="1" t="s">
        <v>2116</v>
      </c>
    </row>
    <row r="892" spans="3:5">
      <c r="C892" s="1" t="s">
        <v>2072</v>
      </c>
      <c r="D892" s="1" t="s">
        <v>2109</v>
      </c>
      <c r="E892" s="1" t="s">
        <v>2117</v>
      </c>
    </row>
    <row r="893" spans="3:5">
      <c r="C893" s="1" t="s">
        <v>2072</v>
      </c>
      <c r="D893" s="1" t="s">
        <v>2109</v>
      </c>
      <c r="E893" s="1" t="s">
        <v>2118</v>
      </c>
    </row>
    <row r="894" spans="3:5">
      <c r="C894" s="1" t="s">
        <v>2072</v>
      </c>
      <c r="D894" s="1" t="s">
        <v>2109</v>
      </c>
      <c r="E894" s="1" t="s">
        <v>2119</v>
      </c>
    </row>
    <row r="895" spans="3:5">
      <c r="C895" s="1" t="s">
        <v>2072</v>
      </c>
      <c r="D895" s="1" t="s">
        <v>2109</v>
      </c>
      <c r="E895" s="1" t="s">
        <v>2120</v>
      </c>
    </row>
    <row r="896" spans="3:5">
      <c r="C896" s="1" t="s">
        <v>2072</v>
      </c>
      <c r="D896" s="1" t="s">
        <v>2121</v>
      </c>
    </row>
    <row r="897" spans="3:5">
      <c r="C897" s="1" t="s">
        <v>2072</v>
      </c>
      <c r="D897" s="1" t="s">
        <v>2122</v>
      </c>
      <c r="E897" s="1" t="s">
        <v>2123</v>
      </c>
    </row>
    <row r="898" spans="3:5">
      <c r="C898" s="1" t="s">
        <v>2072</v>
      </c>
      <c r="D898" s="1" t="s">
        <v>2122</v>
      </c>
      <c r="E898" s="1" t="s">
        <v>2124</v>
      </c>
    </row>
    <row r="899" spans="3:5">
      <c r="C899" s="1" t="s">
        <v>2072</v>
      </c>
      <c r="D899" s="1" t="s">
        <v>2122</v>
      </c>
      <c r="E899" s="1" t="s">
        <v>2125</v>
      </c>
    </row>
    <row r="900" spans="3:5">
      <c r="C900" s="1" t="s">
        <v>2072</v>
      </c>
      <c r="D900" s="1" t="s">
        <v>2122</v>
      </c>
      <c r="E900" s="1" t="s">
        <v>2126</v>
      </c>
    </row>
    <row r="901" spans="3:5">
      <c r="C901" s="1" t="s">
        <v>2072</v>
      </c>
      <c r="D901" s="1" t="s">
        <v>2122</v>
      </c>
      <c r="E901" s="1" t="s">
        <v>2127</v>
      </c>
    </row>
    <row r="902" spans="3:5">
      <c r="C902" s="1" t="s">
        <v>2072</v>
      </c>
      <c r="D902" s="1" t="s">
        <v>2122</v>
      </c>
      <c r="E902" s="1" t="s">
        <v>2128</v>
      </c>
    </row>
    <row r="903" spans="3:5">
      <c r="C903" s="1" t="s">
        <v>2072</v>
      </c>
      <c r="D903" s="1" t="s">
        <v>2129</v>
      </c>
      <c r="E903" s="1" t="s">
        <v>2130</v>
      </c>
    </row>
    <row r="904" spans="3:5">
      <c r="C904" s="1" t="s">
        <v>2072</v>
      </c>
      <c r="D904" s="1" t="s">
        <v>2129</v>
      </c>
      <c r="E904" s="1" t="s">
        <v>2131</v>
      </c>
    </row>
    <row r="905" spans="3:5">
      <c r="C905" s="1" t="s">
        <v>2072</v>
      </c>
      <c r="D905" s="1" t="s">
        <v>2129</v>
      </c>
      <c r="E905" s="1" t="s">
        <v>2132</v>
      </c>
    </row>
    <row r="906" spans="3:5">
      <c r="C906" s="1" t="s">
        <v>2072</v>
      </c>
      <c r="D906" s="1" t="s">
        <v>2129</v>
      </c>
      <c r="E906" s="1" t="s">
        <v>2133</v>
      </c>
    </row>
    <row r="907" spans="3:5">
      <c r="C907" s="1" t="s">
        <v>2072</v>
      </c>
      <c r="D907" s="1" t="s">
        <v>2129</v>
      </c>
      <c r="E907" s="1" t="s">
        <v>2134</v>
      </c>
    </row>
    <row r="908" spans="3:5">
      <c r="C908" s="1" t="s">
        <v>2072</v>
      </c>
      <c r="D908" s="1" t="s">
        <v>2129</v>
      </c>
      <c r="E908" s="1" t="s">
        <v>2135</v>
      </c>
    </row>
    <row r="909" spans="3:5">
      <c r="C909" s="1" t="s">
        <v>2072</v>
      </c>
      <c r="D909" s="1" t="s">
        <v>2129</v>
      </c>
      <c r="E909" s="1" t="s">
        <v>2136</v>
      </c>
    </row>
    <row r="910" spans="3:5">
      <c r="C910" s="1" t="s">
        <v>2072</v>
      </c>
      <c r="D910" s="1" t="s">
        <v>2129</v>
      </c>
      <c r="E910" s="1" t="s">
        <v>2137</v>
      </c>
    </row>
    <row r="911" spans="3:5">
      <c r="C911" s="1" t="s">
        <v>2072</v>
      </c>
      <c r="D911" s="1" t="s">
        <v>2138</v>
      </c>
      <c r="E911" s="1" t="s">
        <v>2139</v>
      </c>
    </row>
    <row r="912" spans="3:5">
      <c r="C912" s="1" t="s">
        <v>2072</v>
      </c>
      <c r="D912" s="1" t="s">
        <v>2138</v>
      </c>
      <c r="E912" s="1" t="s">
        <v>2140</v>
      </c>
    </row>
    <row r="913" spans="3:5">
      <c r="C913" s="1" t="s">
        <v>2072</v>
      </c>
      <c r="D913" s="1" t="s">
        <v>2138</v>
      </c>
      <c r="E913" s="1" t="s">
        <v>2141</v>
      </c>
    </row>
    <row r="914" spans="3:5">
      <c r="C914" s="1" t="s">
        <v>2072</v>
      </c>
      <c r="D914" s="1" t="s">
        <v>2138</v>
      </c>
      <c r="E914" s="1" t="s">
        <v>2142</v>
      </c>
    </row>
    <row r="915" spans="3:5">
      <c r="C915" s="1" t="s">
        <v>2072</v>
      </c>
      <c r="D915" s="1" t="s">
        <v>2138</v>
      </c>
      <c r="E915" s="1" t="s">
        <v>2143</v>
      </c>
    </row>
    <row r="916" spans="3:5">
      <c r="C916" s="1" t="s">
        <v>2072</v>
      </c>
      <c r="D916" s="1" t="s">
        <v>2138</v>
      </c>
      <c r="E916" s="1" t="s">
        <v>2144</v>
      </c>
    </row>
    <row r="917" spans="3:5">
      <c r="C917" s="1" t="s">
        <v>2072</v>
      </c>
      <c r="D917" s="1" t="s">
        <v>2138</v>
      </c>
      <c r="E917" s="1" t="s">
        <v>2145</v>
      </c>
    </row>
    <row r="918" spans="3:5">
      <c r="C918" s="1" t="s">
        <v>2146</v>
      </c>
      <c r="D918" s="1" t="s">
        <v>2147</v>
      </c>
    </row>
    <row r="919" spans="3:5">
      <c r="C919" s="1" t="s">
        <v>2146</v>
      </c>
      <c r="D919" s="1" t="s">
        <v>2148</v>
      </c>
      <c r="E919" s="1" t="s">
        <v>1202</v>
      </c>
    </row>
    <row r="920" spans="3:5">
      <c r="C920" s="1" t="s">
        <v>2146</v>
      </c>
      <c r="D920" s="1" t="s">
        <v>2148</v>
      </c>
      <c r="E920" s="1" t="s">
        <v>1203</v>
      </c>
    </row>
    <row r="921" spans="3:5">
      <c r="C921" s="1" t="s">
        <v>2146</v>
      </c>
      <c r="D921" s="1" t="s">
        <v>2148</v>
      </c>
      <c r="E921" s="1" t="s">
        <v>1407</v>
      </c>
    </row>
    <row r="922" spans="3:5">
      <c r="C922" s="1" t="s">
        <v>2146</v>
      </c>
      <c r="D922" s="1" t="s">
        <v>2148</v>
      </c>
      <c r="E922" s="1" t="s">
        <v>1204</v>
      </c>
    </row>
    <row r="923" spans="3:5">
      <c r="C923" s="1" t="s">
        <v>2146</v>
      </c>
      <c r="D923" s="1" t="s">
        <v>2148</v>
      </c>
      <c r="E923" s="1" t="s">
        <v>2149</v>
      </c>
    </row>
    <row r="924" spans="3:5">
      <c r="C924" s="1" t="s">
        <v>2146</v>
      </c>
      <c r="D924" s="1" t="s">
        <v>2148</v>
      </c>
      <c r="E924" s="1" t="s">
        <v>1205</v>
      </c>
    </row>
    <row r="925" spans="3:5">
      <c r="C925" s="1" t="s">
        <v>2146</v>
      </c>
      <c r="D925" s="1" t="s">
        <v>2150</v>
      </c>
    </row>
    <row r="926" spans="3:5">
      <c r="C926" s="1" t="s">
        <v>2146</v>
      </c>
      <c r="D926" s="1" t="s">
        <v>1581</v>
      </c>
    </row>
    <row r="927" spans="3:5">
      <c r="C927" s="1" t="s">
        <v>2146</v>
      </c>
      <c r="D927" s="1" t="s">
        <v>2151</v>
      </c>
    </row>
    <row r="928" spans="3:5">
      <c r="C928" s="1" t="s">
        <v>2146</v>
      </c>
      <c r="D928" s="1" t="s">
        <v>2152</v>
      </c>
    </row>
    <row r="929" spans="3:5">
      <c r="C929" s="1" t="s">
        <v>2146</v>
      </c>
      <c r="D929" s="1" t="s">
        <v>2153</v>
      </c>
    </row>
    <row r="930" spans="3:5">
      <c r="C930" s="1" t="s">
        <v>2146</v>
      </c>
      <c r="D930" s="1" t="s">
        <v>2154</v>
      </c>
    </row>
    <row r="931" spans="3:5">
      <c r="C931" s="1" t="s">
        <v>2146</v>
      </c>
      <c r="D931" s="1" t="s">
        <v>1958</v>
      </c>
    </row>
    <row r="932" spans="3:5">
      <c r="C932" s="1" t="s">
        <v>2146</v>
      </c>
      <c r="D932" s="1" t="s">
        <v>2155</v>
      </c>
    </row>
    <row r="933" spans="3:5">
      <c r="C933" s="1" t="s">
        <v>2156</v>
      </c>
      <c r="D933" s="1" t="s">
        <v>2157</v>
      </c>
    </row>
    <row r="934" spans="3:5">
      <c r="C934" s="1" t="s">
        <v>2156</v>
      </c>
      <c r="D934" s="1" t="s">
        <v>2158</v>
      </c>
    </row>
    <row r="935" spans="3:5">
      <c r="C935" s="1" t="s">
        <v>2156</v>
      </c>
      <c r="D935" s="1" t="s">
        <v>2159</v>
      </c>
    </row>
    <row r="936" spans="3:5">
      <c r="C936" s="1" t="s">
        <v>2160</v>
      </c>
      <c r="D936" s="1" t="s">
        <v>2161</v>
      </c>
      <c r="E936" s="1" t="s">
        <v>2162</v>
      </c>
    </row>
    <row r="937" spans="3:5">
      <c r="C937" s="1" t="s">
        <v>2160</v>
      </c>
      <c r="D937" s="1" t="s">
        <v>2161</v>
      </c>
      <c r="E937" s="1" t="s">
        <v>2163</v>
      </c>
    </row>
    <row r="938" spans="3:5">
      <c r="C938" s="1" t="s">
        <v>2160</v>
      </c>
      <c r="D938" s="1" t="s">
        <v>2161</v>
      </c>
      <c r="E938" s="1" t="s">
        <v>2164</v>
      </c>
    </row>
    <row r="939" spans="3:5">
      <c r="C939" s="1" t="s">
        <v>2160</v>
      </c>
      <c r="D939" s="1" t="s">
        <v>2161</v>
      </c>
      <c r="E939" s="1" t="s">
        <v>2165</v>
      </c>
    </row>
    <row r="940" spans="3:5">
      <c r="C940" s="1" t="s">
        <v>2160</v>
      </c>
      <c r="D940" s="1" t="s">
        <v>2161</v>
      </c>
      <c r="E940" s="1" t="s">
        <v>2166</v>
      </c>
    </row>
    <row r="941" spans="3:5">
      <c r="C941" s="1" t="s">
        <v>2160</v>
      </c>
      <c r="D941" s="1" t="s">
        <v>2161</v>
      </c>
      <c r="E941" s="1" t="s">
        <v>741</v>
      </c>
    </row>
    <row r="942" spans="3:5">
      <c r="C942" s="1" t="s">
        <v>2160</v>
      </c>
      <c r="D942" s="1" t="s">
        <v>2161</v>
      </c>
      <c r="E942" s="1" t="s">
        <v>2167</v>
      </c>
    </row>
    <row r="943" spans="3:5">
      <c r="C943" s="1" t="s">
        <v>2160</v>
      </c>
      <c r="D943" s="1" t="s">
        <v>2161</v>
      </c>
      <c r="E943" s="1" t="s">
        <v>2168</v>
      </c>
    </row>
    <row r="944" spans="3:5">
      <c r="C944" s="1" t="s">
        <v>2160</v>
      </c>
      <c r="D944" s="1" t="s">
        <v>2161</v>
      </c>
      <c r="E944" s="1" t="s">
        <v>2169</v>
      </c>
    </row>
    <row r="945" spans="3:5">
      <c r="C945" s="1" t="s">
        <v>2160</v>
      </c>
      <c r="D945" s="1" t="s">
        <v>2170</v>
      </c>
    </row>
    <row r="946" spans="3:5">
      <c r="C946" s="1" t="s">
        <v>2160</v>
      </c>
      <c r="D946" s="1" t="s">
        <v>2171</v>
      </c>
      <c r="E946" s="1" t="s">
        <v>2172</v>
      </c>
    </row>
    <row r="947" spans="3:5">
      <c r="C947" s="1" t="s">
        <v>2160</v>
      </c>
      <c r="D947" s="1" t="s">
        <v>2171</v>
      </c>
      <c r="E947" s="1" t="s">
        <v>2173</v>
      </c>
    </row>
    <row r="948" spans="3:5">
      <c r="C948" s="1" t="s">
        <v>2160</v>
      </c>
      <c r="D948" s="1" t="s">
        <v>2171</v>
      </c>
      <c r="E948" s="1" t="s">
        <v>2174</v>
      </c>
    </row>
    <row r="949" spans="3:5">
      <c r="C949" s="1" t="s">
        <v>2160</v>
      </c>
      <c r="D949" s="1" t="s">
        <v>2171</v>
      </c>
      <c r="E949" s="1" t="s">
        <v>2175</v>
      </c>
    </row>
    <row r="950" spans="3:5">
      <c r="C950" s="1" t="s">
        <v>2160</v>
      </c>
      <c r="D950" s="1" t="s">
        <v>2171</v>
      </c>
      <c r="E950" s="1" t="s">
        <v>2176</v>
      </c>
    </row>
    <row r="951" spans="3:5">
      <c r="C951" s="1" t="s">
        <v>2160</v>
      </c>
      <c r="D951" s="1" t="s">
        <v>2171</v>
      </c>
      <c r="E951" s="1" t="s">
        <v>2177</v>
      </c>
    </row>
    <row r="952" spans="3:5">
      <c r="C952" s="1" t="s">
        <v>2160</v>
      </c>
      <c r="D952" s="1" t="s">
        <v>2171</v>
      </c>
      <c r="E952" s="1" t="s">
        <v>2178</v>
      </c>
    </row>
    <row r="953" spans="3:5">
      <c r="C953" s="1" t="s">
        <v>2160</v>
      </c>
      <c r="D953" s="1" t="s">
        <v>2171</v>
      </c>
      <c r="E953" s="1" t="s">
        <v>2179</v>
      </c>
    </row>
    <row r="954" spans="3:5">
      <c r="C954" s="1" t="s">
        <v>2160</v>
      </c>
      <c r="D954" s="1" t="s">
        <v>2180</v>
      </c>
    </row>
    <row r="955" spans="3:5">
      <c r="C955" s="1" t="s">
        <v>2160</v>
      </c>
      <c r="D955" s="1" t="s">
        <v>2181</v>
      </c>
    </row>
    <row r="956" spans="3:5">
      <c r="C956" s="1" t="s">
        <v>2160</v>
      </c>
      <c r="D956" s="1" t="s">
        <v>2182</v>
      </c>
      <c r="E956" s="1" t="s">
        <v>2183</v>
      </c>
    </row>
    <row r="957" spans="3:5">
      <c r="C957" s="1" t="s">
        <v>2160</v>
      </c>
      <c r="D957" s="1" t="s">
        <v>2182</v>
      </c>
      <c r="E957" s="1" t="s">
        <v>2184</v>
      </c>
    </row>
    <row r="958" spans="3:5">
      <c r="C958" s="1" t="s">
        <v>2160</v>
      </c>
      <c r="D958" s="1" t="s">
        <v>2182</v>
      </c>
      <c r="E958" s="1" t="s">
        <v>2185</v>
      </c>
    </row>
    <row r="959" spans="3:5">
      <c r="C959" s="1" t="s">
        <v>2160</v>
      </c>
      <c r="D959" s="1" t="s">
        <v>2182</v>
      </c>
      <c r="E959" s="1" t="s">
        <v>2186</v>
      </c>
    </row>
    <row r="960" spans="3:5">
      <c r="C960" s="1" t="s">
        <v>2160</v>
      </c>
      <c r="D960" s="1" t="s">
        <v>2182</v>
      </c>
      <c r="E960" s="1" t="s">
        <v>2187</v>
      </c>
    </row>
    <row r="961" spans="3:5">
      <c r="C961" s="1" t="s">
        <v>2160</v>
      </c>
      <c r="D961" s="1" t="s">
        <v>2182</v>
      </c>
      <c r="E961" s="1" t="s">
        <v>2188</v>
      </c>
    </row>
    <row r="962" spans="3:5">
      <c r="C962" s="1" t="s">
        <v>2160</v>
      </c>
      <c r="D962" s="1" t="s">
        <v>2182</v>
      </c>
      <c r="E962" s="1" t="s">
        <v>2189</v>
      </c>
    </row>
    <row r="963" spans="3:5">
      <c r="C963" s="1" t="s">
        <v>2160</v>
      </c>
      <c r="D963" s="1" t="s">
        <v>2182</v>
      </c>
      <c r="E963" s="1" t="s">
        <v>2190</v>
      </c>
    </row>
    <row r="964" spans="3:5">
      <c r="C964" s="1" t="s">
        <v>2160</v>
      </c>
      <c r="D964" s="1" t="s">
        <v>2182</v>
      </c>
      <c r="E964" s="1" t="s">
        <v>2191</v>
      </c>
    </row>
    <row r="965" spans="3:5">
      <c r="C965" s="1" t="s">
        <v>2160</v>
      </c>
      <c r="D965" s="1" t="s">
        <v>2182</v>
      </c>
      <c r="E965" s="1" t="s">
        <v>2192</v>
      </c>
    </row>
    <row r="966" spans="3:5">
      <c r="C966" s="1" t="s">
        <v>2160</v>
      </c>
      <c r="D966" s="1" t="s">
        <v>2182</v>
      </c>
      <c r="E966" s="1" t="s">
        <v>2193</v>
      </c>
    </row>
    <row r="967" spans="3:5">
      <c r="C967" s="1" t="s">
        <v>2160</v>
      </c>
      <c r="D967" s="1" t="s">
        <v>2182</v>
      </c>
      <c r="E967" s="1" t="s">
        <v>2194</v>
      </c>
    </row>
    <row r="968" spans="3:5">
      <c r="C968" s="1" t="s">
        <v>2160</v>
      </c>
      <c r="D968" s="1" t="s">
        <v>2182</v>
      </c>
      <c r="E968" s="1" t="s">
        <v>2195</v>
      </c>
    </row>
    <row r="969" spans="3:5">
      <c r="C969" s="1" t="s">
        <v>2160</v>
      </c>
      <c r="D969" s="1" t="s">
        <v>2196</v>
      </c>
    </row>
    <row r="970" spans="3:5">
      <c r="C970" s="1" t="s">
        <v>2160</v>
      </c>
      <c r="D970" s="1" t="s">
        <v>2197</v>
      </c>
      <c r="E970" s="1" t="s">
        <v>2198</v>
      </c>
    </row>
    <row r="971" spans="3:5">
      <c r="C971" s="1" t="s">
        <v>2160</v>
      </c>
      <c r="D971" s="1" t="s">
        <v>2197</v>
      </c>
      <c r="E971" s="1" t="s">
        <v>690</v>
      </c>
    </row>
    <row r="972" spans="3:5">
      <c r="C972" s="1" t="s">
        <v>2160</v>
      </c>
      <c r="D972" s="1" t="s">
        <v>2197</v>
      </c>
      <c r="E972" s="1" t="s">
        <v>2199</v>
      </c>
    </row>
    <row r="973" spans="3:5">
      <c r="C973" s="1" t="s">
        <v>2160</v>
      </c>
      <c r="D973" s="1" t="s">
        <v>2197</v>
      </c>
      <c r="E973" s="1" t="s">
        <v>2200</v>
      </c>
    </row>
    <row r="974" spans="3:5">
      <c r="C974" s="1" t="s">
        <v>2160</v>
      </c>
      <c r="D974" s="1" t="s">
        <v>2197</v>
      </c>
      <c r="E974" s="1" t="s">
        <v>2201</v>
      </c>
    </row>
    <row r="975" spans="3:5">
      <c r="C975" s="1" t="s">
        <v>2160</v>
      </c>
      <c r="D975" s="1" t="s">
        <v>2197</v>
      </c>
      <c r="E975" s="1" t="s">
        <v>696</v>
      </c>
    </row>
    <row r="976" spans="3:5">
      <c r="C976" s="1" t="s">
        <v>2160</v>
      </c>
      <c r="D976" s="1" t="s">
        <v>2197</v>
      </c>
      <c r="E976" s="1" t="s">
        <v>2202</v>
      </c>
    </row>
    <row r="977" spans="3:5">
      <c r="C977" s="1" t="s">
        <v>2160</v>
      </c>
      <c r="D977" s="1" t="s">
        <v>2197</v>
      </c>
      <c r="E977" s="1" t="s">
        <v>2203</v>
      </c>
    </row>
    <row r="978" spans="3:5">
      <c r="C978" s="1" t="s">
        <v>2160</v>
      </c>
      <c r="D978" s="1" t="s">
        <v>2197</v>
      </c>
      <c r="E978" s="1" t="s">
        <v>2204</v>
      </c>
    </row>
    <row r="979" spans="3:5">
      <c r="C979" s="1" t="s">
        <v>2160</v>
      </c>
      <c r="D979" s="1" t="s">
        <v>2197</v>
      </c>
      <c r="E979" s="1" t="s">
        <v>2205</v>
      </c>
    </row>
    <row r="980" spans="3:5">
      <c r="C980" s="1" t="s">
        <v>2160</v>
      </c>
      <c r="D980" s="1" t="s">
        <v>2197</v>
      </c>
      <c r="E980" s="1" t="s">
        <v>698</v>
      </c>
    </row>
    <row r="981" spans="3:5">
      <c r="C981" s="1" t="s">
        <v>2160</v>
      </c>
      <c r="D981" s="1" t="s">
        <v>2197</v>
      </c>
      <c r="E981" s="1" t="s">
        <v>2206</v>
      </c>
    </row>
    <row r="982" spans="3:5">
      <c r="C982" s="1" t="s">
        <v>2160</v>
      </c>
      <c r="D982" s="1" t="s">
        <v>2197</v>
      </c>
      <c r="E982" s="1" t="s">
        <v>2207</v>
      </c>
    </row>
    <row r="983" spans="3:5">
      <c r="C983" s="1" t="s">
        <v>2160</v>
      </c>
      <c r="D983" s="1" t="s">
        <v>2197</v>
      </c>
      <c r="E983" s="1" t="s">
        <v>2208</v>
      </c>
    </row>
    <row r="984" spans="3:5">
      <c r="C984" s="1" t="s">
        <v>2160</v>
      </c>
      <c r="D984" s="1" t="s">
        <v>2197</v>
      </c>
      <c r="E984" s="1" t="s">
        <v>2209</v>
      </c>
    </row>
    <row r="985" spans="3:5">
      <c r="C985" s="1" t="s">
        <v>2160</v>
      </c>
      <c r="D985" s="1" t="s">
        <v>2197</v>
      </c>
      <c r="E985" s="1" t="s">
        <v>2210</v>
      </c>
    </row>
    <row r="986" spans="3:5">
      <c r="C986" s="1" t="s">
        <v>2160</v>
      </c>
      <c r="D986" s="1" t="s">
        <v>2197</v>
      </c>
      <c r="E986" s="1" t="s">
        <v>2211</v>
      </c>
    </row>
    <row r="987" spans="3:5">
      <c r="C987" s="1" t="s">
        <v>2160</v>
      </c>
      <c r="D987" s="1" t="s">
        <v>2197</v>
      </c>
      <c r="E987" s="1" t="s">
        <v>700</v>
      </c>
    </row>
    <row r="988" spans="3:5">
      <c r="C988" s="1" t="s">
        <v>2160</v>
      </c>
      <c r="D988" s="1" t="s">
        <v>2197</v>
      </c>
      <c r="E988" s="1" t="s">
        <v>701</v>
      </c>
    </row>
    <row r="989" spans="3:5">
      <c r="C989" s="1" t="s">
        <v>2160</v>
      </c>
      <c r="D989" s="1" t="s">
        <v>2197</v>
      </c>
      <c r="E989" s="1" t="s">
        <v>706</v>
      </c>
    </row>
    <row r="990" spans="3:5">
      <c r="C990" s="1" t="s">
        <v>2160</v>
      </c>
      <c r="D990" s="1" t="s">
        <v>2197</v>
      </c>
      <c r="E990" s="1" t="s">
        <v>709</v>
      </c>
    </row>
    <row r="991" spans="3:5">
      <c r="C991" s="1" t="s">
        <v>2160</v>
      </c>
      <c r="D991" s="1" t="s">
        <v>2197</v>
      </c>
      <c r="E991" s="1" t="s">
        <v>2212</v>
      </c>
    </row>
    <row r="992" spans="3:5">
      <c r="C992" s="1" t="s">
        <v>2160</v>
      </c>
      <c r="D992" s="1" t="s">
        <v>2197</v>
      </c>
      <c r="E992" s="1" t="s">
        <v>2213</v>
      </c>
    </row>
    <row r="993" spans="3:5">
      <c r="C993" s="1" t="s">
        <v>2160</v>
      </c>
      <c r="D993" s="1" t="s">
        <v>2197</v>
      </c>
      <c r="E993" s="1" t="s">
        <v>2214</v>
      </c>
    </row>
    <row r="994" spans="3:5">
      <c r="C994" s="1" t="s">
        <v>2160</v>
      </c>
      <c r="D994" s="1" t="s">
        <v>2197</v>
      </c>
      <c r="E994" s="1" t="s">
        <v>2215</v>
      </c>
    </row>
    <row r="995" spans="3:5">
      <c r="C995" s="1" t="s">
        <v>2160</v>
      </c>
      <c r="D995" s="1" t="s">
        <v>2197</v>
      </c>
      <c r="E995" s="1" t="s">
        <v>2216</v>
      </c>
    </row>
    <row r="996" spans="3:5">
      <c r="C996" s="1" t="s">
        <v>2160</v>
      </c>
      <c r="D996" s="1" t="s">
        <v>2197</v>
      </c>
      <c r="E996" s="1" t="s">
        <v>715</v>
      </c>
    </row>
    <row r="997" spans="3:5">
      <c r="C997" s="1" t="s">
        <v>2160</v>
      </c>
      <c r="D997" s="1" t="s">
        <v>2197</v>
      </c>
      <c r="E997" s="1" t="s">
        <v>2217</v>
      </c>
    </row>
    <row r="998" spans="3:5">
      <c r="C998" s="1" t="s">
        <v>2160</v>
      </c>
      <c r="D998" s="1" t="s">
        <v>2197</v>
      </c>
      <c r="E998" s="1" t="s">
        <v>2218</v>
      </c>
    </row>
    <row r="999" spans="3:5">
      <c r="C999" s="1" t="s">
        <v>2160</v>
      </c>
      <c r="D999" s="1" t="s">
        <v>2197</v>
      </c>
      <c r="E999" s="1" t="s">
        <v>2219</v>
      </c>
    </row>
    <row r="1000" spans="3:5">
      <c r="C1000" s="1" t="s">
        <v>2160</v>
      </c>
      <c r="D1000" s="1" t="s">
        <v>2197</v>
      </c>
      <c r="E1000" s="1" t="s">
        <v>719</v>
      </c>
    </row>
    <row r="1001" spans="3:5">
      <c r="C1001" s="1" t="s">
        <v>2160</v>
      </c>
      <c r="D1001" s="1" t="s">
        <v>2220</v>
      </c>
    </row>
    <row r="1002" spans="3:5">
      <c r="C1002" s="1" t="s">
        <v>2160</v>
      </c>
      <c r="D1002" s="1" t="s">
        <v>2221</v>
      </c>
      <c r="E1002" s="1" t="s">
        <v>2222</v>
      </c>
    </row>
    <row r="1003" spans="3:5">
      <c r="C1003" s="1" t="s">
        <v>2160</v>
      </c>
      <c r="D1003" s="1" t="s">
        <v>2221</v>
      </c>
      <c r="E1003" s="1" t="s">
        <v>2223</v>
      </c>
    </row>
    <row r="1004" spans="3:5">
      <c r="C1004" s="1" t="s">
        <v>2160</v>
      </c>
      <c r="D1004" s="1" t="s">
        <v>2221</v>
      </c>
      <c r="E1004" s="1" t="s">
        <v>2224</v>
      </c>
    </row>
    <row r="1005" spans="3:5">
      <c r="C1005" s="1" t="s">
        <v>2160</v>
      </c>
      <c r="D1005" s="1" t="s">
        <v>2221</v>
      </c>
      <c r="E1005" s="1" t="s">
        <v>2225</v>
      </c>
    </row>
    <row r="1006" spans="3:5">
      <c r="C1006" s="1" t="s">
        <v>2160</v>
      </c>
      <c r="D1006" s="1" t="s">
        <v>2221</v>
      </c>
      <c r="E1006" s="1" t="s">
        <v>2226</v>
      </c>
    </row>
    <row r="1007" spans="3:5">
      <c r="C1007" s="1" t="s">
        <v>2160</v>
      </c>
      <c r="D1007" s="1" t="s">
        <v>2221</v>
      </c>
      <c r="E1007" s="1" t="s">
        <v>2227</v>
      </c>
    </row>
    <row r="1008" spans="3:5">
      <c r="C1008" s="1" t="s">
        <v>2160</v>
      </c>
      <c r="D1008" s="1" t="s">
        <v>2221</v>
      </c>
      <c r="E1008" s="1" t="s">
        <v>2228</v>
      </c>
    </row>
    <row r="1009" spans="3:5">
      <c r="C1009" s="1" t="s">
        <v>2160</v>
      </c>
      <c r="D1009" s="1" t="s">
        <v>2221</v>
      </c>
      <c r="E1009" s="1" t="s">
        <v>2229</v>
      </c>
    </row>
    <row r="1010" spans="3:5">
      <c r="C1010" s="1" t="s">
        <v>2160</v>
      </c>
      <c r="D1010" s="1" t="s">
        <v>2221</v>
      </c>
      <c r="E1010" s="1" t="s">
        <v>2230</v>
      </c>
    </row>
    <row r="1011" spans="3:5">
      <c r="C1011" s="1" t="s">
        <v>2160</v>
      </c>
      <c r="D1011" s="1" t="s">
        <v>2221</v>
      </c>
      <c r="E1011" s="1" t="s">
        <v>2231</v>
      </c>
    </row>
    <row r="1012" spans="3:5">
      <c r="C1012" s="1" t="s">
        <v>2160</v>
      </c>
      <c r="D1012" s="1" t="s">
        <v>2221</v>
      </c>
      <c r="E1012" s="1" t="s">
        <v>2232</v>
      </c>
    </row>
    <row r="1013" spans="3:5">
      <c r="C1013" s="1" t="s">
        <v>2160</v>
      </c>
      <c r="D1013" s="1" t="s">
        <v>2221</v>
      </c>
      <c r="E1013" s="1" t="s">
        <v>2233</v>
      </c>
    </row>
    <row r="1014" spans="3:5">
      <c r="C1014" s="1" t="s">
        <v>2160</v>
      </c>
      <c r="D1014" s="1" t="s">
        <v>2221</v>
      </c>
      <c r="E1014" s="1" t="s">
        <v>2234</v>
      </c>
    </row>
    <row r="1015" spans="3:5">
      <c r="C1015" s="1" t="s">
        <v>2160</v>
      </c>
      <c r="D1015" s="1" t="s">
        <v>2221</v>
      </c>
      <c r="E1015" s="1" t="s">
        <v>2235</v>
      </c>
    </row>
    <row r="1016" spans="3:5">
      <c r="C1016" s="1" t="s">
        <v>2160</v>
      </c>
      <c r="D1016" s="1" t="s">
        <v>2221</v>
      </c>
      <c r="E1016" s="1" t="s">
        <v>2236</v>
      </c>
    </row>
    <row r="1017" spans="3:5">
      <c r="C1017" s="1" t="s">
        <v>2160</v>
      </c>
      <c r="D1017" s="1" t="s">
        <v>2221</v>
      </c>
      <c r="E1017" s="1" t="s">
        <v>2237</v>
      </c>
    </row>
    <row r="1018" spans="3:5">
      <c r="C1018" s="1" t="s">
        <v>2160</v>
      </c>
      <c r="D1018" s="1" t="s">
        <v>2221</v>
      </c>
      <c r="E1018" s="1" t="s">
        <v>2238</v>
      </c>
    </row>
    <row r="1019" spans="3:5">
      <c r="C1019" s="1" t="s">
        <v>2160</v>
      </c>
      <c r="D1019" s="1" t="s">
        <v>2221</v>
      </c>
      <c r="E1019" s="1" t="s">
        <v>2239</v>
      </c>
    </row>
    <row r="1020" spans="3:5">
      <c r="C1020" s="1" t="s">
        <v>2160</v>
      </c>
      <c r="D1020" s="1" t="s">
        <v>2221</v>
      </c>
      <c r="E1020" s="1" t="s">
        <v>2240</v>
      </c>
    </row>
    <row r="1021" spans="3:5">
      <c r="C1021" s="1" t="s">
        <v>2160</v>
      </c>
      <c r="D1021" s="1" t="s">
        <v>2221</v>
      </c>
      <c r="E1021" s="1" t="s">
        <v>2241</v>
      </c>
    </row>
    <row r="1022" spans="3:5">
      <c r="C1022" s="1" t="s">
        <v>2160</v>
      </c>
      <c r="D1022" s="1" t="s">
        <v>2242</v>
      </c>
    </row>
    <row r="1023" spans="3:5">
      <c r="C1023" s="1" t="s">
        <v>2160</v>
      </c>
      <c r="D1023" s="1" t="s">
        <v>2243</v>
      </c>
    </row>
    <row r="1024" spans="3:5">
      <c r="C1024" s="1" t="s">
        <v>2160</v>
      </c>
      <c r="D1024" s="1" t="s">
        <v>2244</v>
      </c>
      <c r="E1024" s="1" t="s">
        <v>2245</v>
      </c>
    </row>
    <row r="1025" spans="3:5">
      <c r="C1025" s="1" t="s">
        <v>2160</v>
      </c>
      <c r="D1025" s="1" t="s">
        <v>2246</v>
      </c>
    </row>
    <row r="1026" spans="3:5">
      <c r="C1026" s="1" t="s">
        <v>2160</v>
      </c>
      <c r="D1026" s="1" t="s">
        <v>2247</v>
      </c>
    </row>
    <row r="1027" spans="3:5">
      <c r="C1027" s="1" t="s">
        <v>2248</v>
      </c>
      <c r="D1027" s="1" t="s">
        <v>2249</v>
      </c>
    </row>
    <row r="1028" spans="3:5">
      <c r="C1028" s="1" t="s">
        <v>2248</v>
      </c>
      <c r="D1028" s="1" t="s">
        <v>2250</v>
      </c>
      <c r="E1028" s="1" t="s">
        <v>2251</v>
      </c>
    </row>
    <row r="1029" spans="3:5">
      <c r="C1029" s="1" t="s">
        <v>2248</v>
      </c>
      <c r="D1029" s="1" t="s">
        <v>2250</v>
      </c>
      <c r="E1029" s="1" t="s">
        <v>2252</v>
      </c>
    </row>
    <row r="1030" spans="3:5">
      <c r="C1030" s="1" t="s">
        <v>2248</v>
      </c>
      <c r="D1030" s="1" t="s">
        <v>2250</v>
      </c>
      <c r="E1030" s="1" t="s">
        <v>2253</v>
      </c>
    </row>
    <row r="1031" spans="3:5">
      <c r="C1031" s="1" t="s">
        <v>2248</v>
      </c>
      <c r="D1031" s="1" t="s">
        <v>2250</v>
      </c>
      <c r="E1031" s="1" t="s">
        <v>2254</v>
      </c>
    </row>
    <row r="1032" spans="3:5">
      <c r="C1032" s="1" t="s">
        <v>2248</v>
      </c>
      <c r="D1032" s="1" t="s">
        <v>2250</v>
      </c>
      <c r="E1032" s="1" t="s">
        <v>2255</v>
      </c>
    </row>
    <row r="1033" spans="3:5">
      <c r="C1033" s="1" t="s">
        <v>2248</v>
      </c>
      <c r="D1033" s="1" t="s">
        <v>2256</v>
      </c>
      <c r="E1033" s="1" t="s">
        <v>2257</v>
      </c>
    </row>
    <row r="1034" spans="3:5">
      <c r="C1034" s="1" t="s">
        <v>2248</v>
      </c>
      <c r="D1034" s="1" t="s">
        <v>2256</v>
      </c>
      <c r="E1034" s="1" t="s">
        <v>2258</v>
      </c>
    </row>
    <row r="1035" spans="3:5">
      <c r="C1035" s="1" t="s">
        <v>2248</v>
      </c>
      <c r="D1035" s="1" t="s">
        <v>2256</v>
      </c>
      <c r="E1035" s="1" t="s">
        <v>2259</v>
      </c>
    </row>
    <row r="1036" spans="3:5">
      <c r="C1036" s="1" t="s">
        <v>2248</v>
      </c>
      <c r="D1036" s="1" t="s">
        <v>2256</v>
      </c>
      <c r="E1036" s="1" t="s">
        <v>2260</v>
      </c>
    </row>
    <row r="1037" spans="3:5">
      <c r="C1037" s="1" t="s">
        <v>2248</v>
      </c>
      <c r="D1037" s="1" t="s">
        <v>2256</v>
      </c>
      <c r="E1037" s="1" t="s">
        <v>2261</v>
      </c>
    </row>
    <row r="1038" spans="3:5">
      <c r="C1038" s="1" t="s">
        <v>2248</v>
      </c>
      <c r="D1038" s="1" t="s">
        <v>2256</v>
      </c>
      <c r="E1038" s="1" t="s">
        <v>2262</v>
      </c>
    </row>
    <row r="1039" spans="3:5">
      <c r="C1039" s="1" t="s">
        <v>2248</v>
      </c>
      <c r="D1039" s="1" t="s">
        <v>2256</v>
      </c>
      <c r="E1039" s="1" t="s">
        <v>2263</v>
      </c>
    </row>
    <row r="1040" spans="3:5">
      <c r="C1040" s="1" t="s">
        <v>2248</v>
      </c>
      <c r="D1040" s="1" t="s">
        <v>2264</v>
      </c>
      <c r="E1040" s="1" t="s">
        <v>2265</v>
      </c>
    </row>
    <row r="1041" spans="3:5">
      <c r="C1041" s="1" t="s">
        <v>2248</v>
      </c>
      <c r="D1041" s="1" t="s">
        <v>2264</v>
      </c>
      <c r="E1041" s="1" t="s">
        <v>2266</v>
      </c>
    </row>
    <row r="1042" spans="3:5">
      <c r="C1042" s="1" t="s">
        <v>2248</v>
      </c>
      <c r="D1042" s="1" t="s">
        <v>2264</v>
      </c>
    </row>
    <row r="1043" spans="3:5">
      <c r="C1043" s="1" t="s">
        <v>2267</v>
      </c>
      <c r="D1043" s="1" t="s">
        <v>2268</v>
      </c>
    </row>
    <row r="1044" spans="3:5">
      <c r="C1044" s="1" t="s">
        <v>2267</v>
      </c>
      <c r="D1044" s="1" t="s">
        <v>2269</v>
      </c>
    </row>
    <row r="1045" spans="3:5">
      <c r="C1045" s="1" t="s">
        <v>2267</v>
      </c>
      <c r="D1045" s="1" t="s">
        <v>2270</v>
      </c>
      <c r="E1045" s="1" t="s">
        <v>2271</v>
      </c>
    </row>
    <row r="1046" spans="3:5">
      <c r="C1046" s="1" t="s">
        <v>2267</v>
      </c>
      <c r="D1046" s="1" t="s">
        <v>2270</v>
      </c>
      <c r="E1046" s="1" t="s">
        <v>2272</v>
      </c>
    </row>
    <row r="1047" spans="3:5">
      <c r="C1047" s="1" t="s">
        <v>2267</v>
      </c>
      <c r="D1047" s="1" t="s">
        <v>2270</v>
      </c>
    </row>
    <row r="1048" spans="3:5">
      <c r="C1048" s="1" t="s">
        <v>2267</v>
      </c>
      <c r="D1048" s="1" t="s">
        <v>2273</v>
      </c>
      <c r="E1048" s="1" t="s">
        <v>2274</v>
      </c>
    </row>
    <row r="1049" spans="3:5">
      <c r="C1049" s="1" t="s">
        <v>2267</v>
      </c>
      <c r="D1049" s="1" t="s">
        <v>2273</v>
      </c>
      <c r="E1049" s="1" t="s">
        <v>2275</v>
      </c>
    </row>
    <row r="1050" spans="3:5">
      <c r="C1050" s="1" t="s">
        <v>2267</v>
      </c>
      <c r="D1050" s="1" t="s">
        <v>2273</v>
      </c>
      <c r="E1050" s="1" t="s">
        <v>68</v>
      </c>
    </row>
    <row r="1051" spans="3:5">
      <c r="C1051" s="1" t="s">
        <v>2267</v>
      </c>
      <c r="D1051" s="1" t="s">
        <v>2273</v>
      </c>
      <c r="E1051" s="1" t="s">
        <v>2276</v>
      </c>
    </row>
    <row r="1052" spans="3:5">
      <c r="C1052" s="1" t="s">
        <v>2267</v>
      </c>
      <c r="D1052" s="1" t="s">
        <v>2273</v>
      </c>
      <c r="E1052" s="1" t="s">
        <v>2277</v>
      </c>
    </row>
    <row r="1053" spans="3:5">
      <c r="C1053" s="1" t="s">
        <v>2267</v>
      </c>
      <c r="D1053" s="1" t="s">
        <v>2273</v>
      </c>
      <c r="E1053" s="1" t="s">
        <v>2278</v>
      </c>
    </row>
    <row r="1054" spans="3:5">
      <c r="C1054" s="1" t="s">
        <v>2267</v>
      </c>
      <c r="D1054" s="1" t="s">
        <v>2273</v>
      </c>
      <c r="E1054" s="1" t="s">
        <v>2279</v>
      </c>
    </row>
    <row r="1055" spans="3:5">
      <c r="C1055" s="1" t="s">
        <v>2267</v>
      </c>
      <c r="D1055" s="1" t="s">
        <v>2273</v>
      </c>
      <c r="E1055" s="1" t="s">
        <v>2280</v>
      </c>
    </row>
    <row r="1056" spans="3:5">
      <c r="C1056" s="1" t="s">
        <v>2267</v>
      </c>
      <c r="D1056" s="1" t="s">
        <v>2273</v>
      </c>
      <c r="E1056" s="1" t="s">
        <v>74</v>
      </c>
    </row>
    <row r="1057" spans="3:5">
      <c r="C1057" s="1" t="s">
        <v>2267</v>
      </c>
      <c r="D1057" s="1" t="s">
        <v>2281</v>
      </c>
      <c r="E1057" s="1" t="s">
        <v>2282</v>
      </c>
    </row>
    <row r="1058" spans="3:5">
      <c r="C1058" s="1" t="s">
        <v>2267</v>
      </c>
      <c r="D1058" s="1" t="s">
        <v>2281</v>
      </c>
      <c r="E1058" s="1" t="s">
        <v>2283</v>
      </c>
    </row>
    <row r="1059" spans="3:5">
      <c r="C1059" s="1" t="s">
        <v>2267</v>
      </c>
      <c r="D1059" s="1" t="s">
        <v>2281</v>
      </c>
      <c r="E1059" s="1" t="s">
        <v>2284</v>
      </c>
    </row>
    <row r="1060" spans="3:5">
      <c r="C1060" s="1" t="s">
        <v>2267</v>
      </c>
      <c r="D1060" s="1" t="s">
        <v>2281</v>
      </c>
      <c r="E1060" s="1" t="s">
        <v>2285</v>
      </c>
    </row>
    <row r="1061" spans="3:5">
      <c r="C1061" s="1" t="s">
        <v>2267</v>
      </c>
      <c r="D1061" s="1" t="s">
        <v>2281</v>
      </c>
      <c r="E1061" s="1" t="s">
        <v>2286</v>
      </c>
    </row>
    <row r="1062" spans="3:5">
      <c r="C1062" s="1" t="s">
        <v>2267</v>
      </c>
      <c r="D1062" s="1" t="s">
        <v>2281</v>
      </c>
      <c r="E1062" s="1" t="s">
        <v>2287</v>
      </c>
    </row>
    <row r="1063" spans="3:5">
      <c r="C1063" s="1" t="s">
        <v>2267</v>
      </c>
      <c r="D1063" s="1" t="s">
        <v>2288</v>
      </c>
    </row>
    <row r="1064" spans="3:5">
      <c r="C1064" s="1" t="s">
        <v>2267</v>
      </c>
      <c r="D1064" s="1" t="s">
        <v>2289</v>
      </c>
    </row>
    <row r="1065" spans="3:5">
      <c r="C1065" s="1" t="s">
        <v>2267</v>
      </c>
      <c r="D1065" s="1" t="s">
        <v>2290</v>
      </c>
    </row>
    <row r="1066" spans="3:5">
      <c r="C1066" s="1" t="s">
        <v>2267</v>
      </c>
      <c r="D1066" s="1" t="s">
        <v>2291</v>
      </c>
    </row>
    <row r="1067" spans="3:5">
      <c r="C1067" s="1" t="s">
        <v>2292</v>
      </c>
      <c r="D1067" s="1" t="s">
        <v>2293</v>
      </c>
    </row>
    <row r="1068" spans="3:5">
      <c r="C1068" s="1" t="s">
        <v>2292</v>
      </c>
      <c r="D1068" s="1" t="s">
        <v>494</v>
      </c>
      <c r="E1068" s="1" t="s">
        <v>2294</v>
      </c>
    </row>
    <row r="1069" spans="3:5">
      <c r="C1069" s="1" t="s">
        <v>2292</v>
      </c>
      <c r="D1069" s="1" t="s">
        <v>494</v>
      </c>
      <c r="E1069" s="1" t="s">
        <v>2295</v>
      </c>
    </row>
    <row r="1070" spans="3:5">
      <c r="C1070" s="1" t="s">
        <v>2292</v>
      </c>
      <c r="D1070" s="1" t="s">
        <v>494</v>
      </c>
      <c r="E1070" s="1" t="s">
        <v>2296</v>
      </c>
    </row>
    <row r="1071" spans="3:5">
      <c r="C1071" s="1" t="s">
        <v>2292</v>
      </c>
      <c r="D1071" s="1" t="s">
        <v>494</v>
      </c>
      <c r="E1071" s="1" t="s">
        <v>2297</v>
      </c>
    </row>
    <row r="1072" spans="3:5">
      <c r="C1072" s="1" t="s">
        <v>2292</v>
      </c>
      <c r="D1072" s="1" t="s">
        <v>494</v>
      </c>
      <c r="E1072" s="1" t="s">
        <v>2298</v>
      </c>
    </row>
    <row r="1073" spans="3:5">
      <c r="C1073" s="1" t="s">
        <v>2292</v>
      </c>
      <c r="D1073" s="1" t="s">
        <v>494</v>
      </c>
      <c r="E1073" s="1" t="s">
        <v>2299</v>
      </c>
    </row>
    <row r="1074" spans="3:5">
      <c r="C1074" s="1" t="s">
        <v>2292</v>
      </c>
      <c r="D1074" s="1" t="s">
        <v>494</v>
      </c>
      <c r="E1074" s="1" t="s">
        <v>2300</v>
      </c>
    </row>
    <row r="1075" spans="3:5">
      <c r="C1075" s="1" t="s">
        <v>2292</v>
      </c>
      <c r="D1075" s="1" t="s">
        <v>494</v>
      </c>
      <c r="E1075" s="1" t="s">
        <v>2301</v>
      </c>
    </row>
    <row r="1076" spans="3:5">
      <c r="C1076" s="1" t="s">
        <v>2292</v>
      </c>
      <c r="D1076" s="1" t="s">
        <v>494</v>
      </c>
      <c r="E1076" s="1" t="s">
        <v>2302</v>
      </c>
    </row>
    <row r="1077" spans="3:5">
      <c r="C1077" s="1" t="s">
        <v>2292</v>
      </c>
      <c r="D1077" s="1" t="s">
        <v>494</v>
      </c>
      <c r="E1077" s="1" t="s">
        <v>2303</v>
      </c>
    </row>
    <row r="1078" spans="3:5">
      <c r="C1078" s="1" t="s">
        <v>2292</v>
      </c>
      <c r="D1078" s="1" t="s">
        <v>494</v>
      </c>
      <c r="E1078" s="1" t="s">
        <v>505</v>
      </c>
    </row>
    <row r="1079" spans="3:5">
      <c r="C1079" s="1" t="s">
        <v>2292</v>
      </c>
      <c r="D1079" s="1" t="s">
        <v>494</v>
      </c>
      <c r="E1079" s="1" t="s">
        <v>2304</v>
      </c>
    </row>
    <row r="1080" spans="3:5">
      <c r="C1080" s="1" t="s">
        <v>2292</v>
      </c>
      <c r="D1080" s="1" t="s">
        <v>1300</v>
      </c>
    </row>
    <row r="1081" spans="3:5">
      <c r="C1081" s="1" t="s">
        <v>2292</v>
      </c>
      <c r="D1081" s="1" t="s">
        <v>2305</v>
      </c>
      <c r="E1081" s="1" t="s">
        <v>2306</v>
      </c>
    </row>
    <row r="1082" spans="3:5">
      <c r="C1082" s="1" t="s">
        <v>2292</v>
      </c>
      <c r="D1082" s="1" t="s">
        <v>2305</v>
      </c>
      <c r="E1082" s="1" t="s">
        <v>2307</v>
      </c>
    </row>
    <row r="1083" spans="3:5">
      <c r="C1083" s="1" t="s">
        <v>2292</v>
      </c>
      <c r="D1083" s="1" t="s">
        <v>2305</v>
      </c>
      <c r="E1083" s="1" t="s">
        <v>2308</v>
      </c>
    </row>
    <row r="1084" spans="3:5">
      <c r="C1084" s="1" t="s">
        <v>2292</v>
      </c>
      <c r="D1084" s="1" t="s">
        <v>2305</v>
      </c>
      <c r="E1084" s="1" t="s">
        <v>2309</v>
      </c>
    </row>
    <row r="1085" spans="3:5">
      <c r="C1085" s="1" t="s">
        <v>2292</v>
      </c>
      <c r="D1085" s="1" t="s">
        <v>2305</v>
      </c>
      <c r="E1085" s="1" t="s">
        <v>2310</v>
      </c>
    </row>
    <row r="1086" spans="3:5">
      <c r="C1086" s="1" t="s">
        <v>2292</v>
      </c>
      <c r="D1086" s="1" t="s">
        <v>2305</v>
      </c>
      <c r="E1086" s="1" t="s">
        <v>2311</v>
      </c>
    </row>
    <row r="1087" spans="3:5">
      <c r="C1087" s="1" t="s">
        <v>2292</v>
      </c>
      <c r="D1087" s="1" t="s">
        <v>2305</v>
      </c>
      <c r="E1087" s="1" t="s">
        <v>2312</v>
      </c>
    </row>
    <row r="1088" spans="3:5">
      <c r="C1088" s="1" t="s">
        <v>2292</v>
      </c>
      <c r="D1088" s="1" t="s">
        <v>2305</v>
      </c>
      <c r="E1088" s="1" t="s">
        <v>2313</v>
      </c>
    </row>
    <row r="1089" spans="3:5">
      <c r="C1089" s="1" t="s">
        <v>2292</v>
      </c>
      <c r="D1089" s="1" t="s">
        <v>2305</v>
      </c>
      <c r="E1089" s="1" t="s">
        <v>2314</v>
      </c>
    </row>
    <row r="1090" spans="3:5">
      <c r="C1090" s="1" t="s">
        <v>2292</v>
      </c>
      <c r="D1090" s="1" t="s">
        <v>2315</v>
      </c>
    </row>
    <row r="1091" spans="3:5">
      <c r="C1091" s="1" t="s">
        <v>2292</v>
      </c>
      <c r="D1091" s="1" t="s">
        <v>2316</v>
      </c>
    </row>
    <row r="1092" spans="3:5">
      <c r="C1092" s="1" t="s">
        <v>2292</v>
      </c>
      <c r="D1092" s="1" t="s">
        <v>2317</v>
      </c>
    </row>
    <row r="1093" spans="3:5">
      <c r="C1093" s="1" t="s">
        <v>2292</v>
      </c>
      <c r="D1093" s="1" t="s">
        <v>2318</v>
      </c>
    </row>
    <row r="1094" spans="3:5">
      <c r="C1094" s="1" t="s">
        <v>2319</v>
      </c>
      <c r="D1094" s="1" t="s">
        <v>2320</v>
      </c>
    </row>
    <row r="1095" spans="3:5">
      <c r="C1095" s="1" t="s">
        <v>2319</v>
      </c>
      <c r="D1095" s="1" t="s">
        <v>2321</v>
      </c>
    </row>
    <row r="1096" spans="3:5">
      <c r="C1096" s="1" t="s">
        <v>2322</v>
      </c>
      <c r="D1096" s="1" t="s">
        <v>2323</v>
      </c>
    </row>
    <row r="1097" spans="3:5">
      <c r="C1097" s="1" t="s">
        <v>2322</v>
      </c>
      <c r="D1097" s="1" t="s">
        <v>2324</v>
      </c>
    </row>
    <row r="1098" spans="3:5">
      <c r="C1098" s="1" t="s">
        <v>2322</v>
      </c>
      <c r="D1098" s="1" t="s">
        <v>2325</v>
      </c>
      <c r="E1098" s="1" t="s">
        <v>2326</v>
      </c>
    </row>
    <row r="1099" spans="3:5">
      <c r="C1099" s="1" t="s">
        <v>2322</v>
      </c>
      <c r="D1099" s="1" t="s">
        <v>2325</v>
      </c>
    </row>
    <row r="1100" spans="3:5">
      <c r="C1100" s="1" t="s">
        <v>2322</v>
      </c>
      <c r="D1100" s="1" t="s">
        <v>2327</v>
      </c>
    </row>
    <row r="1101" spans="3:5">
      <c r="C1101" s="1" t="s">
        <v>2322</v>
      </c>
      <c r="D1101" s="1" t="s">
        <v>2328</v>
      </c>
      <c r="E1101" s="1" t="s">
        <v>2040</v>
      </c>
    </row>
    <row r="1102" spans="3:5">
      <c r="C1102" s="1" t="s">
        <v>2322</v>
      </c>
      <c r="D1102" s="1" t="s">
        <v>2328</v>
      </c>
      <c r="E1102" s="1" t="s">
        <v>2043</v>
      </c>
    </row>
    <row r="1103" spans="3:5">
      <c r="C1103" s="1" t="s">
        <v>2322</v>
      </c>
      <c r="D1103" s="1" t="s">
        <v>2328</v>
      </c>
      <c r="E1103" s="1" t="s">
        <v>2329</v>
      </c>
    </row>
    <row r="1104" spans="3:5">
      <c r="C1104" s="1" t="s">
        <v>2322</v>
      </c>
      <c r="D1104" s="1" t="s">
        <v>2328</v>
      </c>
      <c r="E1104" s="1" t="s">
        <v>2330</v>
      </c>
    </row>
    <row r="1105" spans="3:5">
      <c r="C1105" s="1" t="s">
        <v>2322</v>
      </c>
      <c r="D1105" s="1" t="s">
        <v>2328</v>
      </c>
      <c r="E1105" s="1" t="s">
        <v>2331</v>
      </c>
    </row>
    <row r="1106" spans="3:5">
      <c r="C1106" s="1" t="s">
        <v>2322</v>
      </c>
      <c r="D1106" s="1" t="s">
        <v>2332</v>
      </c>
    </row>
    <row r="1107" spans="3:5">
      <c r="C1107" s="1" t="s">
        <v>2322</v>
      </c>
      <c r="D1107" s="1" t="s">
        <v>2333</v>
      </c>
    </row>
  </sheetData>
  <sheetProtection algorithmName="SHA-512" hashValue="b8Kr058uPQEXQwjPPbxwk666IFAz2GIR+rDjdn3HHGYPVeEqMaEEYAAQYfK248m2ES2R7q4Pr+FrtbiOUEpaWQ==" saltValue="08dNXxGjvWlFPxFg1GhsUA==" spinCount="100000" sheet="true" objects="true" scenarios="true" formatCells="false" formatColumns="false" formatRows="false" insertColumns="false" insertRows="false" insertHyperlinks="false" deleteColumns="false" deleteRows="false" selectLockedCells="true" sort="false" autoFilter="false" pivotTables="false" selectUnlockedCells="false"/>
  <hyperlinks>
    <hyperlink ref="A2" display="https://seller-id.tokopedia.com/commission-waiver?shop_region=ID" r:id="rId1"/>
  </hyperlinks>
  <pageMargins left="0.7" right="0.7" top="0.75" bottom="0.75" header="0.3" footer="0.3"/>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9D024-780C-B74D-B26D-6CE027415C89}">
  <sheetPr codeName="Sheet4"/>
  <dimension ref="A1:BA26"/>
  <sheetViews>
    <sheetView tabSelected="true" workbookViewId="0">
      <selection activeCell="B22" sqref="B22"/>
    </sheetView>
  </sheetViews>
  <sheetFormatPr baseColWidth="10" defaultRowHeight="16" zeroHeight="true" outlineLevelCol="1"/>
  <cols>
    <col customWidth="true" max="1" min="1" style="13" width="50"/>
    <col customWidth="true" max="2" min="2" style="13" width="39.33203125"/>
    <col customWidth="true" max="3" min="3" outlineLevel="1" style="26" width="4"/>
    <col customWidth="true" max="4" min="4" style="26" width="44.6640625"/>
    <col customWidth="true" max="6" min="5" style="26" width="14"/>
    <col customWidth="true" max="7" min="7" style="26" width="31"/>
    <col customWidth="true" max="8" min="8" style="26" width="1"/>
    <col customWidth="true" max="10" min="9" style="26" width="14"/>
    <col customWidth="true" max="11" min="11" style="26" width="31"/>
    <col customWidth="true" max="12" min="12" style="26" width="4"/>
    <col customWidth="true" max="13" min="13" style="26" width="42"/>
    <col customWidth="true" max="14" min="14" style="26" width="20"/>
    <col customWidth="true" max="19" min="15" style="26" width="27"/>
    <col customWidth="true" hidden="true" max="53" min="20" style="13"/>
    <col hidden="true" max="16384" min="54" style="13" width="14"/>
  </cols>
  <sheetData>
    <row r="1" spans="1:53" s="1" customFormat="true" ht="19" customHeight="true">
      <c r="C1" s="26"/>
      <c r="E1" s="78" t="s">
        <v>4742</v>
      </c>
      <c r="F1" s="78"/>
      <c r="G1" s="78"/>
      <c r="H1" s="78"/>
      <c r="I1" s="78"/>
      <c r="J1" s="78"/>
      <c r="K1" s="78"/>
      <c r="L1" s="26"/>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row>
    <row r="2" spans="1:53" s="1" customFormat="true" ht="19" customHeight="true">
      <c r="A2" s="14" t="s">
        <v>4743</v>
      </c>
      <c r="C2" s="26"/>
      <c r="E2" s="79" t="s">
        <v>4744</v>
      </c>
      <c r="F2" s="79"/>
      <c r="G2" s="79"/>
      <c r="H2" s="26"/>
      <c r="I2" s="79" t="s">
        <v>4745</v>
      </c>
      <c r="J2" s="79"/>
      <c r="K2" s="79"/>
      <c r="L2" s="26"/>
      <c r="M2" s="28" t="s">
        <v>4746</v>
      </c>
      <c r="N2" s="29"/>
      <c r="O2" s="29"/>
      <c r="P2" s="29"/>
      <c r="Q2" s="29"/>
      <c r="R2" s="29"/>
      <c r="S2" s="27" t="s">
        <v>4747</v>
      </c>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3" s="1" customFormat="true" ht="19" customHeight="true">
      <c r="A3" s="80" t="s">
        <v>4748</v>
      </c>
      <c r="B3" s="80"/>
      <c r="C3" s="26"/>
      <c r="D3" s="30" t="s">
        <v>4749</v>
      </c>
      <c r="E3" s="79"/>
      <c r="F3" s="79"/>
      <c r="G3" s="79"/>
      <c r="H3" s="26"/>
      <c r="I3" s="79"/>
      <c r="J3" s="79"/>
      <c r="K3" s="79"/>
      <c r="L3" s="26"/>
      <c r="M3" s="31" t="s">
        <v>4750</v>
      </c>
      <c r="N3" s="29"/>
      <c r="O3" s="78" t="s">
        <v>2343</v>
      </c>
      <c r="P3" s="78"/>
      <c r="Q3" s="78"/>
      <c r="R3" s="78"/>
      <c r="S3" s="78"/>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s="1" customFormat="true" ht="57" customHeight="true">
      <c r="C4" s="26"/>
      <c r="D4" s="32" t="s">
        <v>4751</v>
      </c>
      <c r="E4" s="79"/>
      <c r="F4" s="79"/>
      <c r="G4" s="79"/>
      <c r="H4" s="26"/>
      <c r="I4" s="79"/>
      <c r="J4" s="79"/>
      <c r="K4" s="79"/>
      <c r="L4" s="26"/>
      <c r="M4" s="29"/>
      <c r="N4" s="33" t="s">
        <v>4752</v>
      </c>
      <c r="O4" s="34" t="s">
        <v>2362</v>
      </c>
      <c r="P4" s="81" t="s">
        <v>2363</v>
      </c>
      <c r="Q4" s="81"/>
      <c r="R4" s="36" t="s">
        <v>2364</v>
      </c>
      <c r="S4" s="37" t="s">
        <v>2365</v>
      </c>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s="1" customFormat="true" ht="27" customHeight="true" thickBot="true">
      <c r="B5" s="15" t="s">
        <v>4753</v>
      </c>
      <c r="C5" s="26"/>
      <c r="D5" s="38" t="s">
        <v>4754</v>
      </c>
      <c r="E5" s="39" t="s">
        <v>4755</v>
      </c>
      <c r="F5" s="5" t="s">
        <v>4756</v>
      </c>
      <c r="G5" s="40" t="s">
        <v>4757</v>
      </c>
      <c r="H5" s="41"/>
      <c r="I5" s="39" t="s">
        <v>4755</v>
      </c>
      <c r="J5" s="5" t="s">
        <v>4756</v>
      </c>
      <c r="K5" s="40" t="s">
        <v>4757</v>
      </c>
      <c r="L5" s="26"/>
      <c r="M5" s="29"/>
      <c r="N5" s="33"/>
      <c r="O5" s="34" t="s">
        <v>2383</v>
      </c>
      <c r="P5" s="35" t="s">
        <v>2384</v>
      </c>
      <c r="Q5" s="35" t="s">
        <v>2383</v>
      </c>
      <c r="R5" s="36" t="s">
        <v>2385</v>
      </c>
      <c r="S5" s="37" t="s">
        <v>2385</v>
      </c>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s="1" customFormat="true" ht="19" customHeight="true">
      <c r="A6" s="16" t="s">
        <v>2372</v>
      </c>
      <c r="B6" s="17" t="s">
        <v>2361</v>
      </c>
      <c r="C6" s="26"/>
      <c r="D6" s="42" t="s">
        <v>4758</v>
      </c>
      <c r="E6" s="43">
        <f>E9</f>
        <v>80000</v>
      </c>
      <c r="F6" s="6"/>
      <c r="G6" s="44"/>
      <c r="H6" s="44"/>
      <c r="I6" s="43">
        <f>I9</f>
        <v>80000</v>
      </c>
      <c r="J6" s="7"/>
      <c r="K6" s="45"/>
      <c r="L6" s="26"/>
      <c r="M6" s="75" t="s">
        <v>4759</v>
      </c>
      <c r="N6" s="75"/>
      <c r="O6" s="75"/>
      <c r="P6" s="75"/>
      <c r="Q6" s="75"/>
      <c r="R6" s="75"/>
      <c r="S6" s="75"/>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s="1" customFormat="true" ht="34" customHeight="true">
      <c r="A7" s="16" t="s">
        <v>4760</v>
      </c>
      <c r="B7" s="18" t="s">
        <v>2409</v>
      </c>
      <c r="C7" s="26"/>
      <c r="D7" s="46" t="s">
        <v>4761</v>
      </c>
      <c r="E7" s="47">
        <f>$B$16</f>
        <v>90000</v>
      </c>
      <c r="F7" s="7"/>
      <c r="G7" s="45"/>
      <c r="H7" s="45"/>
      <c r="I7" s="47">
        <f>$B$16</f>
        <v>90000</v>
      </c>
      <c r="J7" s="7"/>
      <c r="K7" s="45"/>
      <c r="L7" s="26"/>
      <c r="M7" s="48" t="s">
        <v>4762</v>
      </c>
      <c r="N7" s="29"/>
      <c r="O7" s="29"/>
      <c r="P7" s="29"/>
      <c r="Q7" s="29"/>
      <c r="R7" s="29"/>
      <c r="S7" s="29"/>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s="1" customFormat="true" ht="34" customHeight="true">
      <c r="A8" s="16" t="s">
        <v>4763</v>
      </c>
      <c r="B8" s="18" t="s">
        <v>2409</v>
      </c>
      <c r="C8" s="26"/>
      <c r="D8" s="46" t="s">
        <v>4764</v>
      </c>
      <c r="E8" s="47">
        <f>$B$17</f>
        <v>10000</v>
      </c>
      <c r="F8" s="7"/>
      <c r="G8" s="45"/>
      <c r="H8" s="45"/>
      <c r="I8" s="47">
        <f>$B$17</f>
        <v>10000</v>
      </c>
      <c r="J8" s="7"/>
      <c r="K8" s="45"/>
      <c r="L8" s="26"/>
      <c r="M8" s="49" t="s">
        <v>4765</v>
      </c>
      <c r="N8" s="29" t="s">
        <v>4766</v>
      </c>
      <c r="O8" s="29" t="s">
        <v>4766</v>
      </c>
      <c r="P8" s="29" t="s">
        <v>4766</v>
      </c>
      <c r="Q8" s="29" t="s">
        <v>4766</v>
      </c>
      <c r="R8" s="29" t="s">
        <v>4767</v>
      </c>
      <c r="S8" s="29" t="s">
        <v>4767</v>
      </c>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row>
    <row r="9" spans="1:53" s="1" customFormat="true" ht="34" customHeight="true">
      <c r="A9" s="16" t="s">
        <v>4768</v>
      </c>
      <c r="B9" s="18" t="s">
        <v>2409</v>
      </c>
      <c r="C9" s="26"/>
      <c r="D9" s="50" t="s">
        <v>4769</v>
      </c>
      <c r="E9" s="51">
        <f>$I$7-$I$8</f>
        <v>80000</v>
      </c>
      <c r="F9" s="8"/>
      <c r="G9" s="52"/>
      <c r="H9" s="52"/>
      <c r="I9" s="73">
        <f>$I$7-$I$8</f>
        <v>80000</v>
      </c>
      <c r="J9" s="7"/>
      <c r="K9" s="45"/>
      <c r="L9" s="26"/>
      <c r="M9" s="49" t="s">
        <v>4770</v>
      </c>
      <c r="N9" s="29" t="s">
        <v>4766</v>
      </c>
      <c r="O9" s="29" t="s">
        <v>4767</v>
      </c>
      <c r="P9" s="29" t="s">
        <v>4766</v>
      </c>
      <c r="Q9" s="29" t="s">
        <v>4767</v>
      </c>
      <c r="R9" s="29" t="s">
        <v>4771</v>
      </c>
      <c r="S9" s="29" t="s">
        <v>4771</v>
      </c>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row>
    <row r="10" spans="1:53" s="1" customFormat="true" ht="34" customHeight="true">
      <c r="A10" s="16" t="s">
        <v>4772</v>
      </c>
      <c r="B10" s="18" t="s">
        <v>4773</v>
      </c>
      <c r="C10" s="26"/>
      <c r="D10" s="42" t="s">
        <v>4774</v>
      </c>
      <c r="E10" s="43">
        <f>SUM(E15:E18)+E12</f>
        <v>-14450</v>
      </c>
      <c r="F10" s="9">
        <f>E10/E9</f>
        <v>-0.18062500000000001</v>
      </c>
      <c r="G10" s="52"/>
      <c r="H10" s="45"/>
      <c r="I10" s="43">
        <f>SUM(I15:I18)+I12</f>
        <v>-11704.591075918364</v>
      </c>
      <c r="J10" s="9">
        <f>I10/I9</f>
        <v>-0.14630738844897956</v>
      </c>
      <c r="K10" s="52"/>
      <c r="L10" s="26"/>
      <c r="M10" s="48" t="s">
        <v>4775</v>
      </c>
      <c r="N10" s="29" t="s">
        <v>4766</v>
      </c>
      <c r="O10" s="29" t="s">
        <v>4766</v>
      </c>
      <c r="P10" s="29" t="s">
        <v>4767</v>
      </c>
      <c r="Q10" s="29" t="s">
        <v>4767</v>
      </c>
      <c r="R10" s="29" t="s">
        <v>4766</v>
      </c>
      <c r="S10" s="29" t="s">
        <v>4767</v>
      </c>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s="1" customFormat="true" ht="34" customHeight="true">
      <c r="B11" s="18"/>
      <c r="C11" s="26"/>
      <c r="D11" s="46" t="s">
        <v>4776</v>
      </c>
      <c r="E11" s="47"/>
      <c r="F11" s="77" t="str">
        <f>B13&amp;B14&amp;B15</f>
        <v>Baby &amp; MaternityBaby Care &amp; HealthHeight &amp; Circumference Measuring Devices</v>
      </c>
      <c r="G11" s="77"/>
      <c r="H11" s="45"/>
      <c r="I11" s="47"/>
      <c r="J11" s="77" t="str">
        <f>B13&amp;B14&amp;B15</f>
        <v>Baby &amp; MaternityBaby Care &amp; HealthHeight &amp; Circumference Measuring Devices</v>
      </c>
      <c r="K11" s="77"/>
      <c r="L11" s="26"/>
      <c r="M11" s="29"/>
      <c r="N11" s="29"/>
      <c r="O11" s="29"/>
      <c r="P11" s="29"/>
      <c r="Q11" s="29"/>
      <c r="R11" s="29"/>
      <c r="S11" s="29"/>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s="1" customFormat="true">
      <c r="B12" s="18"/>
      <c r="C12" s="26"/>
      <c r="D12" s="54" t="s">
        <v>4777</v>
      </c>
      <c r="E12" s="47">
        <f>E13+E14</f>
        <v>-5759.9999999999991</v>
      </c>
      <c r="F12" s="10"/>
      <c r="G12" s="46"/>
      <c r="H12" s="45"/>
      <c r="I12" s="47">
        <f>MIN(I13+I14,0)</f>
        <v>-214.59107591836437</v>
      </c>
      <c r="J12" s="10"/>
      <c r="K12" s="46"/>
      <c r="L12" s="26"/>
      <c r="M12" s="55" t="s">
        <v>4777</v>
      </c>
      <c r="N12" s="56">
        <f>N13</f>
        <v>-6759.9999999999991</v>
      </c>
      <c r="O12" s="56">
        <f>O13+O14</f>
        <v>-6121.364776897959</v>
      </c>
      <c r="P12" s="56">
        <f>P13+P14</f>
        <v>-2878.2137531428543</v>
      </c>
      <c r="Q12" s="56">
        <f>Q13+Q14</f>
        <v>-2239.5785300408143</v>
      </c>
      <c r="R12" s="56">
        <f>R13+R14</f>
        <v>-1600.9433069387733</v>
      </c>
      <c r="S12" s="56">
        <f>S13+S14</f>
        <v>-214.59107591836437</v>
      </c>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s="1" customFormat="true" ht="19" customHeight="true" thickBot="true">
      <c r="A13" s="19" t="s">
        <v>2379</v>
      </c>
      <c r="B13" s="18" t="s">
        <v>1244</v>
      </c>
      <c r="C13" s="26"/>
      <c r="D13" s="57" t="s">
        <v>4778</v>
      </c>
      <c r="E13" s="47">
        <f>($I$9*$J$13)*-1</f>
        <v>-6759.9999999999991</v>
      </c>
      <c r="F13" s="10">
        <f>IF($B$6="Marketplace", INDEX('Fee Breakdown-After May18'!N:N, MATCH(F$11,'Fee Breakdown-After May18'!G:G,0)),IF($B$6="Mall",INDEX('Fee Breakdown-After May18'!O:O, MATCH(F$11,'Fee Breakdown-After May18'!G:G,0)),""))</f>
        <v>8.4499999999999992E-2</v>
      </c>
      <c r="G13" s="46"/>
      <c r="H13" s="45"/>
      <c r="I13" s="47">
        <f>($I$9*$J$13)*-1</f>
        <v>-6759.9999999999991</v>
      </c>
      <c r="J13" s="10">
        <f>IF(B6="Marketplace", INDEX('Fee Breakdown-After May18'!N:N, MATCH(J11,'Fee Breakdown-After May18'!G:G,0)),IF(B6="Mall",INDEX('Fee Breakdown-After May18'!O:O, MATCH(J11,'Fee Breakdown-After May18'!G:G,0)),""))</f>
        <v>8.4499999999999992E-2</v>
      </c>
      <c r="K13" s="46"/>
      <c r="L13" s="26"/>
      <c r="M13" s="57" t="s">
        <v>4778</v>
      </c>
      <c r="N13" s="56">
        <f t="shared" ref="N13:S13" si="0">$I$13</f>
        <v>-6759.9999999999991</v>
      </c>
      <c r="O13" s="56">
        <f t="shared" si="0"/>
        <v>-6759.9999999999991</v>
      </c>
      <c r="P13" s="56">
        <f t="shared" si="0"/>
        <v>-6759.9999999999991</v>
      </c>
      <c r="Q13" s="56">
        <f t="shared" si="0"/>
        <v>-6759.9999999999991</v>
      </c>
      <c r="R13" s="56">
        <f t="shared" si="0"/>
        <v>-6759.9999999999991</v>
      </c>
      <c r="S13" s="56">
        <f t="shared" si="0"/>
        <v>-6759.9999999999991</v>
      </c>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s="1" customFormat="true" ht="44" customHeight="true" thickTop="true" thickBot="true">
      <c r="A14" s="19" t="s">
        <v>2380</v>
      </c>
      <c r="B14" s="18" t="s">
        <v>1245</v>
      </c>
      <c r="C14" s="26"/>
      <c r="D14" s="58" t="s">
        <v>4779</v>
      </c>
      <c r="E14" s="59">
        <f>IFERROR($I$9*F14,0)*-1</f>
        <v>1000.0000000000002</v>
      </c>
      <c r="F14" s="10">
        <f>IF(AND(B7="No",B8="Yes",OR(B9="No",B9="Yes")),INDEX('Fee Breakdown-Before May18'!T:T,MATCH(F11,'Fee Breakdown-Before May18'!G:G,0)),IF(AND(B7="Yes",OR(B8="Yes",B8="No"),OR(B9="No",B9="Yes")),INDEX('Fee Breakdown-Before May18'!T:T,MATCH(F11,'Fee Breakdown-Before May18'!G:G,0)),""))</f>
        <v>-1.2500000000000002E-2</v>
      </c>
      <c r="G14" s="60" t="str">
        <f>IF(AND(B7="No",B8="Yes",OR(B9="No",B9="Yes")),"Savings scheme before 18th May | Applicable when Seller Ads Spend to GMV &lt;3% AND Product/LIVE in Active GMV Max",IF(AND(B7="Yes",B8="Yes",OR(B9="No",B9="Yes")),"Savings scheme before 18th May | Applicable when Seller Ads Spend to GMV ≥3%",""))</f>
        <v>Savings scheme before 18th May | Applicable when Seller Ads Spend to GMV ≥3%</v>
      </c>
      <c r="H14" s="45"/>
      <c r="I14" s="61">
        <f>IFERROR($I$9*$J$14,0)*-1</f>
        <v>6545.4089240816347</v>
      </c>
      <c r="J14" s="11">
        <f>_xlfn.IFS(AND(B7="No",B8="Yes",B9="No"),INDEX('Fee Breakdown-After May18'!P:P,MATCH(F11,'Fee Breakdown-After May18'!G:G,0)),AND(B7="No",B8="No",B9="Yes"),INDEX('Fee Breakdown-After May18'!Q:Q,MATCH(F11,'Fee Breakdown-After May18'!G:G,0)),AND(B7="No",B8="Yes",B9="Yes"),INDEX('Fee Breakdown-After May18'!R:R,MATCH(F11,'Fee Breakdown-After May18'!G:G,0)),OR(AND(B7="Yes",B8="Yes",B9="No"),AND(B7="Yes",B8="No",B9="No")),INDEX('Fee Breakdown-After May18'!S:S,MATCH(F11,'Fee Breakdown-After May18'!G:G,0)),OR(AND(B7="Yes",B8="Yes",B9="Yes"),AND(B7="Yes",B8="No",B9="Yes")),INDEX('Fee Breakdown-After May18'!T:T,MATCH(F11,'Fee Breakdown-After May18'!G:G,0)),TRUE,"")</f>
        <v>-8.1817611551020436E-2</v>
      </c>
      <c r="K14" s="62" t="str">
        <f>_xlfn.IFS(AND(B7="No",B8="Yes",B9="No"),"Applicable when Seller Ads Spend to GMV &lt;3% AND NOT Join Growth Xtra (Order with GMV Max)",AND(B7="No",B8="No",B9="Yes"),"Applicable when Seller Ads Spend to GMV &lt;3% AND Join Growth Xtra (Order without GMV Max)",AND(B7="No",B8="Yes",B9="Yes"),"Applicable when Seller Ads Spend to GMV &lt;3% AND Join Growth Xtra (Order with GMV Max)",OR(AND(B7="Yes",B8="Yes",B9="No"),AND(B7="Yes",B8="No",B9="No")),"Applicable when Seller Ads Spend to GMV ≥3% AND NOT Join Growth Xtra (All Order)",OR(AND(B7="Yes",B8="Yes",B9="Yes"),AND(B7="Yes",B8="No",B9="Yes")),"Applicable when Seller Ads Spend to GMV ≥3% AND Join Growth Xtra (All Order)",TRUE,"")</f>
        <v>Applicable when Seller Ads Spend to GMV ≥3% AND Join Growth Xtra (All Order)</v>
      </c>
      <c r="L14" s="26"/>
      <c r="M14" s="63" t="s">
        <v>4780</v>
      </c>
      <c r="N14" s="64">
        <v>0</v>
      </c>
      <c r="O14" s="64">
        <f>O15*$I$9*-1</f>
        <v>638.6352231020403</v>
      </c>
      <c r="P14" s="64">
        <f>P15*$I$9*-1</f>
        <v>3881.7862468571448</v>
      </c>
      <c r="Q14" s="64">
        <f>Q15*$I$9*-1</f>
        <v>4520.4214699591848</v>
      </c>
      <c r="R14" s="64">
        <f>R15*$I$9*-1</f>
        <v>5159.0566930612258</v>
      </c>
      <c r="S14" s="64">
        <f>S15*$I$9*-1</f>
        <v>6545.4089240816347</v>
      </c>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s="1" customFormat="true" ht="19" customHeight="true" thickTop="true">
      <c r="A15" s="19" t="s">
        <v>2381</v>
      </c>
      <c r="B15" s="18" t="s">
        <v>1259</v>
      </c>
      <c r="C15" s="26"/>
      <c r="D15" s="54" t="s">
        <v>4781</v>
      </c>
      <c r="E15" s="47">
        <f>MIN($I$9*$J$15,50000)*-1</f>
        <v>-1440.0000000000002</v>
      </c>
      <c r="F15" s="10">
        <f>IF(B6="Mall", 1.8%, 0%)</f>
        <v>1.8000000000000002E-2</v>
      </c>
      <c r="G15" s="65" t="s">
        <v>4782</v>
      </c>
      <c r="H15" s="45"/>
      <c r="I15" s="47">
        <f>MIN($I$9*$J$15,50000)*-1</f>
        <v>-1440.0000000000002</v>
      </c>
      <c r="J15" s="10">
        <f>IF(B6="Mall", 1.8%, 0%)</f>
        <v>1.8000000000000002E-2</v>
      </c>
      <c r="K15" s="65" t="s">
        <v>4782</v>
      </c>
      <c r="L15" s="26"/>
      <c r="M15" s="66" t="s">
        <v>4783</v>
      </c>
      <c r="N15" s="12">
        <v>0</v>
      </c>
      <c r="O15" s="12">
        <f>INDEX('[1]Fee Breakdown-After May18'!P:P,MATCH(J11,'[1]Fee Breakdown-After May18'!G:G,0))</f>
        <v>-7.9829402887755044E-3</v>
      </c>
      <c r="P15" s="12">
        <f>INDEX('[1]Fee Breakdown-After May18'!Q:Q,MATCH(J11,'[1]Fee Breakdown-After May18'!G:G,0))</f>
        <v>-4.8522328085714307E-2</v>
      </c>
      <c r="Q15" s="12">
        <f>INDEX('[1]Fee Breakdown-After May18'!R:R,MATCH(J11,'[1]Fee Breakdown-After May18'!G:G,0))</f>
        <v>-5.6505268374489812E-2</v>
      </c>
      <c r="R15" s="12">
        <f>INDEX('[1]Fee Breakdown-After May18'!S:S,MATCH(J11,'[1]Fee Breakdown-After May18'!G:G,0))</f>
        <v>-6.4488208663265323E-2</v>
      </c>
      <c r="S15" s="12">
        <f>INDEX('[1]Fee Breakdown-After May18'!T:T,MATCH(J11,'[1]Fee Breakdown-After May18'!G:G,0))</f>
        <v>-8.1817611551020436E-2</v>
      </c>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s="1" customFormat="true" ht="19" customHeight="true">
      <c r="A16" s="19" t="s">
        <v>4784</v>
      </c>
      <c r="B16" s="23">
        <v>90000</v>
      </c>
      <c r="C16" s="26"/>
      <c r="D16" s="54" t="s">
        <v>4785</v>
      </c>
      <c r="E16" s="47">
        <f>-1250</f>
        <v>-1250</v>
      </c>
      <c r="F16" s="10"/>
      <c r="G16" s="65" t="s">
        <v>4786</v>
      </c>
      <c r="H16" s="45"/>
      <c r="I16" s="47">
        <f>-1250</f>
        <v>-1250</v>
      </c>
      <c r="J16" s="10"/>
      <c r="K16" s="65" t="s">
        <v>4786</v>
      </c>
      <c r="L16" s="26"/>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s="1" customFormat="true" ht="19" customHeight="true" thickBot="true">
      <c r="A17" s="19" t="s">
        <v>4764</v>
      </c>
      <c r="B17" s="24">
        <v>10000</v>
      </c>
      <c r="C17" s="26"/>
      <c r="D17" s="54" t="s">
        <v>4787</v>
      </c>
      <c r="E17" s="47">
        <f>MIN($E$9*F17,40000)*-1</f>
        <v>-3200</v>
      </c>
      <c r="F17" s="10">
        <f>INDEX('Fee Breakdown-Before May18'!K:K,MATCH(F11,'Fee Breakdown-Before May18'!G:G,0))</f>
        <v>0.04</v>
      </c>
      <c r="G17" s="65" t="s">
        <v>4788</v>
      </c>
      <c r="H17" s="45"/>
      <c r="I17" s="47">
        <f>MIN($I$9*J17,650000)*-1</f>
        <v>-5600.0000000000009</v>
      </c>
      <c r="J17" s="10">
        <f>INDEX('Fee Breakdown-After May18'!L:L,MATCH(J11,'Fee Breakdown-After May18'!G:G,0))</f>
        <v>7.0000000000000007E-2</v>
      </c>
      <c r="K17" s="65" t="s">
        <v>4789</v>
      </c>
      <c r="L17" s="26"/>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s="1" customFormat="true" ht="19" customHeight="true" thickBot="true">
      <c r="C18" s="26"/>
      <c r="D18" s="54" t="s">
        <v>4790</v>
      </c>
      <c r="E18" s="47">
        <f>MIN($E$9*F18,60000)*-1</f>
        <v>-2800.0000000000005</v>
      </c>
      <c r="F18" s="10">
        <f>IF(AND(B9="Yes",B10="BAU Days"),3.5%,IF(AND(B9="Yes",B10="Campaign Days"),4.5%,0%))</f>
        <v>3.5000000000000003E-2</v>
      </c>
      <c r="G18" s="65" t="s">
        <v>4791</v>
      </c>
      <c r="H18" s="45"/>
      <c r="I18" s="47">
        <f>IFERROR($I$9*J18,0)*-1</f>
        <v>-3200</v>
      </c>
      <c r="J18" s="10">
        <f>IF(B9="Yes",INDEX('Fee Breakdown-After May18'!AI:AI,MATCH(B13,'Fee Breakdown-After May18'!AG:AG,0)),"")</f>
        <v>0.04</v>
      </c>
      <c r="K18" s="65" t="s">
        <v>4792</v>
      </c>
      <c r="L18" s="26"/>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s="1" customFormat="true" ht="19" customHeight="true" thickTop="true" thickBot="true">
      <c r="C19" s="26"/>
      <c r="D19" s="67" t="s">
        <v>4793</v>
      </c>
      <c r="E19" s="68">
        <f>E9+E10</f>
        <v>65550</v>
      </c>
      <c r="F19" s="10"/>
      <c r="G19" s="46"/>
      <c r="H19" s="45"/>
      <c r="I19" s="69">
        <f>I9+I10</f>
        <v>68295.408924081639</v>
      </c>
      <c r="J19" s="10"/>
      <c r="K19" s="46"/>
      <c r="L19" s="26"/>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s="1" customFormat="true" ht="19" customHeight="true" thickTop="true">
      <c r="C20" s="26"/>
      <c r="D20" s="46"/>
      <c r="E20" s="47"/>
      <c r="F20" s="10"/>
      <c r="G20" s="46"/>
      <c r="H20" s="45"/>
      <c r="I20" s="47"/>
      <c r="J20" s="10"/>
      <c r="K20" s="46"/>
      <c r="L20" s="26"/>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s="1" customFormat="true" ht="34" customHeight="true">
      <c r="C21" s="26"/>
      <c r="D21" s="70" t="s">
        <v>4856</v>
      </c>
      <c r="E21" s="76">
        <f>((SUM(I17:I18)-SUM(E17:E18))/I9)*-1</f>
        <v>3.5000000000000003E-2</v>
      </c>
      <c r="F21" s="76"/>
      <c r="G21" s="76"/>
      <c r="H21" s="76"/>
      <c r="I21" s="76"/>
      <c r="J21" s="76"/>
      <c r="K21" s="76"/>
      <c r="L21" s="26"/>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s="1" customFormat="true" ht="40" customHeight="true">
      <c r="C22" s="26"/>
      <c r="D22" s="70" t="s">
        <v>4857</v>
      </c>
      <c r="E22" s="76">
        <f>((I14-E14)/I9)*-1</f>
        <v>-6.9317611551020439E-2</v>
      </c>
      <c r="F22" s="76"/>
      <c r="G22" s="76"/>
      <c r="H22" s="76"/>
      <c r="I22" s="76"/>
      <c r="J22" s="76"/>
      <c r="K22" s="76"/>
      <c r="L22" s="26"/>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s="1" customFormat="true" ht="27.5" customHeight="true">
      <c r="C23" s="26"/>
      <c r="D23" s="70" t="s">
        <v>4858</v>
      </c>
      <c r="E23" s="76">
        <f>E21+E22</f>
        <v>-3.4317611551020435E-2</v>
      </c>
      <c r="F23" s="76"/>
      <c r="G23" s="76"/>
      <c r="H23" s="76"/>
      <c r="I23" s="76"/>
      <c r="J23" s="76"/>
      <c r="K23" s="76"/>
      <c r="L23" s="26"/>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ht="85">
      <c r="D24" s="70" t="s">
        <v>4859</v>
      </c>
      <c r="E24" s="74">
        <f>E23*$I$9</f>
        <v>-2745.4089240816347</v>
      </c>
      <c r="F24" s="74"/>
      <c r="G24" s="74"/>
      <c r="H24" s="74"/>
      <c r="I24" s="74"/>
      <c r="J24" s="74"/>
      <c r="K24" s="74"/>
    </row>
    <row r="25" spans="1:53"/>
    <row r="26" spans="1:53"/>
  </sheetData>
  <sheetProtection algorithmName="SHA-512" hashValue="XdMySptOqncG1azgvl2+7lpiP03MnbUs0OGIuIhvQ6pbprckaMtn0biq93qbkeayc+AciYLMSBgZ9nyH04FiCQ==" saltValue="kXdwoTOkDuELbb4wHCJoVA==" spinCount="100000" sheet="true" objects="true" scenarios="true" formatCells="false" formatColumns="false" formatRows="false" insertColumns="false" insertRows="false" insertHyperlinks="false" deleteColumns="false" deleteRows="false" selectLockedCells="true" sort="false" autoFilter="false" pivotTables="false" selectUnlockedCells="false"/>
  <mergeCells count="13">
    <mergeCell ref="E1:K1"/>
    <mergeCell ref="E2:G4"/>
    <mergeCell ref="I2:K4"/>
    <mergeCell ref="A3:B3"/>
    <mergeCell ref="O3:S3"/>
    <mergeCell ref="P4:Q4"/>
    <mergeCell ref="E24:K24"/>
    <mergeCell ref="M6:S6"/>
    <mergeCell ref="E21:K21"/>
    <mergeCell ref="E22:K22"/>
    <mergeCell ref="E23:K23"/>
    <mergeCell ref="F11:G11"/>
    <mergeCell ref="J11:K11"/>
  </mergeCells>
  <conditionalFormatting sqref="E21:K24">
    <cfRule type="cellIs" dxfId="1" priority="1" operator="lessThan">
      <formula>0</formula>
    </cfRule>
    <cfRule type="cellIs" dxfId="0" priority="2" operator="greaterThan">
      <formula>0</formula>
    </cfRule>
  </conditionalFormatting>
  <conditionalFormatting sqref="E23:K24">
    <cfRule type="cellIs" priority="3" stopIfTrue="true" operator="greaterThan">
      <formula>0</formula>
    </cfRule>
    <cfRule type="cellIs" priority="4" stopIfTrue="true" operator="lessThanOrEqual">
      <formula>0</formula>
    </cfRule>
  </conditionalFormatting>
  <dataValidations count="2">
    <dataValidation allowBlank="true" showErrorMessage="true" sqref="B7:B9" type="list">
      <formula1>"Yes,No"</formula1>
    </dataValidation>
    <dataValidation allowBlank="true" showErrorMessage="true" sqref="B10" type="list">
      <formula1>"BAU Days,Campaign Days"</formula1>
    </dataValidation>
  </dataValidations>
  <pageMargins left="0.7" right="0.7" top="0.75" bottom="0.75" header="0.3" footer="0.3"/>
  <picture r:id="rId1"/>
  <extLst>
    <ext xmlns:x14="http://schemas.microsoft.com/office/spreadsheetml/2009/9/main" uri="{CCE6A557-97BC-4b89-ADB6-D9C93CAAB3DF}">
      <x14:dataValidations xmlns:xm="http://schemas.microsoft.com/office/excel/2006/main" count="4">
        <x14:dataValidation type="list" allowBlank="1" showInputMessage="1" showErrorMessage="1" xr:uid="{6AA592C5-524B-9246-AC4A-88EB32F90341}">
          <x14:formula1>
            <xm:f>'Fee Breakdown-After May18'!$AW$6:$AW$7</xm:f>
          </x14:formula1>
          <xm:sqref>B6</xm:sqref>
        </x14:dataValidation>
        <x14:dataValidation type="list" allowBlank="1" showInputMessage="1" showErrorMessage="1" xr:uid="{03D9B888-F29C-D945-86BB-EF06051B4FFF}">
          <x14:formula1>
            <xm:f>'Fee Breakdown-After May18'!$BD$6:$BD$2000</xm:f>
          </x14:formula1>
          <xm:sqref>B13</xm:sqref>
        </x14:dataValidation>
        <x14:dataValidation type="list" allowBlank="1" showInputMessage="1" showErrorMessage="1" xr:uid="{00895DA4-F72A-F24A-8152-1E4766CF60FB}">
          <x14:formula1>
            <xm:f>'Fee Breakdown-After May18'!$BE$6:$BE$2000</xm:f>
          </x14:formula1>
          <xm:sqref>B14</xm:sqref>
        </x14:dataValidation>
        <x14:dataValidation type="list" allowBlank="1" showInputMessage="1" showErrorMessage="1" xr:uid="{4D1D503F-5FB2-CE4A-91AA-6DCDCD19227D}">
          <x14:formula1>
            <xm:f>'Fee Breakdown-After May18'!$BF$6:$BF$2000</xm:f>
          </x14:formula1>
          <xm:sqref>B15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66CAF-BE4B-8A44-ACBA-B4D948E6D270}">
  <sheetPr codeName="Sheet5"/>
  <dimension ref="A1:BP1110"/>
  <sheetViews>
    <sheetView topLeftCell="BB1" workbookViewId="0">
      <selection activeCell="BL2" sqref="BL2"/>
    </sheetView>
  </sheetViews>
  <sheetFormatPr baseColWidth="10" defaultColWidth="14" defaultRowHeight="16"/>
  <cols>
    <col customWidth="true" max="24" min="24" width="17"/>
    <col customWidth="true" max="33" min="33" width="30"/>
    <col customWidth="true" max="36" min="36" width="20"/>
    <col customWidth="true" max="37" min="37" width="27"/>
    <col customWidth="true" max="39" min="39" width="23"/>
    <col customWidth="true" max="40" min="40" width="18"/>
    <col customWidth="true" max="41" min="41" width="17"/>
    <col customWidth="true" max="52" min="52" width="19"/>
    <col customWidth="true" max="54" min="53" width="23"/>
    <col customWidth="true" max="55" min="55" width="25"/>
    <col customWidth="true" max="57" min="56" width="23"/>
    <col customWidth="true" max="58" min="58" width="38"/>
    <col customWidth="true" max="61" min="61" width="21"/>
    <col customWidth="true" max="66" min="66" width="21"/>
    <col customWidth="true" max="67" min="67" width="20"/>
    <col customWidth="true" max="68" min="68" width="21"/>
  </cols>
  <sheetData>
    <row r="1" spans="1:68" ht="19" customHeight="true">
      <c r="A1" t="s">
        <v>2335</v>
      </c>
      <c r="BH1" t="s">
        <v>2336</v>
      </c>
    </row>
    <row r="2" spans="1:68">
      <c r="A2" t="s">
        <v>2337</v>
      </c>
      <c r="AG2" t="s">
        <v>2338</v>
      </c>
      <c r="AM2" t="s">
        <v>2339</v>
      </c>
      <c r="AW2" t="s">
        <v>2340</v>
      </c>
    </row>
    <row r="3" spans="1:68">
      <c r="K3" s="82" t="s">
        <v>2341</v>
      </c>
      <c r="L3" s="82"/>
      <c r="M3" s="82"/>
      <c r="N3" s="82" t="s">
        <v>2342</v>
      </c>
      <c r="O3" s="82"/>
      <c r="P3" s="82" t="s">
        <v>2343</v>
      </c>
      <c r="Q3" s="82"/>
      <c r="R3" s="82"/>
      <c r="S3" s="82"/>
      <c r="T3" s="82"/>
      <c r="U3" s="82" t="s">
        <v>2344</v>
      </c>
      <c r="V3" s="82"/>
      <c r="W3" s="82"/>
      <c r="X3" s="82"/>
      <c r="Y3" s="82"/>
      <c r="Z3" s="82" t="s">
        <v>2345</v>
      </c>
      <c r="AA3" s="82"/>
      <c r="AB3" s="82"/>
      <c r="AC3" s="82"/>
      <c r="AD3" s="82"/>
      <c r="AN3" s="82" t="s">
        <v>2346</v>
      </c>
      <c r="AO3" s="82"/>
      <c r="AP3" s="82"/>
      <c r="AQ3" s="82"/>
      <c r="AR3" s="82"/>
      <c r="AS3" s="82"/>
      <c r="AT3" s="82"/>
      <c r="AU3" s="82"/>
    </row>
    <row r="4" spans="1:68">
      <c r="A4" t="s">
        <v>2347</v>
      </c>
      <c r="B4" t="s">
        <v>2348</v>
      </c>
      <c r="C4" t="s">
        <v>2349</v>
      </c>
      <c r="D4" t="s">
        <v>2350</v>
      </c>
      <c r="E4" t="s">
        <v>2351</v>
      </c>
      <c r="F4" t="s">
        <v>2352</v>
      </c>
      <c r="G4" t="s">
        <v>2353</v>
      </c>
      <c r="H4" t="s">
        <v>2354</v>
      </c>
      <c r="I4" t="s">
        <v>2355</v>
      </c>
      <c r="J4" t="s">
        <v>2356</v>
      </c>
      <c r="K4" s="82" t="s">
        <v>2357</v>
      </c>
      <c r="L4" s="82" t="s">
        <v>2358</v>
      </c>
      <c r="M4" s="82" t="s">
        <v>2359</v>
      </c>
      <c r="N4" s="82" t="s">
        <v>2360</v>
      </c>
      <c r="O4" s="82" t="s">
        <v>2361</v>
      </c>
      <c r="P4" t="s">
        <v>2362</v>
      </c>
      <c r="Q4" s="82" t="s">
        <v>2363</v>
      </c>
      <c r="R4" s="82"/>
      <c r="S4" t="s">
        <v>2364</v>
      </c>
      <c r="T4" t="s">
        <v>2365</v>
      </c>
      <c r="U4" t="s">
        <v>2366</v>
      </c>
      <c r="V4" s="82" t="s">
        <v>2363</v>
      </c>
      <c r="W4" s="82"/>
      <c r="X4" t="s">
        <v>2364</v>
      </c>
      <c r="Y4" t="s">
        <v>2365</v>
      </c>
      <c r="Z4" t="s">
        <v>2366</v>
      </c>
      <c r="AA4" s="82" t="s">
        <v>2363</v>
      </c>
      <c r="AB4" s="82"/>
      <c r="AC4" t="s">
        <v>2364</v>
      </c>
      <c r="AD4" t="s">
        <v>2365</v>
      </c>
      <c r="AG4" s="82" t="s">
        <v>2347</v>
      </c>
      <c r="AH4" s="82" t="s">
        <v>2348</v>
      </c>
      <c r="AI4" s="82" t="s">
        <v>2367</v>
      </c>
      <c r="AJ4" s="82" t="s">
        <v>2368</v>
      </c>
      <c r="AM4" s="82" t="s">
        <v>2369</v>
      </c>
      <c r="AN4" s="82" t="s">
        <v>2370</v>
      </c>
      <c r="AO4" s="82"/>
      <c r="AP4" s="82" t="s">
        <v>2371</v>
      </c>
      <c r="AQ4" s="82"/>
      <c r="AR4" s="82"/>
      <c r="AS4" s="82"/>
      <c r="AT4" s="82"/>
      <c r="AU4" s="82"/>
      <c r="AW4" t="s">
        <v>2372</v>
      </c>
      <c r="AX4" t="s">
        <v>2373</v>
      </c>
      <c r="AY4" t="s">
        <v>2374</v>
      </c>
      <c r="AZ4" t="s">
        <v>2375</v>
      </c>
      <c r="BA4" t="s">
        <v>2376</v>
      </c>
      <c r="BB4" t="s">
        <v>2377</v>
      </c>
      <c r="BC4" t="s">
        <v>2378</v>
      </c>
      <c r="BD4" t="s">
        <v>2379</v>
      </c>
      <c r="BE4" t="s">
        <v>2380</v>
      </c>
      <c r="BF4" t="s">
        <v>2381</v>
      </c>
      <c r="BI4" t="s">
        <v>2382</v>
      </c>
    </row>
    <row r="5" spans="1:68">
      <c r="K5" s="82"/>
      <c r="L5" s="82"/>
      <c r="M5" s="82"/>
      <c r="N5" s="82"/>
      <c r="O5" s="82"/>
      <c r="P5" t="s">
        <v>2383</v>
      </c>
      <c r="Q5" t="s">
        <v>2384</v>
      </c>
      <c r="R5" t="s">
        <v>2383</v>
      </c>
      <c r="S5" t="s">
        <v>2385</v>
      </c>
      <c r="T5" t="s">
        <v>2385</v>
      </c>
      <c r="U5" t="s">
        <v>2383</v>
      </c>
      <c r="V5" t="s">
        <v>2384</v>
      </c>
      <c r="W5" t="s">
        <v>2383</v>
      </c>
      <c r="X5" t="s">
        <v>2385</v>
      </c>
      <c r="Y5" t="s">
        <v>2385</v>
      </c>
      <c r="Z5" t="s">
        <v>2383</v>
      </c>
      <c r="AA5" t="s">
        <v>2384</v>
      </c>
      <c r="AB5" t="s">
        <v>2383</v>
      </c>
      <c r="AC5" t="s">
        <v>2385</v>
      </c>
      <c r="AD5" t="s">
        <v>2385</v>
      </c>
      <c r="AE5" t="s">
        <v>2386</v>
      </c>
      <c r="AG5" s="82"/>
      <c r="AH5" s="82"/>
      <c r="AI5" s="82"/>
      <c r="AJ5" s="82"/>
      <c r="AK5" t="s">
        <v>2386</v>
      </c>
      <c r="AM5" s="82"/>
      <c r="AN5" t="s">
        <v>2387</v>
      </c>
      <c r="AO5" t="s">
        <v>2388</v>
      </c>
      <c r="AP5" t="s">
        <v>2389</v>
      </c>
      <c r="AQ5" t="s">
        <v>2390</v>
      </c>
      <c r="AR5" t="s">
        <v>2391</v>
      </c>
      <c r="AS5" t="s">
        <v>2392</v>
      </c>
      <c r="AT5" t="s">
        <v>2393</v>
      </c>
      <c r="AU5" t="s">
        <v>2394</v>
      </c>
      <c r="BI5" t="s">
        <v>2395</v>
      </c>
      <c r="BJ5" t="s">
        <v>2396</v>
      </c>
      <c r="BK5" t="s">
        <v>2397</v>
      </c>
      <c r="BL5" t="s">
        <v>2398</v>
      </c>
      <c r="BM5" t="s">
        <v>2399</v>
      </c>
      <c r="BO5" t="s">
        <v>2400</v>
      </c>
      <c r="BP5" t="s">
        <v>2401</v>
      </c>
    </row>
    <row r="6" spans="1:68">
      <c r="A6" t="s">
        <v>2072</v>
      </c>
      <c r="B6">
        <v>601739</v>
      </c>
      <c r="C6" t="s">
        <v>2121</v>
      </c>
      <c r="D6">
        <v>995976</v>
      </c>
      <c r="G6" t="s">
        <v>2402</v>
      </c>
      <c r="H6" t="s">
        <v>2402</v>
      </c>
      <c r="I6" t="s">
        <v>2403</v>
      </c>
      <c r="J6" t="s">
        <v>2404</v>
      </c>
      <c r="K6">
        <v>0.04</v>
      </c>
      <c r="L6">
        <v>0.03</v>
      </c>
      <c r="M6">
        <v>-1.0000000000000002E-2</v>
      </c>
      <c r="N6">
        <v>4.7500000000000001E-2</v>
      </c>
      <c r="O6">
        <v>3.0000000000000002E-2</v>
      </c>
      <c r="P6">
        <v>-3.0739848582208192E-3</v>
      </c>
      <c r="Q6">
        <v>-1.6071576030182898E-2</v>
      </c>
      <c r="R6">
        <v>-1.9145560888403718E-2</v>
      </c>
      <c r="S6">
        <v>-2.2219545746624537E-2</v>
      </c>
      <c r="T6">
        <v>-2.7959394328832713E-2</v>
      </c>
      <c r="U6">
        <v>4.4426015141779185E-2</v>
      </c>
      <c r="V6">
        <v>3.1428423969817099E-2</v>
      </c>
      <c r="W6">
        <v>2.8354439111596283E-2</v>
      </c>
      <c r="X6">
        <v>2.5280454253375464E-2</v>
      </c>
      <c r="Y6">
        <v>1.9540605671167287E-2</v>
      </c>
      <c r="Z6">
        <v>2.6926015141779183E-2</v>
      </c>
      <c r="AA6">
        <v>1.3928423969817104E-2</v>
      </c>
      <c r="AB6">
        <v>1.0854439111596285E-2</v>
      </c>
      <c r="AC6">
        <v>7.7804542533754656E-3</v>
      </c>
      <c r="AD6">
        <v>2.0406056711672893E-3</v>
      </c>
      <c r="AE6" t="str">
        <f t="shared" ref="AE6:AE69" si="0">VLOOKUP(G6,BO:BP,2,0)</f>
        <v>Telepon &amp; ElektronikPonsel &amp; Tablet</v>
      </c>
      <c r="AG6" t="s">
        <v>1405</v>
      </c>
      <c r="AH6">
        <v>2344592</v>
      </c>
      <c r="AI6">
        <v>0.02</v>
      </c>
      <c r="AJ6" t="s">
        <v>2405</v>
      </c>
      <c r="AK6" t="s">
        <v>775</v>
      </c>
      <c r="AM6" t="s">
        <v>2406</v>
      </c>
      <c r="AN6" t="s">
        <v>2407</v>
      </c>
      <c r="AO6" t="s">
        <v>2408</v>
      </c>
      <c r="AP6">
        <v>690</v>
      </c>
      <c r="AQ6">
        <v>890</v>
      </c>
      <c r="AR6">
        <v>1620</v>
      </c>
      <c r="AS6">
        <v>2220</v>
      </c>
      <c r="AT6">
        <v>2730</v>
      </c>
      <c r="AU6">
        <v>4350</v>
      </c>
      <c r="AW6" t="s">
        <v>2360</v>
      </c>
      <c r="AX6" t="s">
        <v>2409</v>
      </c>
      <c r="AY6" t="s">
        <v>2409</v>
      </c>
      <c r="AZ6" t="s">
        <v>2410</v>
      </c>
      <c r="BA6" t="s">
        <v>2407</v>
      </c>
      <c r="BB6" t="s">
        <v>2408</v>
      </c>
      <c r="BC6" t="s">
        <v>2389</v>
      </c>
      <c r="BD6" t="s">
        <v>1184</v>
      </c>
      <c r="BE6" t="s">
        <v>1718</v>
      </c>
      <c r="BF6" t="s">
        <v>1546</v>
      </c>
      <c r="BI6" t="s">
        <v>2403</v>
      </c>
      <c r="BJ6" t="s">
        <v>4</v>
      </c>
      <c r="BK6" t="s">
        <v>260</v>
      </c>
      <c r="BL6" t="s">
        <v>721</v>
      </c>
      <c r="BM6" t="s">
        <v>2411</v>
      </c>
      <c r="BO6" t="s">
        <v>2412</v>
      </c>
      <c r="BP6" t="s">
        <v>2413</v>
      </c>
    </row>
    <row r="7" spans="1:68">
      <c r="A7" t="s">
        <v>2028</v>
      </c>
      <c r="B7">
        <v>601303</v>
      </c>
      <c r="C7" t="s">
        <v>2037</v>
      </c>
      <c r="D7">
        <v>601310</v>
      </c>
      <c r="E7" t="s">
        <v>2048</v>
      </c>
      <c r="F7">
        <v>601314</v>
      </c>
      <c r="G7" t="s">
        <v>2414</v>
      </c>
      <c r="H7" t="s">
        <v>2415</v>
      </c>
      <c r="I7" t="s">
        <v>246</v>
      </c>
      <c r="J7" t="s">
        <v>2028</v>
      </c>
      <c r="K7">
        <v>5.5E-2</v>
      </c>
      <c r="L7">
        <v>0.08</v>
      </c>
      <c r="M7">
        <v>2.5000000000000001E-2</v>
      </c>
      <c r="N7">
        <v>9.2499999999999999E-2</v>
      </c>
      <c r="O7">
        <v>0.1095</v>
      </c>
      <c r="P7">
        <v>-7.184726860054419E-3</v>
      </c>
      <c r="Q7">
        <v>-1.9706911979619109E-2</v>
      </c>
      <c r="R7">
        <v>-2.6891638839673528E-2</v>
      </c>
      <c r="S7">
        <v>-3.3614548549591908E-2</v>
      </c>
      <c r="T7">
        <v>-4.0652731399455876E-2</v>
      </c>
      <c r="U7">
        <v>8.531527313994558E-2</v>
      </c>
      <c r="V7">
        <v>7.2793088020380897E-2</v>
      </c>
      <c r="W7">
        <v>6.5608361160326478E-2</v>
      </c>
      <c r="X7">
        <v>5.8885451450408091E-2</v>
      </c>
      <c r="Y7">
        <v>5.1847268600544123E-2</v>
      </c>
      <c r="Z7">
        <v>0.10231527313994558</v>
      </c>
      <c r="AA7">
        <v>8.9793088020380885E-2</v>
      </c>
      <c r="AB7">
        <v>8.2608361160326466E-2</v>
      </c>
      <c r="AC7">
        <v>7.5885451450408092E-2</v>
      </c>
      <c r="AD7">
        <v>6.8847268600544131E-2</v>
      </c>
      <c r="AE7" t="str">
        <f t="shared" si="0"/>
        <v>Fashion MuslimBusana Muslim WanitaKemeja &amp; Blus</v>
      </c>
      <c r="AG7" t="s">
        <v>2319</v>
      </c>
      <c r="AH7">
        <v>834312</v>
      </c>
      <c r="AI7">
        <v>0.02</v>
      </c>
      <c r="AJ7" t="s">
        <v>2405</v>
      </c>
      <c r="AK7" t="s">
        <v>1080</v>
      </c>
      <c r="AM7" t="s">
        <v>2406</v>
      </c>
      <c r="AN7" t="s">
        <v>2407</v>
      </c>
      <c r="AO7" t="s">
        <v>2416</v>
      </c>
      <c r="AP7">
        <v>990</v>
      </c>
      <c r="AQ7">
        <v>1090</v>
      </c>
      <c r="AR7">
        <v>2220</v>
      </c>
      <c r="AS7">
        <v>3030</v>
      </c>
      <c r="AT7">
        <v>3540</v>
      </c>
      <c r="AU7">
        <v>5060</v>
      </c>
      <c r="AW7" t="s">
        <v>2361</v>
      </c>
      <c r="AX7" t="s">
        <v>2417</v>
      </c>
      <c r="AY7" t="s">
        <v>2417</v>
      </c>
      <c r="AZ7" t="s">
        <v>2418</v>
      </c>
      <c r="BA7" t="s">
        <v>2419</v>
      </c>
      <c r="BB7" t="s">
        <v>2416</v>
      </c>
      <c r="BC7" t="s">
        <v>2390</v>
      </c>
      <c r="BD7" t="s">
        <v>1244</v>
      </c>
      <c r="BE7" t="s">
        <v>1930</v>
      </c>
      <c r="BF7" t="s">
        <v>2183</v>
      </c>
      <c r="BI7" t="s">
        <v>2403</v>
      </c>
      <c r="BJ7" t="s">
        <v>24</v>
      </c>
      <c r="BK7" t="s">
        <v>85</v>
      </c>
      <c r="BL7" t="s">
        <v>273</v>
      </c>
      <c r="BM7" t="s">
        <v>2420</v>
      </c>
      <c r="BO7" t="s">
        <v>2421</v>
      </c>
      <c r="BP7" t="s">
        <v>2422</v>
      </c>
    </row>
    <row r="8" spans="1:68">
      <c r="A8" t="s">
        <v>2028</v>
      </c>
      <c r="B8">
        <v>601303</v>
      </c>
      <c r="C8" t="s">
        <v>2037</v>
      </c>
      <c r="D8">
        <v>601310</v>
      </c>
      <c r="E8" t="s">
        <v>2039</v>
      </c>
      <c r="F8">
        <v>935688</v>
      </c>
      <c r="G8" t="s">
        <v>2423</v>
      </c>
      <c r="H8" t="s">
        <v>2415</v>
      </c>
      <c r="I8" t="s">
        <v>246</v>
      </c>
      <c r="J8" t="s">
        <v>2028</v>
      </c>
      <c r="K8">
        <v>5.5E-2</v>
      </c>
      <c r="L8">
        <v>0.08</v>
      </c>
      <c r="M8">
        <v>2.5000000000000001E-2</v>
      </c>
      <c r="N8">
        <v>9.2499999999999999E-2</v>
      </c>
      <c r="O8">
        <v>0.1095</v>
      </c>
      <c r="P8">
        <v>-7.1056649746181581E-3</v>
      </c>
      <c r="Q8">
        <v>-2.0260345177672931E-2</v>
      </c>
      <c r="R8">
        <v>-2.7366010152291089E-2</v>
      </c>
      <c r="S8">
        <v>-3.4207512690363859E-2</v>
      </c>
      <c r="T8">
        <v>-4.1443350253818477E-2</v>
      </c>
      <c r="U8">
        <v>8.5394335025381837E-2</v>
      </c>
      <c r="V8">
        <v>7.2239654822327068E-2</v>
      </c>
      <c r="W8">
        <v>6.5133989847708906E-2</v>
      </c>
      <c r="X8">
        <v>5.829248730963614E-2</v>
      </c>
      <c r="Y8">
        <v>5.1056649746181522E-2</v>
      </c>
      <c r="Z8">
        <v>0.10239433502538184</v>
      </c>
      <c r="AA8">
        <v>8.9239654822327069E-2</v>
      </c>
      <c r="AB8">
        <v>8.2133989847708908E-2</v>
      </c>
      <c r="AC8">
        <v>7.5292487309636141E-2</v>
      </c>
      <c r="AD8">
        <v>6.805664974618153E-2</v>
      </c>
      <c r="AE8" t="str">
        <f t="shared" si="0"/>
        <v>Fashion MuslimBusana Muslim WanitaSetelan Pakaian</v>
      </c>
      <c r="AG8" t="s">
        <v>1929</v>
      </c>
      <c r="AH8">
        <v>953224</v>
      </c>
      <c r="AI8">
        <v>0.02</v>
      </c>
      <c r="AJ8" t="s">
        <v>2405</v>
      </c>
      <c r="AK8" t="s">
        <v>4</v>
      </c>
      <c r="AM8" t="s">
        <v>2406</v>
      </c>
      <c r="AN8" t="s">
        <v>2407</v>
      </c>
      <c r="AO8" t="s">
        <v>2424</v>
      </c>
      <c r="AP8">
        <v>1720</v>
      </c>
      <c r="AQ8">
        <v>2220</v>
      </c>
      <c r="AR8">
        <v>4150</v>
      </c>
      <c r="AS8">
        <v>5060</v>
      </c>
      <c r="AT8">
        <v>5060</v>
      </c>
      <c r="AU8">
        <v>5060</v>
      </c>
      <c r="AZ8" t="s">
        <v>2425</v>
      </c>
      <c r="BA8" t="s">
        <v>2408</v>
      </c>
      <c r="BB8" t="s">
        <v>2424</v>
      </c>
      <c r="BC8" t="s">
        <v>2391</v>
      </c>
      <c r="BD8" t="s">
        <v>1348</v>
      </c>
      <c r="BE8" t="s">
        <v>1931</v>
      </c>
      <c r="BF8" t="s">
        <v>2038</v>
      </c>
      <c r="BI8" t="s">
        <v>2403</v>
      </c>
      <c r="BJ8" t="s">
        <v>57</v>
      </c>
      <c r="BK8" t="s">
        <v>1105</v>
      </c>
      <c r="BL8" t="s">
        <v>429</v>
      </c>
      <c r="BM8" t="s">
        <v>2426</v>
      </c>
      <c r="BO8" t="s">
        <v>2427</v>
      </c>
      <c r="BP8" t="s">
        <v>2428</v>
      </c>
    </row>
    <row r="9" spans="1:68">
      <c r="A9" t="s">
        <v>2028</v>
      </c>
      <c r="B9">
        <v>601303</v>
      </c>
      <c r="C9" t="s">
        <v>2037</v>
      </c>
      <c r="D9">
        <v>601310</v>
      </c>
      <c r="E9" t="s">
        <v>2042</v>
      </c>
      <c r="F9">
        <v>935816</v>
      </c>
      <c r="G9" t="s">
        <v>2429</v>
      </c>
      <c r="H9" t="s">
        <v>2415</v>
      </c>
      <c r="I9" t="s">
        <v>246</v>
      </c>
      <c r="J9" t="s">
        <v>2028</v>
      </c>
      <c r="K9">
        <v>5.5E-2</v>
      </c>
      <c r="L9">
        <v>0.08</v>
      </c>
      <c r="M9">
        <v>2.5000000000000001E-2</v>
      </c>
      <c r="N9">
        <v>9.2499999999999999E-2</v>
      </c>
      <c r="O9">
        <v>0.1095</v>
      </c>
      <c r="P9">
        <v>-7.1325749328884774E-3</v>
      </c>
      <c r="Q9">
        <v>-2.0071975469780689E-2</v>
      </c>
      <c r="R9">
        <v>-2.7204550402669166E-2</v>
      </c>
      <c r="S9">
        <v>-3.4005688003336455E-2</v>
      </c>
      <c r="T9">
        <v>-4.1174250671115277E-2</v>
      </c>
      <c r="U9">
        <v>8.5367425067111521E-2</v>
      </c>
      <c r="V9">
        <v>7.2428024530219307E-2</v>
      </c>
      <c r="W9">
        <v>6.5295449597330829E-2</v>
      </c>
      <c r="X9">
        <v>5.8494311996663544E-2</v>
      </c>
      <c r="Y9">
        <v>5.1325749328884722E-2</v>
      </c>
      <c r="Z9">
        <v>0.10236742506711152</v>
      </c>
      <c r="AA9">
        <v>8.9428024530219308E-2</v>
      </c>
      <c r="AB9">
        <v>8.229544959733083E-2</v>
      </c>
      <c r="AC9">
        <v>7.5494311996663538E-2</v>
      </c>
      <c r="AD9">
        <v>6.8325749328884716E-2</v>
      </c>
      <c r="AE9" t="str">
        <f t="shared" si="0"/>
        <v>Fashion MuslimBusana Muslim WanitaGaun</v>
      </c>
      <c r="AG9" t="s">
        <v>1504</v>
      </c>
      <c r="AH9">
        <v>601755</v>
      </c>
      <c r="AI9">
        <v>2.5000000000000001E-2</v>
      </c>
      <c r="AJ9" t="s">
        <v>2405</v>
      </c>
      <c r="AK9" t="s">
        <v>393</v>
      </c>
      <c r="AM9" t="s">
        <v>2406</v>
      </c>
      <c r="AN9" t="s">
        <v>2407</v>
      </c>
      <c r="AO9" t="s">
        <v>2430</v>
      </c>
      <c r="AP9">
        <v>2930</v>
      </c>
      <c r="AQ9">
        <v>3640</v>
      </c>
      <c r="AR9">
        <v>5060</v>
      </c>
      <c r="AS9">
        <v>5060</v>
      </c>
      <c r="AT9">
        <v>5060</v>
      </c>
      <c r="AU9">
        <v>5060</v>
      </c>
      <c r="AZ9" t="s">
        <v>2431</v>
      </c>
      <c r="BA9" t="s">
        <v>2416</v>
      </c>
      <c r="BB9" t="s">
        <v>2430</v>
      </c>
      <c r="BC9" t="s">
        <v>2392</v>
      </c>
      <c r="BD9" t="s">
        <v>1405</v>
      </c>
      <c r="BE9" t="s">
        <v>1134</v>
      </c>
      <c r="BF9" t="s">
        <v>1547</v>
      </c>
      <c r="BI9" t="s">
        <v>2403</v>
      </c>
      <c r="BJ9" t="s">
        <v>84</v>
      </c>
      <c r="BK9" t="s">
        <v>600</v>
      </c>
      <c r="BL9" t="s">
        <v>430</v>
      </c>
      <c r="BM9" t="s">
        <v>2432</v>
      </c>
      <c r="BO9" t="s">
        <v>2433</v>
      </c>
      <c r="BP9" t="s">
        <v>2434</v>
      </c>
    </row>
    <row r="10" spans="1:68">
      <c r="A10" t="s">
        <v>2028</v>
      </c>
      <c r="B10">
        <v>601303</v>
      </c>
      <c r="C10" t="s">
        <v>2037</v>
      </c>
      <c r="D10">
        <v>601310</v>
      </c>
      <c r="E10" t="s">
        <v>275</v>
      </c>
      <c r="F10">
        <v>936072</v>
      </c>
      <c r="G10" t="s">
        <v>2435</v>
      </c>
      <c r="H10" t="s">
        <v>2415</v>
      </c>
      <c r="I10" t="s">
        <v>246</v>
      </c>
      <c r="J10" t="s">
        <v>2028</v>
      </c>
      <c r="K10">
        <v>5.5E-2</v>
      </c>
      <c r="L10">
        <v>0.08</v>
      </c>
      <c r="M10">
        <v>2.5000000000000001E-2</v>
      </c>
      <c r="N10">
        <v>9.2499999999999999E-2</v>
      </c>
      <c r="O10">
        <v>0.1095</v>
      </c>
      <c r="P10">
        <v>-7.0888128251481615E-3</v>
      </c>
      <c r="Q10">
        <v>-2.0378310223962887E-2</v>
      </c>
      <c r="R10">
        <v>-2.7467123049111048E-2</v>
      </c>
      <c r="S10">
        <v>-3.4333903811388809E-2</v>
      </c>
      <c r="T10">
        <v>-4.1611871748518416E-2</v>
      </c>
      <c r="U10">
        <v>8.5411187174851841E-2</v>
      </c>
      <c r="V10">
        <v>7.2121689776037112E-2</v>
      </c>
      <c r="W10">
        <v>6.5032876950888954E-2</v>
      </c>
      <c r="X10">
        <v>5.816609618861119E-2</v>
      </c>
      <c r="Y10">
        <v>5.0888128251481583E-2</v>
      </c>
      <c r="Z10">
        <v>0.10241118717485184</v>
      </c>
      <c r="AA10">
        <v>8.9121689776037114E-2</v>
      </c>
      <c r="AB10">
        <v>8.2032876950888955E-2</v>
      </c>
      <c r="AC10">
        <v>7.5166096188611198E-2</v>
      </c>
      <c r="AD10">
        <v>6.7888128251481578E-2</v>
      </c>
      <c r="AE10" t="str">
        <f t="shared" si="0"/>
        <v>Fashion MuslimBusana Muslim WanitaGamis</v>
      </c>
      <c r="AG10" t="s">
        <v>2072</v>
      </c>
      <c r="AH10">
        <v>601739</v>
      </c>
      <c r="AI10">
        <v>0.02</v>
      </c>
      <c r="AJ10" t="s">
        <v>2405</v>
      </c>
      <c r="AK10" t="s">
        <v>1104</v>
      </c>
      <c r="AM10" t="s">
        <v>2406</v>
      </c>
      <c r="AN10" t="s">
        <v>2407</v>
      </c>
      <c r="AO10" t="s">
        <v>2436</v>
      </c>
      <c r="AP10">
        <v>2830</v>
      </c>
      <c r="AQ10">
        <v>3330</v>
      </c>
      <c r="AR10">
        <v>5060</v>
      </c>
      <c r="AS10">
        <v>5060</v>
      </c>
      <c r="AT10">
        <v>5060</v>
      </c>
      <c r="AU10">
        <v>5060</v>
      </c>
      <c r="BA10" t="s">
        <v>2424</v>
      </c>
      <c r="BB10" t="s">
        <v>2436</v>
      </c>
      <c r="BC10" t="s">
        <v>2393</v>
      </c>
      <c r="BD10" t="s">
        <v>1444</v>
      </c>
      <c r="BE10" t="s">
        <v>1185</v>
      </c>
      <c r="BF10" t="s">
        <v>1562</v>
      </c>
      <c r="BI10" t="s">
        <v>2403</v>
      </c>
      <c r="BJ10" t="s">
        <v>188</v>
      </c>
      <c r="BK10" t="s">
        <v>1117</v>
      </c>
      <c r="BL10" t="s">
        <v>689</v>
      </c>
      <c r="BM10" t="s">
        <v>2437</v>
      </c>
      <c r="BO10" t="s">
        <v>2438</v>
      </c>
      <c r="BP10" t="s">
        <v>2439</v>
      </c>
    </row>
    <row r="11" spans="1:68">
      <c r="A11" t="s">
        <v>2028</v>
      </c>
      <c r="B11">
        <v>601303</v>
      </c>
      <c r="C11" t="s">
        <v>2037</v>
      </c>
      <c r="D11">
        <v>601310</v>
      </c>
      <c r="E11" t="s">
        <v>2038</v>
      </c>
      <c r="F11">
        <v>601323</v>
      </c>
      <c r="G11" t="s">
        <v>2440</v>
      </c>
      <c r="H11" t="s">
        <v>2415</v>
      </c>
      <c r="I11" t="s">
        <v>246</v>
      </c>
      <c r="J11" t="s">
        <v>2028</v>
      </c>
      <c r="K11">
        <v>5.5E-2</v>
      </c>
      <c r="L11">
        <v>0.08</v>
      </c>
      <c r="M11">
        <v>2.5000000000000001E-2</v>
      </c>
      <c r="N11">
        <v>9.2499999999999999E-2</v>
      </c>
      <c r="O11">
        <v>0.1095</v>
      </c>
      <c r="P11">
        <v>-7.1352784585829304E-3</v>
      </c>
      <c r="Q11">
        <v>-2.0053050789919518E-2</v>
      </c>
      <c r="R11">
        <v>-2.7188329248502448E-2</v>
      </c>
      <c r="S11">
        <v>-3.3985411560628058E-2</v>
      </c>
      <c r="T11">
        <v>-4.1147215414170747E-2</v>
      </c>
      <c r="U11">
        <v>8.5364721541417068E-2</v>
      </c>
      <c r="V11">
        <v>7.2446949210080477E-2</v>
      </c>
      <c r="W11">
        <v>6.5311670751497547E-2</v>
      </c>
      <c r="X11">
        <v>5.8514588439371941E-2</v>
      </c>
      <c r="Y11">
        <v>5.1352784585829252E-2</v>
      </c>
      <c r="Z11">
        <v>0.10236472154141707</v>
      </c>
      <c r="AA11">
        <v>8.9446949210080479E-2</v>
      </c>
      <c r="AB11">
        <v>8.2311670751497548E-2</v>
      </c>
      <c r="AC11">
        <v>7.5514588439371949E-2</v>
      </c>
      <c r="AD11">
        <v>6.8352784585829246E-2</v>
      </c>
      <c r="AE11" t="str">
        <f t="shared" si="0"/>
        <v>Fashion MuslimBusana Muslim WanitaAbaya</v>
      </c>
      <c r="AG11" t="s">
        <v>1615</v>
      </c>
      <c r="AH11">
        <v>700437</v>
      </c>
      <c r="AI11">
        <v>3.5000000000000003E-2</v>
      </c>
      <c r="AJ11" t="s">
        <v>2405</v>
      </c>
      <c r="AK11" t="s">
        <v>521</v>
      </c>
      <c r="AM11" t="s">
        <v>2406</v>
      </c>
      <c r="AN11" t="s">
        <v>2407</v>
      </c>
      <c r="AO11" t="s">
        <v>2441</v>
      </c>
      <c r="AP11">
        <v>3940</v>
      </c>
      <c r="AQ11">
        <v>4850</v>
      </c>
      <c r="AR11">
        <v>5060</v>
      </c>
      <c r="AS11">
        <v>5060</v>
      </c>
      <c r="AT11">
        <v>5060</v>
      </c>
      <c r="AU11">
        <v>5060</v>
      </c>
      <c r="BA11" t="s">
        <v>2430</v>
      </c>
      <c r="BB11" t="s">
        <v>2441</v>
      </c>
      <c r="BC11" t="s">
        <v>2394</v>
      </c>
      <c r="BD11" t="s">
        <v>1496</v>
      </c>
      <c r="BE11" t="s">
        <v>1406</v>
      </c>
      <c r="BF11" t="s">
        <v>1385</v>
      </c>
      <c r="BI11" t="s">
        <v>2403</v>
      </c>
      <c r="BJ11" t="s">
        <v>205</v>
      </c>
      <c r="BK11" t="s">
        <v>1126</v>
      </c>
      <c r="BL11" t="s">
        <v>238</v>
      </c>
      <c r="BM11" t="s">
        <v>2442</v>
      </c>
      <c r="BO11" t="s">
        <v>2443</v>
      </c>
      <c r="BP11" t="s">
        <v>2444</v>
      </c>
    </row>
    <row r="12" spans="1:68">
      <c r="A12" t="s">
        <v>2028</v>
      </c>
      <c r="B12" t="s">
        <v>2445</v>
      </c>
      <c r="C12" t="s">
        <v>2037</v>
      </c>
      <c r="D12">
        <v>601310</v>
      </c>
      <c r="E12" t="s">
        <v>2050</v>
      </c>
      <c r="F12">
        <v>601313</v>
      </c>
      <c r="G12" t="s">
        <v>2446</v>
      </c>
      <c r="H12" t="s">
        <v>2415</v>
      </c>
      <c r="I12" t="s">
        <v>246</v>
      </c>
      <c r="J12" t="s">
        <v>2028</v>
      </c>
      <c r="K12">
        <v>5.5E-2</v>
      </c>
      <c r="L12">
        <v>0.08</v>
      </c>
      <c r="M12">
        <v>2.5000000000000001E-2</v>
      </c>
      <c r="N12">
        <v>9.2499999999999999E-2</v>
      </c>
      <c r="O12">
        <v>0.1095</v>
      </c>
      <c r="P12">
        <v>-7.1063484549335268E-3</v>
      </c>
      <c r="Q12">
        <v>-2.0255560815465333E-2</v>
      </c>
      <c r="R12">
        <v>-2.736190927039886E-2</v>
      </c>
      <c r="S12">
        <v>-3.4202386587998575E-2</v>
      </c>
      <c r="T12">
        <v>-4.143651545066477E-2</v>
      </c>
      <c r="U12">
        <v>8.5393651545066479E-2</v>
      </c>
      <c r="V12">
        <v>7.2244439184534659E-2</v>
      </c>
      <c r="W12">
        <v>6.5138090729601139E-2</v>
      </c>
      <c r="X12">
        <v>5.8297613412001424E-2</v>
      </c>
      <c r="Y12">
        <v>5.1063484549335229E-2</v>
      </c>
      <c r="Z12">
        <v>0.10239365154506647</v>
      </c>
      <c r="AA12">
        <v>8.9244439184534674E-2</v>
      </c>
      <c r="AB12">
        <v>8.213809072960114E-2</v>
      </c>
      <c r="AC12">
        <v>7.5297613412001418E-2</v>
      </c>
      <c r="AD12">
        <v>6.8063484549335224E-2</v>
      </c>
      <c r="AE12" t="str">
        <f t="shared" si="0"/>
        <v>Fashion MuslimBusana Muslim WanitaTunik</v>
      </c>
      <c r="AG12" t="s">
        <v>1184</v>
      </c>
      <c r="AH12">
        <v>605196</v>
      </c>
      <c r="AI12">
        <v>3.5000000000000003E-2</v>
      </c>
      <c r="AJ12" t="s">
        <v>2405</v>
      </c>
      <c r="AK12" t="s">
        <v>193</v>
      </c>
      <c r="AM12" t="s">
        <v>2406</v>
      </c>
      <c r="AN12" t="s">
        <v>2407</v>
      </c>
      <c r="AO12" t="s">
        <v>2447</v>
      </c>
      <c r="AP12">
        <v>3440</v>
      </c>
      <c r="AQ12">
        <v>4150</v>
      </c>
      <c r="AR12">
        <v>5060</v>
      </c>
      <c r="AS12">
        <v>5060</v>
      </c>
      <c r="AT12">
        <v>5060</v>
      </c>
      <c r="AU12">
        <v>5060</v>
      </c>
      <c r="BA12" t="s">
        <v>2436</v>
      </c>
      <c r="BB12" t="s">
        <v>2447</v>
      </c>
      <c r="BD12" t="s">
        <v>1504</v>
      </c>
      <c r="BE12" t="s">
        <v>1245</v>
      </c>
      <c r="BF12" t="s">
        <v>2087</v>
      </c>
      <c r="BI12" t="s">
        <v>2403</v>
      </c>
      <c r="BJ12" t="s">
        <v>259</v>
      </c>
      <c r="BK12" t="s">
        <v>1012</v>
      </c>
      <c r="BL12" t="s">
        <v>906</v>
      </c>
      <c r="BM12" t="s">
        <v>2448</v>
      </c>
      <c r="BO12" t="s">
        <v>2449</v>
      </c>
      <c r="BP12" t="s">
        <v>2450</v>
      </c>
    </row>
    <row r="13" spans="1:68">
      <c r="A13" t="s">
        <v>2028</v>
      </c>
      <c r="B13">
        <v>601303</v>
      </c>
      <c r="C13" t="s">
        <v>2037</v>
      </c>
      <c r="D13">
        <v>601310</v>
      </c>
      <c r="E13" t="s">
        <v>2049</v>
      </c>
      <c r="F13">
        <v>601316</v>
      </c>
      <c r="G13" t="s">
        <v>2451</v>
      </c>
      <c r="H13" t="s">
        <v>2415</v>
      </c>
      <c r="I13" t="s">
        <v>246</v>
      </c>
      <c r="J13" t="s">
        <v>2028</v>
      </c>
      <c r="K13">
        <v>5.5E-2</v>
      </c>
      <c r="L13">
        <v>0.08</v>
      </c>
      <c r="M13">
        <v>2.5000000000000001E-2</v>
      </c>
      <c r="N13">
        <v>9.2499999999999999E-2</v>
      </c>
      <c r="O13">
        <v>0.1095</v>
      </c>
      <c r="P13">
        <v>-6.9299500467408758E-3</v>
      </c>
      <c r="Q13">
        <v>-2.1490349672813897E-2</v>
      </c>
      <c r="R13">
        <v>-2.8420299719554773E-2</v>
      </c>
      <c r="S13">
        <v>-3.5525374649443463E-2</v>
      </c>
      <c r="T13">
        <v>-4.3200499532591287E-2</v>
      </c>
      <c r="U13">
        <v>8.557004995325912E-2</v>
      </c>
      <c r="V13">
        <v>7.1009650327186105E-2</v>
      </c>
      <c r="W13">
        <v>6.4079700280445226E-2</v>
      </c>
      <c r="X13">
        <v>5.6974625350556536E-2</v>
      </c>
      <c r="Y13">
        <v>4.9299500467408712E-2</v>
      </c>
      <c r="Z13">
        <v>0.10257004995325912</v>
      </c>
      <c r="AA13">
        <v>8.8009650327186106E-2</v>
      </c>
      <c r="AB13">
        <v>8.1079700280445227E-2</v>
      </c>
      <c r="AC13">
        <v>7.3974625350556544E-2</v>
      </c>
      <c r="AD13">
        <v>6.6299500467408706E-2</v>
      </c>
      <c r="AE13" t="str">
        <f t="shared" si="0"/>
        <v>Fashion MuslimBusana Muslim WanitaRok</v>
      </c>
      <c r="AG13" t="s">
        <v>1244</v>
      </c>
      <c r="AH13">
        <v>602284</v>
      </c>
      <c r="AI13">
        <v>0.04</v>
      </c>
      <c r="AJ13" t="s">
        <v>2405</v>
      </c>
      <c r="AK13" t="s">
        <v>84</v>
      </c>
      <c r="AM13" t="s">
        <v>2406</v>
      </c>
      <c r="AN13" t="s">
        <v>2407</v>
      </c>
      <c r="AO13" t="s">
        <v>2452</v>
      </c>
      <c r="AP13">
        <v>5060</v>
      </c>
      <c r="AQ13">
        <v>5060</v>
      </c>
      <c r="AR13">
        <v>5060</v>
      </c>
      <c r="AS13">
        <v>5060</v>
      </c>
      <c r="AT13">
        <v>5060</v>
      </c>
      <c r="AU13">
        <v>5060</v>
      </c>
      <c r="BA13" t="s">
        <v>2441</v>
      </c>
      <c r="BB13" t="s">
        <v>2452</v>
      </c>
      <c r="BD13" t="s">
        <v>1581</v>
      </c>
      <c r="BE13" t="s">
        <v>1268</v>
      </c>
      <c r="BF13" t="s">
        <v>1446</v>
      </c>
      <c r="BI13" t="s">
        <v>2403</v>
      </c>
      <c r="BJ13" t="s">
        <v>270</v>
      </c>
      <c r="BK13" t="s">
        <v>601</v>
      </c>
      <c r="BL13" t="s">
        <v>884</v>
      </c>
      <c r="BM13" t="s">
        <v>2453</v>
      </c>
      <c r="BO13" t="s">
        <v>2454</v>
      </c>
      <c r="BP13" t="s">
        <v>2455</v>
      </c>
    </row>
    <row r="14" spans="1:68">
      <c r="A14" t="s">
        <v>1348</v>
      </c>
      <c r="B14">
        <v>601450</v>
      </c>
      <c r="C14" t="s">
        <v>935</v>
      </c>
      <c r="D14">
        <v>848648</v>
      </c>
      <c r="G14" t="s">
        <v>2456</v>
      </c>
      <c r="H14" t="s">
        <v>2456</v>
      </c>
      <c r="I14" t="s">
        <v>2457</v>
      </c>
      <c r="J14" t="s">
        <v>1348</v>
      </c>
      <c r="K14">
        <v>0.04</v>
      </c>
      <c r="L14">
        <v>7.0000000000000007E-2</v>
      </c>
      <c r="M14">
        <v>3.0000000000000006E-2</v>
      </c>
      <c r="N14">
        <v>9.2499999999999999E-2</v>
      </c>
      <c r="O14">
        <v>0.1095</v>
      </c>
      <c r="P14">
        <v>-6.8142356078699715E-3</v>
      </c>
      <c r="Q14">
        <v>-2.230035074491022E-2</v>
      </c>
      <c r="R14">
        <v>-2.9114586352780192E-2</v>
      </c>
      <c r="S14">
        <v>-3.639323294097524E-2</v>
      </c>
      <c r="T14">
        <v>-4.4357643921300323E-2</v>
      </c>
      <c r="U14">
        <v>8.568576439213002E-2</v>
      </c>
      <c r="V14">
        <v>7.0199649255089785E-2</v>
      </c>
      <c r="W14">
        <v>6.3385413647219807E-2</v>
      </c>
      <c r="X14">
        <v>5.6106767059024759E-2</v>
      </c>
      <c r="Y14">
        <v>4.8142356078699676E-2</v>
      </c>
      <c r="Z14">
        <v>0.10268576439213004</v>
      </c>
      <c r="AA14">
        <v>8.7199649255089773E-2</v>
      </c>
      <c r="AB14">
        <v>8.0385413647219808E-2</v>
      </c>
      <c r="AC14">
        <v>7.310676705902476E-2</v>
      </c>
      <c r="AD14">
        <v>6.514235607869967E-2</v>
      </c>
      <c r="AE14" t="str">
        <f t="shared" si="0"/>
        <v>Perawatan &amp; KecantikanMakeup</v>
      </c>
      <c r="AG14" t="s">
        <v>1717</v>
      </c>
      <c r="AH14">
        <v>700645</v>
      </c>
      <c r="AI14">
        <v>0.04</v>
      </c>
      <c r="AJ14" t="s">
        <v>2405</v>
      </c>
      <c r="AK14" t="s">
        <v>321</v>
      </c>
      <c r="AM14" t="s">
        <v>2406</v>
      </c>
      <c r="AN14" t="s">
        <v>2419</v>
      </c>
      <c r="AO14" t="s">
        <v>2419</v>
      </c>
      <c r="AP14">
        <v>2020</v>
      </c>
      <c r="AQ14">
        <v>2530</v>
      </c>
      <c r="AR14">
        <v>3840</v>
      </c>
      <c r="AS14">
        <v>4950</v>
      </c>
      <c r="AT14">
        <v>5060</v>
      </c>
      <c r="AU14">
        <v>5060</v>
      </c>
      <c r="BA14" t="s">
        <v>2447</v>
      </c>
      <c r="BB14" t="s">
        <v>2419</v>
      </c>
      <c r="BD14" t="s">
        <v>1615</v>
      </c>
      <c r="BE14" t="s">
        <v>1269</v>
      </c>
      <c r="BF14" t="s">
        <v>1400</v>
      </c>
      <c r="BI14" t="s">
        <v>2403</v>
      </c>
      <c r="BJ14" t="s">
        <v>295</v>
      </c>
      <c r="BK14" t="s">
        <v>602</v>
      </c>
      <c r="BL14" t="s">
        <v>690</v>
      </c>
      <c r="BM14" t="s">
        <v>2458</v>
      </c>
      <c r="BO14" t="s">
        <v>2459</v>
      </c>
      <c r="BP14" t="s">
        <v>2460</v>
      </c>
    </row>
    <row r="15" spans="1:68">
      <c r="A15" t="s">
        <v>2028</v>
      </c>
      <c r="B15">
        <v>601303</v>
      </c>
      <c r="C15" t="s">
        <v>2037</v>
      </c>
      <c r="D15">
        <v>601310</v>
      </c>
      <c r="E15" t="s">
        <v>2045</v>
      </c>
      <c r="F15">
        <v>601322</v>
      </c>
      <c r="G15" t="s">
        <v>2461</v>
      </c>
      <c r="H15" t="s">
        <v>2415</v>
      </c>
      <c r="I15" t="s">
        <v>246</v>
      </c>
      <c r="J15" t="s">
        <v>2028</v>
      </c>
      <c r="K15">
        <v>5.5E-2</v>
      </c>
      <c r="L15">
        <v>0.08</v>
      </c>
      <c r="M15">
        <v>2.5000000000000001E-2</v>
      </c>
      <c r="N15">
        <v>9.2499999999999999E-2</v>
      </c>
      <c r="O15">
        <v>0.1095</v>
      </c>
      <c r="P15">
        <v>-6.9491555980280943E-3</v>
      </c>
      <c r="Q15">
        <v>-2.1355910813803367E-2</v>
      </c>
      <c r="R15">
        <v>-2.8305066411831462E-2</v>
      </c>
      <c r="S15">
        <v>-3.5381333014789323E-2</v>
      </c>
      <c r="T15">
        <v>-4.3008444019719101E-2</v>
      </c>
      <c r="U15">
        <v>8.5550844401971901E-2</v>
      </c>
      <c r="V15">
        <v>7.1144089186196635E-2</v>
      </c>
      <c r="W15">
        <v>6.4194933588168537E-2</v>
      </c>
      <c r="X15">
        <v>5.7118666985210675E-2</v>
      </c>
      <c r="Y15">
        <v>4.9491555980280898E-2</v>
      </c>
      <c r="Z15">
        <v>0.1025508444019719</v>
      </c>
      <c r="AA15">
        <v>8.8144089186196636E-2</v>
      </c>
      <c r="AB15">
        <v>8.1194933588168539E-2</v>
      </c>
      <c r="AC15">
        <v>7.4118666985210677E-2</v>
      </c>
      <c r="AD15">
        <v>6.6491555980280892E-2</v>
      </c>
      <c r="AE15" t="str">
        <f t="shared" si="0"/>
        <v>Fashion MuslimBusana Muslim WanitaKaftan</v>
      </c>
      <c r="AG15" t="s">
        <v>1691</v>
      </c>
      <c r="AH15">
        <v>604453</v>
      </c>
      <c r="AI15">
        <v>3.5000000000000003E-2</v>
      </c>
      <c r="AJ15" t="s">
        <v>2405</v>
      </c>
      <c r="AK15" t="s">
        <v>295</v>
      </c>
      <c r="AM15" t="s">
        <v>2462</v>
      </c>
      <c r="AN15" t="s">
        <v>2407</v>
      </c>
      <c r="AO15" t="s">
        <v>2408</v>
      </c>
      <c r="AP15">
        <v>0</v>
      </c>
      <c r="AQ15">
        <v>0</v>
      </c>
      <c r="AR15">
        <v>0</v>
      </c>
      <c r="AS15">
        <v>0</v>
      </c>
      <c r="AT15">
        <v>0</v>
      </c>
      <c r="AU15">
        <v>0</v>
      </c>
      <c r="BA15" t="s">
        <v>2452</v>
      </c>
      <c r="BD15" t="s">
        <v>1691</v>
      </c>
      <c r="BE15" t="s">
        <v>1281</v>
      </c>
      <c r="BF15" t="s">
        <v>1548</v>
      </c>
      <c r="BI15" t="s">
        <v>2403</v>
      </c>
      <c r="BJ15" t="s">
        <v>321</v>
      </c>
      <c r="BK15" t="s">
        <v>271</v>
      </c>
      <c r="BL15" t="s">
        <v>1075</v>
      </c>
      <c r="BM15" t="s">
        <v>2463</v>
      </c>
      <c r="BO15" t="s">
        <v>2464</v>
      </c>
      <c r="BP15" t="s">
        <v>2465</v>
      </c>
    </row>
    <row r="16" spans="1:68">
      <c r="A16" t="s">
        <v>2028</v>
      </c>
      <c r="B16">
        <v>601303</v>
      </c>
      <c r="C16" t="s">
        <v>2037</v>
      </c>
      <c r="D16">
        <v>601310</v>
      </c>
      <c r="E16" t="s">
        <v>2044</v>
      </c>
      <c r="F16">
        <v>601324</v>
      </c>
      <c r="G16" t="s">
        <v>2466</v>
      </c>
      <c r="H16" t="s">
        <v>2415</v>
      </c>
      <c r="I16" t="s">
        <v>246</v>
      </c>
      <c r="J16" t="s">
        <v>2028</v>
      </c>
      <c r="K16">
        <v>5.5E-2</v>
      </c>
      <c r="L16">
        <v>0.08</v>
      </c>
      <c r="M16">
        <v>2.5000000000000001E-2</v>
      </c>
      <c r="N16">
        <v>9.2499999999999999E-2</v>
      </c>
      <c r="O16">
        <v>0.1095</v>
      </c>
      <c r="P16">
        <v>-6.7190980903159177E-3</v>
      </c>
      <c r="Q16">
        <v>-2.2966313367788604E-2</v>
      </c>
      <c r="R16">
        <v>-2.9685411458104521E-2</v>
      </c>
      <c r="S16">
        <v>-3.7106764322630652E-2</v>
      </c>
      <c r="T16">
        <v>-4.5309019096840868E-2</v>
      </c>
      <c r="U16">
        <v>8.5780901909684085E-2</v>
      </c>
      <c r="V16">
        <v>6.9533686632211392E-2</v>
      </c>
      <c r="W16">
        <v>6.2814588541895477E-2</v>
      </c>
      <c r="X16">
        <v>5.5393235677369347E-2</v>
      </c>
      <c r="Y16">
        <v>4.7190980903159131E-2</v>
      </c>
      <c r="Z16">
        <v>0.10278090190968409</v>
      </c>
      <c r="AA16">
        <v>8.6533686632211393E-2</v>
      </c>
      <c r="AB16">
        <v>7.9814588541895479E-2</v>
      </c>
      <c r="AC16">
        <v>7.2393235677369355E-2</v>
      </c>
      <c r="AD16">
        <v>6.4190980903159139E-2</v>
      </c>
      <c r="AE16" t="str">
        <f t="shared" si="0"/>
        <v>Fashion MuslimBusana Muslim WanitaJumpsuit</v>
      </c>
      <c r="AG16" t="s">
        <v>1581</v>
      </c>
      <c r="AH16">
        <v>605248</v>
      </c>
      <c r="AI16">
        <v>3.5000000000000003E-2</v>
      </c>
      <c r="AJ16" t="s">
        <v>2405</v>
      </c>
      <c r="AK16" t="s">
        <v>24</v>
      </c>
      <c r="AM16" t="s">
        <v>2462</v>
      </c>
      <c r="AN16" t="s">
        <v>2407</v>
      </c>
      <c r="AO16" t="s">
        <v>2416</v>
      </c>
      <c r="AP16">
        <v>0</v>
      </c>
      <c r="AQ16">
        <v>0</v>
      </c>
      <c r="AR16">
        <v>0</v>
      </c>
      <c r="AS16">
        <v>0</v>
      </c>
      <c r="AT16">
        <v>0</v>
      </c>
      <c r="AU16">
        <v>0</v>
      </c>
      <c r="BD16" t="s">
        <v>1717</v>
      </c>
      <c r="BE16" t="s">
        <v>1290</v>
      </c>
      <c r="BF16" t="s">
        <v>2198</v>
      </c>
      <c r="BI16" t="s">
        <v>2403</v>
      </c>
      <c r="BJ16" t="s">
        <v>385</v>
      </c>
      <c r="BK16" t="s">
        <v>656</v>
      </c>
      <c r="BL16" t="s">
        <v>839</v>
      </c>
      <c r="BM16" t="s">
        <v>2467</v>
      </c>
      <c r="BO16" t="s">
        <v>2468</v>
      </c>
      <c r="BP16" t="s">
        <v>2469</v>
      </c>
    </row>
    <row r="17" spans="1:68">
      <c r="A17" t="s">
        <v>2028</v>
      </c>
      <c r="B17">
        <v>601303</v>
      </c>
      <c r="C17" t="s">
        <v>2037</v>
      </c>
      <c r="D17">
        <v>601310</v>
      </c>
      <c r="E17" t="s">
        <v>2043</v>
      </c>
      <c r="F17">
        <v>996744</v>
      </c>
      <c r="G17" t="s">
        <v>2470</v>
      </c>
      <c r="H17" t="s">
        <v>2415</v>
      </c>
      <c r="I17" t="s">
        <v>246</v>
      </c>
      <c r="J17" t="s">
        <v>2028</v>
      </c>
      <c r="K17">
        <v>5.5E-2</v>
      </c>
      <c r="L17">
        <v>0.08</v>
      </c>
      <c r="M17">
        <v>2.5000000000000001E-2</v>
      </c>
      <c r="N17">
        <v>9.2499999999999999E-2</v>
      </c>
      <c r="O17">
        <v>0.1095</v>
      </c>
      <c r="P17">
        <v>-7.2471295082347544E-3</v>
      </c>
      <c r="Q17">
        <v>-1.9270093442356747E-2</v>
      </c>
      <c r="R17">
        <v>-2.6517222950591501E-2</v>
      </c>
      <c r="S17">
        <v>-3.3146528688239377E-2</v>
      </c>
      <c r="T17">
        <v>-4.0028704917652501E-2</v>
      </c>
      <c r="U17">
        <v>8.5252870491765248E-2</v>
      </c>
      <c r="V17">
        <v>7.3229906557643248E-2</v>
      </c>
      <c r="W17">
        <v>6.5982777049408498E-2</v>
      </c>
      <c r="X17">
        <v>5.9353471311760622E-2</v>
      </c>
      <c r="Y17">
        <v>5.2471295082347498E-2</v>
      </c>
      <c r="Z17">
        <v>0.10225287049176525</v>
      </c>
      <c r="AA17">
        <v>9.022990655764325E-2</v>
      </c>
      <c r="AB17">
        <v>8.2982777049408499E-2</v>
      </c>
      <c r="AC17">
        <v>7.6353471311760623E-2</v>
      </c>
      <c r="AD17">
        <v>6.9471295082347506E-2</v>
      </c>
      <c r="AE17" t="str">
        <f t="shared" si="0"/>
        <v>Fashion MuslimBusana Muslim WanitaSetelan Pakaian Keluarga</v>
      </c>
      <c r="AG17" t="s">
        <v>2267</v>
      </c>
      <c r="AH17">
        <v>604579</v>
      </c>
      <c r="AI17">
        <v>3.5000000000000003E-2</v>
      </c>
      <c r="AJ17" t="s">
        <v>2405</v>
      </c>
      <c r="AK17" t="s">
        <v>57</v>
      </c>
      <c r="AM17" t="s">
        <v>2462</v>
      </c>
      <c r="AN17" t="s">
        <v>2407</v>
      </c>
      <c r="AO17" t="s">
        <v>2424</v>
      </c>
      <c r="AP17">
        <v>1420</v>
      </c>
      <c r="AQ17">
        <v>1920</v>
      </c>
      <c r="AR17">
        <v>3440</v>
      </c>
      <c r="AS17">
        <v>4850</v>
      </c>
      <c r="AT17">
        <v>5060</v>
      </c>
      <c r="AU17">
        <v>5060</v>
      </c>
      <c r="BD17" t="s">
        <v>1779</v>
      </c>
      <c r="BE17" t="s">
        <v>1292</v>
      </c>
      <c r="BF17" t="s">
        <v>2184</v>
      </c>
      <c r="BI17" t="s">
        <v>2403</v>
      </c>
      <c r="BJ17" t="s">
        <v>393</v>
      </c>
      <c r="BK17" t="s">
        <v>25</v>
      </c>
      <c r="BL17" t="s">
        <v>920</v>
      </c>
      <c r="BM17" t="s">
        <v>2471</v>
      </c>
      <c r="BO17" t="s">
        <v>2472</v>
      </c>
      <c r="BP17" t="s">
        <v>2473</v>
      </c>
    </row>
    <row r="18" spans="1:68">
      <c r="A18" t="s">
        <v>2028</v>
      </c>
      <c r="B18">
        <v>601303</v>
      </c>
      <c r="C18" t="s">
        <v>2037</v>
      </c>
      <c r="D18">
        <v>601310</v>
      </c>
      <c r="E18" t="s">
        <v>2047</v>
      </c>
      <c r="F18">
        <v>935944</v>
      </c>
      <c r="G18" t="s">
        <v>2474</v>
      </c>
      <c r="H18" t="s">
        <v>2415</v>
      </c>
      <c r="I18" t="s">
        <v>246</v>
      </c>
      <c r="J18" t="s">
        <v>2028</v>
      </c>
      <c r="K18">
        <v>5.5E-2</v>
      </c>
      <c r="L18">
        <v>0.08</v>
      </c>
      <c r="M18">
        <v>2.5000000000000001E-2</v>
      </c>
      <c r="N18">
        <v>9.2499999999999999E-2</v>
      </c>
      <c r="O18">
        <v>0.1095</v>
      </c>
      <c r="P18">
        <v>-6.9312515942823796E-3</v>
      </c>
      <c r="Q18">
        <v>-2.1481238840023398E-2</v>
      </c>
      <c r="R18">
        <v>-2.8412490434305777E-2</v>
      </c>
      <c r="S18">
        <v>-3.551561304288222E-2</v>
      </c>
      <c r="T18">
        <v>-4.318748405717629E-2</v>
      </c>
      <c r="U18">
        <v>8.5568748405717626E-2</v>
      </c>
      <c r="V18">
        <v>7.1018761159976601E-2</v>
      </c>
      <c r="W18">
        <v>6.4087509565694228E-2</v>
      </c>
      <c r="X18">
        <v>5.6984386957117779E-2</v>
      </c>
      <c r="Y18">
        <v>4.9312515942823709E-2</v>
      </c>
      <c r="Z18">
        <v>0.10256874840571761</v>
      </c>
      <c r="AA18">
        <v>8.8018761159976602E-2</v>
      </c>
      <c r="AB18">
        <v>8.1087509565694216E-2</v>
      </c>
      <c r="AC18">
        <v>7.3984386957117787E-2</v>
      </c>
      <c r="AD18">
        <v>6.631251594282371E-2</v>
      </c>
      <c r="AE18" t="str">
        <f t="shared" si="0"/>
        <v>Fashion MuslimBusana Muslim WanitaJubah</v>
      </c>
      <c r="AG18" t="s">
        <v>1348</v>
      </c>
      <c r="AH18">
        <v>601450</v>
      </c>
      <c r="AI18">
        <v>0.03</v>
      </c>
      <c r="AJ18" t="s">
        <v>2405</v>
      </c>
      <c r="AK18" t="s">
        <v>918</v>
      </c>
      <c r="AM18" t="s">
        <v>2462</v>
      </c>
      <c r="AN18" t="s">
        <v>2407</v>
      </c>
      <c r="AO18" t="s">
        <v>2430</v>
      </c>
      <c r="AP18">
        <v>2430</v>
      </c>
      <c r="AQ18">
        <v>3030</v>
      </c>
      <c r="AR18">
        <v>5060</v>
      </c>
      <c r="AS18">
        <v>5060</v>
      </c>
      <c r="AT18">
        <v>5060</v>
      </c>
      <c r="AU18">
        <v>5060</v>
      </c>
      <c r="BD18" t="s">
        <v>1811</v>
      </c>
      <c r="BE18" t="s">
        <v>1309</v>
      </c>
      <c r="BF18" t="s">
        <v>1489</v>
      </c>
      <c r="BI18" t="s">
        <v>2403</v>
      </c>
      <c r="BJ18" t="s">
        <v>474</v>
      </c>
      <c r="BK18" t="s">
        <v>37</v>
      </c>
      <c r="BL18" t="s">
        <v>722</v>
      </c>
      <c r="BM18" t="s">
        <v>2475</v>
      </c>
      <c r="BO18" t="s">
        <v>2476</v>
      </c>
      <c r="BP18" t="s">
        <v>2477</v>
      </c>
    </row>
    <row r="19" spans="1:68">
      <c r="A19" t="s">
        <v>1929</v>
      </c>
      <c r="B19">
        <v>953224</v>
      </c>
      <c r="C19" t="s">
        <v>1939</v>
      </c>
      <c r="D19">
        <v>955016</v>
      </c>
      <c r="G19" t="s">
        <v>2478</v>
      </c>
      <c r="H19" t="s">
        <v>2478</v>
      </c>
      <c r="I19" t="s">
        <v>246</v>
      </c>
      <c r="J19" t="s">
        <v>2479</v>
      </c>
      <c r="K19">
        <v>0.04</v>
      </c>
      <c r="L19">
        <v>4.4999999999999998E-2</v>
      </c>
      <c r="M19">
        <v>4.9999999999999975E-3</v>
      </c>
      <c r="N19">
        <v>4.7500000000000001E-2</v>
      </c>
      <c r="O19">
        <v>3.6999999999999998E-2</v>
      </c>
      <c r="P19">
        <v>-3.1082364564306124E-3</v>
      </c>
      <c r="Q19">
        <v>-1.7030620780057074E-2</v>
      </c>
      <c r="R19">
        <v>-2.0138857236487687E-2</v>
      </c>
      <c r="S19">
        <v>-2.3247093692918296E-2</v>
      </c>
      <c r="T19">
        <v>-2.9329458257224394E-2</v>
      </c>
      <c r="U19">
        <v>4.4391763543569385E-2</v>
      </c>
      <c r="V19">
        <v>3.0469379219942926E-2</v>
      </c>
      <c r="W19">
        <v>2.7361142763512314E-2</v>
      </c>
      <c r="X19">
        <v>2.4252906307081705E-2</v>
      </c>
      <c r="Y19">
        <v>1.8170541742775607E-2</v>
      </c>
      <c r="Z19">
        <v>3.3891763543569389E-2</v>
      </c>
      <c r="AA19">
        <v>1.9969379219942924E-2</v>
      </c>
      <c r="AB19">
        <v>1.6861142763512312E-2</v>
      </c>
      <c r="AC19">
        <v>1.3752906307081703E-2</v>
      </c>
      <c r="AD19">
        <v>7.6705417427756044E-3</v>
      </c>
      <c r="AE19" t="str">
        <f t="shared" si="0"/>
        <v>Aksesori Perhiasan &amp; TurunannyaEmas</v>
      </c>
      <c r="AG19" t="s">
        <v>1862</v>
      </c>
      <c r="AH19">
        <v>600942</v>
      </c>
      <c r="AI19">
        <v>0.03</v>
      </c>
      <c r="AJ19" t="s">
        <v>2405</v>
      </c>
      <c r="AK19" t="s">
        <v>850</v>
      </c>
      <c r="AM19" t="s">
        <v>2462</v>
      </c>
      <c r="AN19" t="s">
        <v>2407</v>
      </c>
      <c r="AO19" t="s">
        <v>2436</v>
      </c>
      <c r="AP19">
        <v>1920</v>
      </c>
      <c r="AQ19">
        <v>2330</v>
      </c>
      <c r="AR19">
        <v>3940</v>
      </c>
      <c r="AS19">
        <v>5060</v>
      </c>
      <c r="AT19">
        <v>5060</v>
      </c>
      <c r="AU19">
        <v>5060</v>
      </c>
      <c r="BD19" t="s">
        <v>1862</v>
      </c>
      <c r="BE19" t="s">
        <v>1998</v>
      </c>
      <c r="BF19" t="s">
        <v>906</v>
      </c>
      <c r="BI19" t="s">
        <v>2403</v>
      </c>
      <c r="BJ19" t="s">
        <v>491</v>
      </c>
      <c r="BK19" t="s">
        <v>38</v>
      </c>
      <c r="BL19" t="s">
        <v>8</v>
      </c>
      <c r="BM19" t="s">
        <v>2480</v>
      </c>
      <c r="BO19" t="s">
        <v>2481</v>
      </c>
      <c r="BP19" t="s">
        <v>2482</v>
      </c>
    </row>
    <row r="20" spans="1:68">
      <c r="A20" t="s">
        <v>2028</v>
      </c>
      <c r="B20">
        <v>601303</v>
      </c>
      <c r="C20" t="s">
        <v>2037</v>
      </c>
      <c r="D20">
        <v>601310</v>
      </c>
      <c r="E20" t="s">
        <v>2046</v>
      </c>
      <c r="F20">
        <v>601319</v>
      </c>
      <c r="G20" t="s">
        <v>2483</v>
      </c>
      <c r="H20" t="s">
        <v>2415</v>
      </c>
      <c r="I20" t="s">
        <v>246</v>
      </c>
      <c r="J20" t="s">
        <v>2028</v>
      </c>
      <c r="K20">
        <v>5.5E-2</v>
      </c>
      <c r="L20">
        <v>0.08</v>
      </c>
      <c r="M20">
        <v>2.5000000000000001E-2</v>
      </c>
      <c r="N20">
        <v>9.2499999999999999E-2</v>
      </c>
      <c r="O20">
        <v>0.1095</v>
      </c>
      <c r="P20">
        <v>-7.497815342134076E-3</v>
      </c>
      <c r="Q20">
        <v>-1.751529260506151E-2</v>
      </c>
      <c r="R20">
        <v>-2.5013107947195586E-2</v>
      </c>
      <c r="S20">
        <v>-3.126638493399448E-2</v>
      </c>
      <c r="T20">
        <v>-3.7521846578659306E-2</v>
      </c>
      <c r="U20">
        <v>8.5002184657865923E-2</v>
      </c>
      <c r="V20">
        <v>7.4984707394938482E-2</v>
      </c>
      <c r="W20">
        <v>6.748689205280442E-2</v>
      </c>
      <c r="X20">
        <v>6.1233615066005519E-2</v>
      </c>
      <c r="Y20">
        <v>5.4978153421340693E-2</v>
      </c>
      <c r="Z20">
        <v>0.10200218465786592</v>
      </c>
      <c r="AA20">
        <v>9.1984707394938497E-2</v>
      </c>
      <c r="AB20">
        <v>8.4486892052804408E-2</v>
      </c>
      <c r="AC20">
        <v>7.8233615066005513E-2</v>
      </c>
      <c r="AD20">
        <v>7.1978153421340701E-2</v>
      </c>
      <c r="AE20" t="str">
        <f t="shared" si="0"/>
        <v>Fashion MuslimBusana Muslim WanitaLegging</v>
      </c>
      <c r="AG20" t="s">
        <v>2156</v>
      </c>
      <c r="AH20">
        <v>601352</v>
      </c>
      <c r="AI20">
        <v>0.04</v>
      </c>
      <c r="AJ20" t="s">
        <v>2405</v>
      </c>
      <c r="AK20" t="s">
        <v>1083</v>
      </c>
      <c r="AM20" t="s">
        <v>2462</v>
      </c>
      <c r="AN20" t="s">
        <v>2407</v>
      </c>
      <c r="AO20" t="s">
        <v>2441</v>
      </c>
      <c r="AP20">
        <v>3540</v>
      </c>
      <c r="AQ20">
        <v>4250</v>
      </c>
      <c r="AR20">
        <v>5060</v>
      </c>
      <c r="AS20">
        <v>5060</v>
      </c>
      <c r="AT20">
        <v>5060</v>
      </c>
      <c r="AU20">
        <v>5060</v>
      </c>
      <c r="BD20" t="s">
        <v>1929</v>
      </c>
      <c r="BE20" t="s">
        <v>2147</v>
      </c>
      <c r="BF20" t="s">
        <v>1873</v>
      </c>
      <c r="BI20" t="s">
        <v>2403</v>
      </c>
      <c r="BJ20" t="s">
        <v>521</v>
      </c>
      <c r="BK20" t="s">
        <v>1084</v>
      </c>
      <c r="BL20" t="s">
        <v>1006</v>
      </c>
      <c r="BM20" t="s">
        <v>2484</v>
      </c>
      <c r="BO20" t="s">
        <v>2485</v>
      </c>
      <c r="BP20" t="s">
        <v>2486</v>
      </c>
    </row>
    <row r="21" spans="1:68">
      <c r="A21" t="s">
        <v>2028</v>
      </c>
      <c r="B21">
        <v>601303</v>
      </c>
      <c r="C21" t="s">
        <v>2037</v>
      </c>
      <c r="D21">
        <v>601310</v>
      </c>
      <c r="E21" t="s">
        <v>2051</v>
      </c>
      <c r="F21">
        <v>854800</v>
      </c>
      <c r="G21" t="s">
        <v>2487</v>
      </c>
      <c r="H21" t="s">
        <v>2415</v>
      </c>
      <c r="I21" t="s">
        <v>246</v>
      </c>
      <c r="J21" t="s">
        <v>2028</v>
      </c>
      <c r="K21">
        <v>5.5E-2</v>
      </c>
      <c r="L21">
        <v>0.08</v>
      </c>
      <c r="M21">
        <v>2.5000000000000001E-2</v>
      </c>
      <c r="N21">
        <v>9.2499999999999999E-2</v>
      </c>
      <c r="O21">
        <v>0.1095</v>
      </c>
      <c r="P21">
        <v>-7.5000000000000101E-3</v>
      </c>
      <c r="Q21">
        <v>-1.7499999999999998E-2</v>
      </c>
      <c r="R21">
        <v>-2.5000000000000008E-2</v>
      </c>
      <c r="S21">
        <v>-3.1250000000000007E-2</v>
      </c>
      <c r="T21">
        <v>-3.7500000000000006E-2</v>
      </c>
      <c r="U21">
        <v>8.4999999999999992E-2</v>
      </c>
      <c r="V21">
        <v>7.4999999999999997E-2</v>
      </c>
      <c r="W21">
        <v>6.7499999999999991E-2</v>
      </c>
      <c r="X21">
        <v>6.1249999999999992E-2</v>
      </c>
      <c r="Y21">
        <v>5.4999999999999993E-2</v>
      </c>
      <c r="Z21">
        <v>0.10199999999999999</v>
      </c>
      <c r="AA21">
        <v>9.1999999999999998E-2</v>
      </c>
      <c r="AB21">
        <v>8.4499999999999992E-2</v>
      </c>
      <c r="AC21">
        <v>7.8249999999999986E-2</v>
      </c>
      <c r="AD21">
        <v>7.1999999999999995E-2</v>
      </c>
      <c r="AE21" t="str">
        <f t="shared" si="0"/>
        <v>Fashion MuslimBusana Muslim WanitaManset &amp; Dalaman</v>
      </c>
      <c r="AG21" t="s">
        <v>1948</v>
      </c>
      <c r="AH21">
        <v>802184</v>
      </c>
      <c r="AI21">
        <v>2.5000000000000001E-2</v>
      </c>
      <c r="AJ21" t="s">
        <v>2405</v>
      </c>
      <c r="AK21" t="s">
        <v>259</v>
      </c>
      <c r="AM21" t="s">
        <v>2462</v>
      </c>
      <c r="AN21" t="s">
        <v>2407</v>
      </c>
      <c r="AO21" t="s">
        <v>2447</v>
      </c>
      <c r="AP21">
        <v>3130</v>
      </c>
      <c r="AQ21">
        <v>3640</v>
      </c>
      <c r="AR21">
        <v>5060</v>
      </c>
      <c r="AS21">
        <v>5060</v>
      </c>
      <c r="AT21">
        <v>5060</v>
      </c>
      <c r="AU21">
        <v>5060</v>
      </c>
      <c r="BD21" t="s">
        <v>1948</v>
      </c>
      <c r="BE21" t="s">
        <v>1960</v>
      </c>
      <c r="BF21" t="s">
        <v>1874</v>
      </c>
      <c r="BI21" t="s">
        <v>2403</v>
      </c>
      <c r="BJ21" t="s">
        <v>193</v>
      </c>
      <c r="BK21" t="s">
        <v>475</v>
      </c>
      <c r="BL21" t="s">
        <v>86</v>
      </c>
      <c r="BM21" t="s">
        <v>2488</v>
      </c>
      <c r="BO21" t="s">
        <v>2489</v>
      </c>
      <c r="BP21" t="s">
        <v>2490</v>
      </c>
    </row>
    <row r="22" spans="1:68">
      <c r="A22" t="s">
        <v>2156</v>
      </c>
      <c r="B22">
        <v>601352</v>
      </c>
      <c r="C22" t="s">
        <v>2159</v>
      </c>
      <c r="D22">
        <v>900488</v>
      </c>
      <c r="G22" t="s">
        <v>2491</v>
      </c>
      <c r="H22" t="s">
        <v>2491</v>
      </c>
      <c r="I22" t="s">
        <v>246</v>
      </c>
      <c r="J22" t="s">
        <v>2156</v>
      </c>
      <c r="K22">
        <v>0.05</v>
      </c>
      <c r="L22">
        <v>0.08</v>
      </c>
      <c r="M22">
        <v>0.03</v>
      </c>
      <c r="N22">
        <v>0.1</v>
      </c>
      <c r="O22">
        <v>0.11700000000000001</v>
      </c>
      <c r="P22">
        <v>-1.2628248647796488E-2</v>
      </c>
      <c r="Q22">
        <v>-2.3602259465424599E-2</v>
      </c>
      <c r="R22">
        <v>-3.6230508113221087E-2</v>
      </c>
      <c r="S22">
        <v>-4.5288135141526353E-2</v>
      </c>
      <c r="T22">
        <v>-5.3717513522035146E-2</v>
      </c>
      <c r="U22">
        <v>8.7371751352203514E-2</v>
      </c>
      <c r="V22">
        <v>7.6397740534575403E-2</v>
      </c>
      <c r="W22">
        <v>6.3769491886778912E-2</v>
      </c>
      <c r="X22">
        <v>5.4711864858473652E-2</v>
      </c>
      <c r="Y22">
        <v>4.628248647796486E-2</v>
      </c>
      <c r="Z22">
        <v>0.10437175135220352</v>
      </c>
      <c r="AA22">
        <v>9.3397740534575405E-2</v>
      </c>
      <c r="AB22">
        <v>8.0769491886778927E-2</v>
      </c>
      <c r="AC22">
        <v>7.1711864858473653E-2</v>
      </c>
      <c r="AD22">
        <v>6.3282486477964861E-2</v>
      </c>
      <c r="AE22" t="str">
        <f t="shared" si="0"/>
        <v>SepatuSepatu Wanita</v>
      </c>
      <c r="AG22" t="s">
        <v>2248</v>
      </c>
      <c r="AH22">
        <v>600154</v>
      </c>
      <c r="AI22">
        <v>0.04</v>
      </c>
      <c r="AJ22" t="s">
        <v>2405</v>
      </c>
      <c r="AK22" t="s">
        <v>1087</v>
      </c>
      <c r="AM22" t="s">
        <v>2462</v>
      </c>
      <c r="AN22" t="s">
        <v>2407</v>
      </c>
      <c r="AO22" t="s">
        <v>2452</v>
      </c>
      <c r="AP22">
        <v>3540</v>
      </c>
      <c r="AQ22">
        <v>4250</v>
      </c>
      <c r="AR22">
        <v>5060</v>
      </c>
      <c r="AS22">
        <v>5060</v>
      </c>
      <c r="AT22">
        <v>5060</v>
      </c>
      <c r="AU22">
        <v>5060</v>
      </c>
      <c r="BD22" t="s">
        <v>1959</v>
      </c>
      <c r="BE22" t="s">
        <v>1616</v>
      </c>
      <c r="BF22" t="s">
        <v>690</v>
      </c>
      <c r="BI22" t="s">
        <v>2403</v>
      </c>
      <c r="BJ22" t="s">
        <v>655</v>
      </c>
      <c r="BK22" t="s">
        <v>189</v>
      </c>
      <c r="BL22" t="s">
        <v>1096</v>
      </c>
      <c r="BM22" t="s">
        <v>2492</v>
      </c>
      <c r="BO22" t="s">
        <v>2493</v>
      </c>
      <c r="BP22" t="s">
        <v>2494</v>
      </c>
    </row>
    <row r="23" spans="1:68">
      <c r="A23" t="s">
        <v>1997</v>
      </c>
      <c r="B23">
        <v>824584</v>
      </c>
      <c r="C23" t="s">
        <v>2013</v>
      </c>
      <c r="D23">
        <v>902408</v>
      </c>
      <c r="G23" t="s">
        <v>2495</v>
      </c>
      <c r="H23" t="s">
        <v>2495</v>
      </c>
      <c r="I23" t="s">
        <v>246</v>
      </c>
      <c r="J23" t="s">
        <v>1997</v>
      </c>
      <c r="K23">
        <v>5.5E-2</v>
      </c>
      <c r="L23">
        <v>0.08</v>
      </c>
      <c r="M23">
        <v>2.5000000000000001E-2</v>
      </c>
      <c r="N23">
        <v>0.1</v>
      </c>
      <c r="O23">
        <v>0.11700000000000001</v>
      </c>
      <c r="P23">
        <v>-1.306596985885972E-2</v>
      </c>
      <c r="Q23">
        <v>-2.0538210987981993E-2</v>
      </c>
      <c r="R23">
        <v>-3.3604180846841712E-2</v>
      </c>
      <c r="S23">
        <v>-4.2005226058552142E-2</v>
      </c>
      <c r="T23">
        <v>-4.9340301411402845E-2</v>
      </c>
      <c r="U23">
        <v>8.6934030141140289E-2</v>
      </c>
      <c r="V23">
        <v>7.9461789012018016E-2</v>
      </c>
      <c r="W23">
        <v>6.6395819153158286E-2</v>
      </c>
      <c r="X23">
        <v>5.7994773941447864E-2</v>
      </c>
      <c r="Y23">
        <v>5.065969858859716E-2</v>
      </c>
      <c r="Z23">
        <v>0.10393403014114029</v>
      </c>
      <c r="AA23">
        <v>9.6461789012018018E-2</v>
      </c>
      <c r="AB23">
        <v>8.3395819153158302E-2</v>
      </c>
      <c r="AC23">
        <v>7.4994773941447865E-2</v>
      </c>
      <c r="AD23">
        <v>6.7659698588597161E-2</v>
      </c>
      <c r="AE23" t="str">
        <f t="shared" si="0"/>
        <v>Koper &amp; TasTas Wanita</v>
      </c>
      <c r="AG23" t="s">
        <v>1444</v>
      </c>
      <c r="AH23">
        <v>801928</v>
      </c>
      <c r="AI23">
        <v>0.03</v>
      </c>
      <c r="AJ23" t="s">
        <v>2405</v>
      </c>
      <c r="AK23" t="s">
        <v>205</v>
      </c>
      <c r="AM23" t="s">
        <v>2462</v>
      </c>
      <c r="AN23" t="s">
        <v>2419</v>
      </c>
      <c r="AO23" t="s">
        <v>2419</v>
      </c>
      <c r="AP23">
        <v>2020</v>
      </c>
      <c r="AQ23">
        <v>2530</v>
      </c>
      <c r="AR23">
        <v>3840</v>
      </c>
      <c r="AS23">
        <v>4950</v>
      </c>
      <c r="AT23">
        <v>5060</v>
      </c>
      <c r="AU23">
        <v>5060</v>
      </c>
      <c r="BD23" t="s">
        <v>1997</v>
      </c>
      <c r="BE23" t="s">
        <v>2161</v>
      </c>
      <c r="BF23" t="s">
        <v>1743</v>
      </c>
      <c r="BI23" t="s">
        <v>2403</v>
      </c>
      <c r="BJ23" t="s">
        <v>749</v>
      </c>
      <c r="BK23" t="s">
        <v>266</v>
      </c>
      <c r="BL23" t="s">
        <v>1089</v>
      </c>
      <c r="BM23" t="s">
        <v>2496</v>
      </c>
      <c r="BO23" t="s">
        <v>2497</v>
      </c>
      <c r="BP23" t="s">
        <v>2498</v>
      </c>
    </row>
    <row r="24" spans="1:68">
      <c r="A24" t="s">
        <v>2014</v>
      </c>
      <c r="B24">
        <v>824328</v>
      </c>
      <c r="C24" t="s">
        <v>2022</v>
      </c>
      <c r="D24">
        <v>839944</v>
      </c>
      <c r="G24" t="s">
        <v>2499</v>
      </c>
      <c r="H24" t="s">
        <v>2499</v>
      </c>
      <c r="I24" t="s">
        <v>246</v>
      </c>
      <c r="J24" t="s">
        <v>2014</v>
      </c>
      <c r="K24">
        <v>0.05</v>
      </c>
      <c r="L24">
        <v>0.08</v>
      </c>
      <c r="M24">
        <v>0.03</v>
      </c>
      <c r="N24">
        <v>9.2499999999999999E-2</v>
      </c>
      <c r="O24">
        <v>0.1095</v>
      </c>
      <c r="P24">
        <v>-6.7197926419174034E-3</v>
      </c>
      <c r="Q24">
        <v>-2.2961451506578232E-2</v>
      </c>
      <c r="R24">
        <v>-2.9681244148495635E-2</v>
      </c>
      <c r="S24">
        <v>-3.7101555185619542E-2</v>
      </c>
      <c r="T24">
        <v>-4.5302073580826052E-2</v>
      </c>
      <c r="U24">
        <v>8.5780207358082589E-2</v>
      </c>
      <c r="V24">
        <v>6.9538548493421767E-2</v>
      </c>
      <c r="W24">
        <v>6.2818755851504371E-2</v>
      </c>
      <c r="X24">
        <v>5.5398444814380457E-2</v>
      </c>
      <c r="Y24">
        <v>4.7197926419173947E-2</v>
      </c>
      <c r="Z24">
        <v>0.1027802073580826</v>
      </c>
      <c r="AA24">
        <v>8.6538548493421769E-2</v>
      </c>
      <c r="AB24">
        <v>7.9818755851504358E-2</v>
      </c>
      <c r="AC24">
        <v>7.2398444814380458E-2</v>
      </c>
      <c r="AD24">
        <v>6.4197926419173948E-2</v>
      </c>
      <c r="AE24" t="str">
        <f t="shared" si="0"/>
        <v>Pakaian &amp; Pakaian Dalam PriaAtasan Pria</v>
      </c>
      <c r="AG24" t="s">
        <v>1997</v>
      </c>
      <c r="AH24">
        <v>824584</v>
      </c>
      <c r="AI24">
        <v>0.04</v>
      </c>
      <c r="AJ24" t="s">
        <v>2405</v>
      </c>
      <c r="AK24" t="s">
        <v>474</v>
      </c>
      <c r="AM24" t="s">
        <v>2500</v>
      </c>
      <c r="AN24" t="s">
        <v>2407</v>
      </c>
      <c r="AO24" t="s">
        <v>2408</v>
      </c>
      <c r="AP24">
        <v>0</v>
      </c>
      <c r="AQ24">
        <v>0</v>
      </c>
      <c r="AR24">
        <v>1420</v>
      </c>
      <c r="AS24">
        <v>1520</v>
      </c>
      <c r="AT24">
        <v>1520</v>
      </c>
      <c r="AU24">
        <v>4850</v>
      </c>
      <c r="BD24" t="s">
        <v>2014</v>
      </c>
      <c r="BE24" t="s">
        <v>2170</v>
      </c>
      <c r="BF24" t="s">
        <v>2073</v>
      </c>
      <c r="BI24" t="s">
        <v>2403</v>
      </c>
      <c r="BJ24" t="s">
        <v>761</v>
      </c>
      <c r="BK24" t="s">
        <v>267</v>
      </c>
      <c r="BL24" t="s">
        <v>1135</v>
      </c>
      <c r="BM24" t="s">
        <v>2501</v>
      </c>
      <c r="BO24" t="s">
        <v>2502</v>
      </c>
      <c r="BP24" t="s">
        <v>2503</v>
      </c>
    </row>
    <row r="25" spans="1:68">
      <c r="A25" t="s">
        <v>1717</v>
      </c>
      <c r="B25">
        <v>700645</v>
      </c>
      <c r="C25" t="s">
        <v>1719</v>
      </c>
      <c r="D25">
        <v>700646</v>
      </c>
      <c r="E25" t="s">
        <v>1723</v>
      </c>
      <c r="F25">
        <v>700650</v>
      </c>
      <c r="G25" t="s">
        <v>2504</v>
      </c>
      <c r="H25" t="s">
        <v>2505</v>
      </c>
      <c r="I25" t="s">
        <v>2457</v>
      </c>
      <c r="J25" t="s">
        <v>1717</v>
      </c>
      <c r="K25">
        <v>0.04</v>
      </c>
      <c r="L25">
        <v>6.5000000000000002E-2</v>
      </c>
      <c r="M25">
        <v>2.5000000000000001E-2</v>
      </c>
      <c r="N25">
        <v>9.5000000000000001E-2</v>
      </c>
      <c r="O25">
        <v>8.2000000000000003E-2</v>
      </c>
      <c r="P25">
        <v>-1.3500000000000009E-2</v>
      </c>
      <c r="Q25">
        <v>-1.7499999999999998E-2</v>
      </c>
      <c r="R25">
        <v>-3.1000000000000007E-2</v>
      </c>
      <c r="S25">
        <v>-3.8750000000000007E-2</v>
      </c>
      <c r="T25">
        <v>-4.4999999999999998E-2</v>
      </c>
      <c r="U25">
        <v>8.1499999999999989E-2</v>
      </c>
      <c r="V25">
        <v>7.7499999999999999E-2</v>
      </c>
      <c r="W25">
        <v>6.4000000000000001E-2</v>
      </c>
      <c r="X25">
        <v>5.6249999999999994E-2</v>
      </c>
      <c r="Y25">
        <v>0.05</v>
      </c>
      <c r="Z25">
        <v>6.8499999999999991E-2</v>
      </c>
      <c r="AA25">
        <v>6.4500000000000002E-2</v>
      </c>
      <c r="AB25">
        <v>5.0999999999999997E-2</v>
      </c>
      <c r="AC25">
        <v>4.3249999999999997E-2</v>
      </c>
      <c r="AD25">
        <v>3.7000000000000005E-2</v>
      </c>
      <c r="AE25" t="str">
        <f t="shared" si="0"/>
        <v>KesehatanSuplemen MakananSuplemen Kesehatan</v>
      </c>
      <c r="AG25" t="s">
        <v>2160</v>
      </c>
      <c r="AH25">
        <v>603014</v>
      </c>
      <c r="AI25">
        <v>0.04</v>
      </c>
      <c r="AJ25" t="s">
        <v>2405</v>
      </c>
      <c r="AK25" t="s">
        <v>655</v>
      </c>
      <c r="AM25" t="s">
        <v>2500</v>
      </c>
      <c r="AN25" t="s">
        <v>2407</v>
      </c>
      <c r="AO25" t="s">
        <v>2416</v>
      </c>
      <c r="AP25">
        <v>0</v>
      </c>
      <c r="AQ25">
        <v>0</v>
      </c>
      <c r="AR25">
        <v>1420</v>
      </c>
      <c r="AS25">
        <v>1420</v>
      </c>
      <c r="AT25">
        <v>1520</v>
      </c>
      <c r="AU25">
        <v>4550</v>
      </c>
      <c r="BD25" t="s">
        <v>2028</v>
      </c>
      <c r="BE25" t="s">
        <v>1961</v>
      </c>
      <c r="BF25" t="s">
        <v>1595</v>
      </c>
      <c r="BI25" t="s">
        <v>2403</v>
      </c>
      <c r="BJ25" t="s">
        <v>775</v>
      </c>
      <c r="BK25" t="s">
        <v>1032</v>
      </c>
      <c r="BL25" t="s">
        <v>163</v>
      </c>
      <c r="BM25" t="s">
        <v>2506</v>
      </c>
      <c r="BO25" t="s">
        <v>2507</v>
      </c>
      <c r="BP25" t="s">
        <v>2508</v>
      </c>
    </row>
    <row r="26" spans="1:68">
      <c r="A26" t="s">
        <v>1348</v>
      </c>
      <c r="B26">
        <v>601450</v>
      </c>
      <c r="C26" t="s">
        <v>1349</v>
      </c>
      <c r="D26">
        <v>849160</v>
      </c>
      <c r="E26" t="s">
        <v>1353</v>
      </c>
      <c r="F26">
        <v>601492</v>
      </c>
      <c r="G26" t="s">
        <v>2509</v>
      </c>
      <c r="H26" t="s">
        <v>2510</v>
      </c>
      <c r="I26" t="s">
        <v>2457</v>
      </c>
      <c r="J26" t="s">
        <v>1348</v>
      </c>
      <c r="K26">
        <v>0.04</v>
      </c>
      <c r="L26">
        <v>7.0000000000000007E-2</v>
      </c>
      <c r="M26">
        <v>3.0000000000000006E-2</v>
      </c>
      <c r="N26">
        <v>9.2499999999999999E-2</v>
      </c>
      <c r="O26">
        <v>0.1095</v>
      </c>
      <c r="P26">
        <v>-6.7802959228182649E-3</v>
      </c>
      <c r="Q26">
        <v>-2.253792854027219E-2</v>
      </c>
      <c r="R26">
        <v>-2.9318224463090455E-2</v>
      </c>
      <c r="S26">
        <v>-3.6647780578863066E-2</v>
      </c>
      <c r="T26">
        <v>-4.4697040771817423E-2</v>
      </c>
      <c r="U26">
        <v>8.5719704077181741E-2</v>
      </c>
      <c r="V26">
        <v>6.9962071459727812E-2</v>
      </c>
      <c r="W26">
        <v>6.318177553690954E-2</v>
      </c>
      <c r="X26">
        <v>5.5852219421136932E-2</v>
      </c>
      <c r="Y26">
        <v>4.7802959228182576E-2</v>
      </c>
      <c r="Z26">
        <v>0.10271970407718173</v>
      </c>
      <c r="AA26">
        <v>8.6962071459727813E-2</v>
      </c>
      <c r="AB26">
        <v>8.0181775536909541E-2</v>
      </c>
      <c r="AC26">
        <v>7.2852219421136927E-2</v>
      </c>
      <c r="AD26">
        <v>6.4802959228182577E-2</v>
      </c>
      <c r="AE26" t="str">
        <f t="shared" si="0"/>
        <v>Perawatan &amp; KecantikanKeperluan Mandi &amp; Perawatan TubuhCream &amp; Lotion Tubuh</v>
      </c>
      <c r="AG26" t="s">
        <v>2014</v>
      </c>
      <c r="AH26">
        <v>824328</v>
      </c>
      <c r="AI26">
        <v>0.04</v>
      </c>
      <c r="AJ26" t="s">
        <v>2405</v>
      </c>
      <c r="AK26" t="s">
        <v>749</v>
      </c>
      <c r="AM26" t="s">
        <v>2500</v>
      </c>
      <c r="AN26" t="s">
        <v>2407</v>
      </c>
      <c r="AO26" t="s">
        <v>2424</v>
      </c>
      <c r="AP26">
        <v>0</v>
      </c>
      <c r="AQ26">
        <v>0</v>
      </c>
      <c r="AR26">
        <v>3940</v>
      </c>
      <c r="AS26">
        <v>4250</v>
      </c>
      <c r="AT26">
        <v>4350</v>
      </c>
      <c r="AU26">
        <v>5060</v>
      </c>
      <c r="BD26" t="s">
        <v>2052</v>
      </c>
      <c r="BE26" t="s">
        <v>815</v>
      </c>
      <c r="BF26" t="s">
        <v>1875</v>
      </c>
      <c r="BI26" t="s">
        <v>2403</v>
      </c>
      <c r="BJ26" t="s">
        <v>813</v>
      </c>
      <c r="BK26" t="s">
        <v>492</v>
      </c>
      <c r="BL26" t="s">
        <v>1150</v>
      </c>
      <c r="BM26" t="s">
        <v>2511</v>
      </c>
      <c r="BO26" t="s">
        <v>2512</v>
      </c>
      <c r="BP26" t="s">
        <v>2513</v>
      </c>
    </row>
    <row r="27" spans="1:68">
      <c r="A27" t="s">
        <v>1348</v>
      </c>
      <c r="B27">
        <v>601450</v>
      </c>
      <c r="C27" t="s">
        <v>1375</v>
      </c>
      <c r="D27">
        <v>848904</v>
      </c>
      <c r="G27" t="s">
        <v>2514</v>
      </c>
      <c r="H27" t="s">
        <v>2514</v>
      </c>
      <c r="I27" t="s">
        <v>2457</v>
      </c>
      <c r="J27" t="s">
        <v>1348</v>
      </c>
      <c r="K27">
        <v>0.04</v>
      </c>
      <c r="L27">
        <v>7.0000000000000007E-2</v>
      </c>
      <c r="M27">
        <v>3.0000000000000006E-2</v>
      </c>
      <c r="N27">
        <v>9.2499999999999999E-2</v>
      </c>
      <c r="O27">
        <v>0.1095</v>
      </c>
      <c r="P27">
        <v>-6.8964925733737727E-3</v>
      </c>
      <c r="Q27">
        <v>-2.1724551986383633E-2</v>
      </c>
      <c r="R27">
        <v>-2.8621044559757405E-2</v>
      </c>
      <c r="S27">
        <v>-3.5776305699696753E-2</v>
      </c>
      <c r="T27">
        <v>-4.3535074266262339E-2</v>
      </c>
      <c r="U27">
        <v>8.560350742662623E-2</v>
      </c>
      <c r="V27">
        <v>7.0775448013616363E-2</v>
      </c>
      <c r="W27">
        <v>6.3878955440242594E-2</v>
      </c>
      <c r="X27">
        <v>5.6723694300303246E-2</v>
      </c>
      <c r="Y27">
        <v>4.896492573373766E-2</v>
      </c>
      <c r="Z27">
        <v>0.10260350742662623</v>
      </c>
      <c r="AA27">
        <v>8.7775448013616364E-2</v>
      </c>
      <c r="AB27">
        <v>8.0878955440242595E-2</v>
      </c>
      <c r="AC27">
        <v>7.3723694300303247E-2</v>
      </c>
      <c r="AD27">
        <v>6.5964925733737662E-2</v>
      </c>
      <c r="AE27" t="str">
        <f t="shared" si="0"/>
        <v>Perawatan &amp; KecantikanPerawatan &amp; Penataan Rambut</v>
      </c>
      <c r="AG27" t="s">
        <v>2292</v>
      </c>
      <c r="AH27">
        <v>604206</v>
      </c>
      <c r="AI27">
        <v>3.5000000000000003E-2</v>
      </c>
      <c r="AJ27" t="s">
        <v>2405</v>
      </c>
      <c r="AK27" t="s">
        <v>491</v>
      </c>
      <c r="AM27" t="s">
        <v>2500</v>
      </c>
      <c r="AN27" t="s">
        <v>2407</v>
      </c>
      <c r="AO27" t="s">
        <v>2430</v>
      </c>
      <c r="AP27">
        <v>0</v>
      </c>
      <c r="AQ27">
        <v>0</v>
      </c>
      <c r="AR27">
        <v>5060</v>
      </c>
      <c r="AS27">
        <v>5060</v>
      </c>
      <c r="AT27">
        <v>5060</v>
      </c>
      <c r="AU27">
        <v>5060</v>
      </c>
      <c r="BD27" t="s">
        <v>2072</v>
      </c>
      <c r="BE27" t="s">
        <v>1349</v>
      </c>
      <c r="BF27" t="s">
        <v>1753</v>
      </c>
      <c r="BI27" t="s">
        <v>2403</v>
      </c>
      <c r="BJ27" t="s">
        <v>850</v>
      </c>
      <c r="BK27" t="s">
        <v>814</v>
      </c>
      <c r="BL27" t="s">
        <v>477</v>
      </c>
      <c r="BM27" t="s">
        <v>2515</v>
      </c>
      <c r="BO27" t="s">
        <v>2516</v>
      </c>
      <c r="BP27" t="s">
        <v>2517</v>
      </c>
    </row>
    <row r="28" spans="1:68">
      <c r="A28" t="s">
        <v>2156</v>
      </c>
      <c r="B28">
        <v>601352</v>
      </c>
      <c r="C28" t="s">
        <v>2157</v>
      </c>
      <c r="D28">
        <v>900616</v>
      </c>
      <c r="G28" t="s">
        <v>2518</v>
      </c>
      <c r="H28" t="s">
        <v>2518</v>
      </c>
      <c r="I28" t="s">
        <v>246</v>
      </c>
      <c r="J28" t="s">
        <v>2156</v>
      </c>
      <c r="K28">
        <v>0.05</v>
      </c>
      <c r="L28">
        <v>0.08</v>
      </c>
      <c r="M28">
        <v>0.03</v>
      </c>
      <c r="N28">
        <v>0.1</v>
      </c>
      <c r="O28">
        <v>0.11700000000000001</v>
      </c>
      <c r="P28">
        <v>-1.2646677522156681E-2</v>
      </c>
      <c r="Q28">
        <v>-2.3473257344903242E-2</v>
      </c>
      <c r="R28">
        <v>-3.6119934867059923E-2</v>
      </c>
      <c r="S28">
        <v>-4.5149918583824902E-2</v>
      </c>
      <c r="T28">
        <v>-5.3533224778433211E-2</v>
      </c>
      <c r="U28">
        <v>8.7353322477843331E-2</v>
      </c>
      <c r="V28">
        <v>7.6526742655096763E-2</v>
      </c>
      <c r="W28">
        <v>6.3880065132940089E-2</v>
      </c>
      <c r="X28">
        <v>5.4850081416175103E-2</v>
      </c>
      <c r="Y28">
        <v>4.6466775221566795E-2</v>
      </c>
      <c r="Z28">
        <v>0.10435332247784332</v>
      </c>
      <c r="AA28">
        <v>9.3526742655096765E-2</v>
      </c>
      <c r="AB28">
        <v>8.0880065132940077E-2</v>
      </c>
      <c r="AC28">
        <v>7.1850081416175104E-2</v>
      </c>
      <c r="AD28">
        <v>6.3466775221566796E-2</v>
      </c>
      <c r="AE28" t="str">
        <f t="shared" si="0"/>
        <v>SepatuSepatu Pria</v>
      </c>
      <c r="AG28" t="s">
        <v>1959</v>
      </c>
      <c r="AH28">
        <v>600024</v>
      </c>
      <c r="AI28">
        <v>3.5000000000000003E-2</v>
      </c>
      <c r="AJ28" t="s">
        <v>2405</v>
      </c>
      <c r="AK28" t="s">
        <v>813</v>
      </c>
      <c r="AM28" t="s">
        <v>2500</v>
      </c>
      <c r="AN28" t="s">
        <v>2407</v>
      </c>
      <c r="AO28" t="s">
        <v>2436</v>
      </c>
      <c r="AP28">
        <v>0</v>
      </c>
      <c r="AQ28">
        <v>0</v>
      </c>
      <c r="AR28">
        <v>3940</v>
      </c>
      <c r="AS28">
        <v>4040</v>
      </c>
      <c r="AT28">
        <v>4150</v>
      </c>
      <c r="AU28">
        <v>5060</v>
      </c>
      <c r="BD28" t="s">
        <v>2146</v>
      </c>
      <c r="BE28" t="s">
        <v>1780</v>
      </c>
      <c r="BF28" t="s">
        <v>1744</v>
      </c>
      <c r="BI28" t="s">
        <v>2403</v>
      </c>
      <c r="BJ28" t="s">
        <v>918</v>
      </c>
      <c r="BK28" t="s">
        <v>603</v>
      </c>
      <c r="BL28" t="s">
        <v>164</v>
      </c>
      <c r="BM28" t="s">
        <v>2519</v>
      </c>
      <c r="BO28" t="s">
        <v>2520</v>
      </c>
      <c r="BP28" t="s">
        <v>2521</v>
      </c>
    </row>
    <row r="29" spans="1:68">
      <c r="A29" t="s">
        <v>1811</v>
      </c>
      <c r="B29">
        <v>600001</v>
      </c>
      <c r="C29" t="s">
        <v>1822</v>
      </c>
      <c r="D29">
        <v>852232</v>
      </c>
      <c r="G29" t="s">
        <v>2522</v>
      </c>
      <c r="H29" t="s">
        <v>2522</v>
      </c>
      <c r="I29" t="s">
        <v>2457</v>
      </c>
      <c r="J29" t="s">
        <v>2523</v>
      </c>
      <c r="K29">
        <v>0.06</v>
      </c>
      <c r="L29">
        <v>0.08</v>
      </c>
      <c r="M29">
        <v>2.0000000000000004E-2</v>
      </c>
      <c r="N29">
        <v>9.5000000000000001E-2</v>
      </c>
      <c r="O29">
        <v>0.122</v>
      </c>
      <c r="P29">
        <v>-1.3870242303279628E-2</v>
      </c>
      <c r="Q29">
        <v>-1.4908303877042631E-2</v>
      </c>
      <c r="R29">
        <v>-2.8778546180322259E-2</v>
      </c>
      <c r="S29">
        <v>-3.5973182725402821E-2</v>
      </c>
      <c r="T29">
        <v>-4.1297576967203764E-2</v>
      </c>
      <c r="U29">
        <v>8.1129757696720373E-2</v>
      </c>
      <c r="V29">
        <v>8.009169612295737E-2</v>
      </c>
      <c r="W29">
        <v>6.6221453819677742E-2</v>
      </c>
      <c r="X29">
        <v>5.9026817274597181E-2</v>
      </c>
      <c r="Y29">
        <v>5.3702423032796237E-2</v>
      </c>
      <c r="Z29">
        <v>0.10812975769672037</v>
      </c>
      <c r="AA29">
        <v>0.10709169612295737</v>
      </c>
      <c r="AB29">
        <v>9.3221453819677738E-2</v>
      </c>
      <c r="AC29">
        <v>8.6026817274597184E-2</v>
      </c>
      <c r="AD29">
        <v>8.0702423032796233E-2</v>
      </c>
      <c r="AE29" t="str">
        <f t="shared" si="0"/>
        <v>Perlengkapan RumahPerlengkapan Perawatan Rumah</v>
      </c>
      <c r="AG29" t="s">
        <v>1811</v>
      </c>
      <c r="AH29">
        <v>600001</v>
      </c>
      <c r="AI29">
        <v>2.5000000000000001E-2</v>
      </c>
      <c r="AJ29" t="s">
        <v>2405</v>
      </c>
      <c r="AK29" t="s">
        <v>1031</v>
      </c>
      <c r="AM29" t="s">
        <v>2500</v>
      </c>
      <c r="AN29" t="s">
        <v>2407</v>
      </c>
      <c r="AO29" t="s">
        <v>2441</v>
      </c>
      <c r="AP29">
        <v>0</v>
      </c>
      <c r="AQ29">
        <v>0</v>
      </c>
      <c r="AR29">
        <v>5060</v>
      </c>
      <c r="AS29">
        <v>5060</v>
      </c>
      <c r="AT29">
        <v>5060</v>
      </c>
      <c r="AU29">
        <v>5060</v>
      </c>
      <c r="BD29" t="s">
        <v>2156</v>
      </c>
      <c r="BE29" t="s">
        <v>1812</v>
      </c>
      <c r="BF29" t="s">
        <v>1754</v>
      </c>
      <c r="BI29" t="s">
        <v>2403</v>
      </c>
      <c r="BJ29" t="s">
        <v>979</v>
      </c>
      <c r="BK29" t="s">
        <v>394</v>
      </c>
      <c r="BL29" t="s">
        <v>983</v>
      </c>
      <c r="BM29" t="s">
        <v>2524</v>
      </c>
      <c r="BO29" t="s">
        <v>2525</v>
      </c>
      <c r="BP29" t="s">
        <v>2526</v>
      </c>
    </row>
    <row r="30" spans="1:68">
      <c r="A30" t="s">
        <v>2072</v>
      </c>
      <c r="B30">
        <v>601739</v>
      </c>
      <c r="C30" t="s">
        <v>1134</v>
      </c>
      <c r="D30">
        <v>909320</v>
      </c>
      <c r="E30" t="s">
        <v>2077</v>
      </c>
      <c r="F30">
        <v>601990</v>
      </c>
      <c r="G30" t="s">
        <v>2527</v>
      </c>
      <c r="H30" t="s">
        <v>2528</v>
      </c>
      <c r="I30" t="s">
        <v>2403</v>
      </c>
      <c r="J30" t="s">
        <v>2529</v>
      </c>
      <c r="K30">
        <v>0.04</v>
      </c>
      <c r="L30">
        <v>0.03</v>
      </c>
      <c r="M30">
        <v>-1.0000000000000002E-2</v>
      </c>
      <c r="N30">
        <v>7.7499999999999999E-2</v>
      </c>
      <c r="O30">
        <v>9.1999999999999998E-2</v>
      </c>
      <c r="P30">
        <v>-1.1999999999999999E-3</v>
      </c>
      <c r="Q30">
        <v>-1.7999999999999997E-3</v>
      </c>
      <c r="R30">
        <v>-2.9999999999999996E-3</v>
      </c>
      <c r="S30">
        <v>-3.7499999999999994E-3</v>
      </c>
      <c r="T30">
        <v>-4.9999999999999992E-3</v>
      </c>
      <c r="U30">
        <v>7.6299999999999993E-2</v>
      </c>
      <c r="V30">
        <v>7.5700000000000003E-2</v>
      </c>
      <c r="W30">
        <v>7.4499999999999997E-2</v>
      </c>
      <c r="X30">
        <v>7.3749999999999996E-2</v>
      </c>
      <c r="Y30">
        <v>7.2499999999999995E-2</v>
      </c>
      <c r="Z30">
        <v>9.0799999999999992E-2</v>
      </c>
      <c r="AA30">
        <v>9.0200000000000002E-2</v>
      </c>
      <c r="AB30">
        <v>8.8999999999999996E-2</v>
      </c>
      <c r="AC30">
        <v>8.8249999999999995E-2</v>
      </c>
      <c r="AD30">
        <v>8.6999999999999994E-2</v>
      </c>
      <c r="AE30" t="str">
        <f t="shared" si="0"/>
        <v>Telepon &amp; ElektronikAudio &amp; VideoEarphone &amp; Headphone</v>
      </c>
      <c r="AG30" t="s">
        <v>1779</v>
      </c>
      <c r="AH30">
        <v>604968</v>
      </c>
      <c r="AI30">
        <v>0.03</v>
      </c>
      <c r="AJ30" t="s">
        <v>2405</v>
      </c>
      <c r="AK30" t="s">
        <v>979</v>
      </c>
      <c r="AM30" t="s">
        <v>2500</v>
      </c>
      <c r="AN30" t="s">
        <v>2407</v>
      </c>
      <c r="AO30" t="s">
        <v>2447</v>
      </c>
      <c r="AP30">
        <v>0</v>
      </c>
      <c r="AQ30">
        <v>0</v>
      </c>
      <c r="AR30">
        <v>5060</v>
      </c>
      <c r="AS30">
        <v>5060</v>
      </c>
      <c r="AT30">
        <v>5060</v>
      </c>
      <c r="AU30">
        <v>5060</v>
      </c>
      <c r="BD30" t="s">
        <v>2160</v>
      </c>
      <c r="BE30" t="s">
        <v>2249</v>
      </c>
      <c r="BF30" t="s">
        <v>1755</v>
      </c>
      <c r="BI30" t="s">
        <v>2403</v>
      </c>
      <c r="BJ30" t="s">
        <v>1011</v>
      </c>
      <c r="BK30" t="s">
        <v>58</v>
      </c>
      <c r="BL30" t="s">
        <v>1004</v>
      </c>
      <c r="BM30" t="s">
        <v>2530</v>
      </c>
      <c r="BO30" t="s">
        <v>2531</v>
      </c>
      <c r="BP30" t="s">
        <v>2532</v>
      </c>
    </row>
    <row r="31" spans="1:68">
      <c r="A31" t="s">
        <v>1717</v>
      </c>
      <c r="B31">
        <v>700645</v>
      </c>
      <c r="C31" t="s">
        <v>1719</v>
      </c>
      <c r="D31">
        <v>700646</v>
      </c>
      <c r="E31" t="s">
        <v>1720</v>
      </c>
      <c r="F31">
        <v>700648</v>
      </c>
      <c r="G31" t="s">
        <v>2533</v>
      </c>
      <c r="H31" t="s">
        <v>2505</v>
      </c>
      <c r="I31" t="s">
        <v>2457</v>
      </c>
      <c r="J31" t="s">
        <v>1717</v>
      </c>
      <c r="K31">
        <v>0.04</v>
      </c>
      <c r="L31">
        <v>6.5000000000000002E-2</v>
      </c>
      <c r="M31">
        <v>2.5000000000000001E-2</v>
      </c>
      <c r="N31">
        <v>9.5000000000000001E-2</v>
      </c>
      <c r="O31">
        <v>8.2000000000000003E-2</v>
      </c>
      <c r="P31">
        <v>-1.3449614489738217E-2</v>
      </c>
      <c r="Q31">
        <v>-1.7852698571832495E-2</v>
      </c>
      <c r="R31">
        <v>-3.1302313061570712E-2</v>
      </c>
      <c r="S31">
        <v>-3.9127891326963385E-2</v>
      </c>
      <c r="T31">
        <v>-4.5503855102617854E-2</v>
      </c>
      <c r="U31">
        <v>8.155038551026178E-2</v>
      </c>
      <c r="V31">
        <v>7.7147301428167503E-2</v>
      </c>
      <c r="W31">
        <v>6.3697686938429282E-2</v>
      </c>
      <c r="X31">
        <v>5.5872108673036616E-2</v>
      </c>
      <c r="Y31">
        <v>4.9496144897382147E-2</v>
      </c>
      <c r="Z31">
        <v>6.8550385510261783E-2</v>
      </c>
      <c r="AA31">
        <v>6.4147301428167505E-2</v>
      </c>
      <c r="AB31">
        <v>5.0697686938429291E-2</v>
      </c>
      <c r="AC31">
        <v>4.2872108673036619E-2</v>
      </c>
      <c r="AD31">
        <v>3.6496144897382149E-2</v>
      </c>
      <c r="AE31" t="str">
        <f t="shared" si="0"/>
        <v>KesehatanSuplemen MakananSuplemen Kecantikan</v>
      </c>
      <c r="AG31" t="s">
        <v>2052</v>
      </c>
      <c r="AH31">
        <v>602118</v>
      </c>
      <c r="AI31">
        <v>2.5000000000000001E-2</v>
      </c>
      <c r="AJ31" t="s">
        <v>2405</v>
      </c>
      <c r="AK31" t="s">
        <v>1011</v>
      </c>
      <c r="AM31" t="s">
        <v>2500</v>
      </c>
      <c r="AN31" t="s">
        <v>2407</v>
      </c>
      <c r="AO31" t="s">
        <v>2452</v>
      </c>
      <c r="AP31">
        <v>0</v>
      </c>
      <c r="AQ31">
        <v>0</v>
      </c>
      <c r="AR31">
        <v>5060</v>
      </c>
      <c r="AS31">
        <v>5060</v>
      </c>
      <c r="AT31">
        <v>5060</v>
      </c>
      <c r="AU31">
        <v>5060</v>
      </c>
      <c r="BD31" t="s">
        <v>2248</v>
      </c>
      <c r="BE31" t="s">
        <v>2250</v>
      </c>
      <c r="BF31" t="s">
        <v>1411</v>
      </c>
      <c r="BI31" t="s">
        <v>2403</v>
      </c>
      <c r="BJ31" t="s">
        <v>1031</v>
      </c>
      <c r="BK31" t="s">
        <v>750</v>
      </c>
      <c r="BL31" t="s">
        <v>38</v>
      </c>
      <c r="BM31" t="s">
        <v>2534</v>
      </c>
      <c r="BO31" t="s">
        <v>2535</v>
      </c>
      <c r="BP31" t="s">
        <v>2536</v>
      </c>
    </row>
    <row r="32" spans="1:68">
      <c r="A32" t="s">
        <v>1348</v>
      </c>
      <c r="B32">
        <v>601450</v>
      </c>
      <c r="C32" t="s">
        <v>1349</v>
      </c>
      <c r="D32">
        <v>849160</v>
      </c>
      <c r="E32" t="s">
        <v>1357</v>
      </c>
      <c r="F32">
        <v>601493</v>
      </c>
      <c r="G32" t="s">
        <v>2537</v>
      </c>
      <c r="H32" t="s">
        <v>2510</v>
      </c>
      <c r="I32" t="s">
        <v>2457</v>
      </c>
      <c r="J32" t="s">
        <v>1348</v>
      </c>
      <c r="K32">
        <v>0.04</v>
      </c>
      <c r="L32">
        <v>7.0000000000000007E-2</v>
      </c>
      <c r="M32">
        <v>3.0000000000000006E-2</v>
      </c>
      <c r="N32">
        <v>9.2499999999999999E-2</v>
      </c>
      <c r="O32">
        <v>0.1095</v>
      </c>
      <c r="P32">
        <v>-6.9528329690547661E-3</v>
      </c>
      <c r="Q32">
        <v>-2.1330169216616665E-2</v>
      </c>
      <c r="R32">
        <v>-2.8283002185671431E-2</v>
      </c>
      <c r="S32">
        <v>-3.5353752732089287E-2</v>
      </c>
      <c r="T32">
        <v>-4.2971670309452384E-2</v>
      </c>
      <c r="U32">
        <v>8.5547167030945226E-2</v>
      </c>
      <c r="V32">
        <v>7.1169830783383334E-2</v>
      </c>
      <c r="W32">
        <v>6.4216997814328575E-2</v>
      </c>
      <c r="X32">
        <v>5.7146247267910712E-2</v>
      </c>
      <c r="Y32">
        <v>4.9528329690547615E-2</v>
      </c>
      <c r="Z32">
        <v>0.10254716703094524</v>
      </c>
      <c r="AA32">
        <v>8.8169830783383335E-2</v>
      </c>
      <c r="AB32">
        <v>8.1216997814328562E-2</v>
      </c>
      <c r="AC32">
        <v>7.414624726791072E-2</v>
      </c>
      <c r="AD32">
        <v>6.6528329690547616E-2</v>
      </c>
      <c r="AE32" t="str">
        <f t="shared" si="0"/>
        <v>Perawatan &amp; KecantikanKeperluan Mandi &amp; Perawatan TubuhSabun &amp; Sabun Mandi</v>
      </c>
      <c r="AG32" t="s">
        <v>2322</v>
      </c>
      <c r="AH32">
        <v>601152</v>
      </c>
      <c r="AI32">
        <v>0.04</v>
      </c>
      <c r="AJ32" t="s">
        <v>2405</v>
      </c>
      <c r="AK32" t="s">
        <v>761</v>
      </c>
      <c r="AM32" t="s">
        <v>2500</v>
      </c>
      <c r="AN32" t="s">
        <v>2419</v>
      </c>
      <c r="AO32" t="s">
        <v>2419</v>
      </c>
      <c r="AP32">
        <v>0</v>
      </c>
      <c r="AQ32">
        <v>0</v>
      </c>
      <c r="AR32">
        <v>2930</v>
      </c>
      <c r="AS32">
        <v>3340</v>
      </c>
      <c r="AT32">
        <v>3340</v>
      </c>
      <c r="AU32">
        <v>5060</v>
      </c>
      <c r="BD32" t="s">
        <v>2267</v>
      </c>
      <c r="BE32" t="s">
        <v>1629</v>
      </c>
      <c r="BF32" t="s">
        <v>1412</v>
      </c>
      <c r="BI32" t="s">
        <v>2403</v>
      </c>
      <c r="BJ32" t="s">
        <v>1080</v>
      </c>
      <c r="BK32" t="s">
        <v>762</v>
      </c>
      <c r="BL32" t="s">
        <v>1106</v>
      </c>
      <c r="BM32" t="s">
        <v>2538</v>
      </c>
      <c r="BO32" t="s">
        <v>2539</v>
      </c>
      <c r="BP32" t="s">
        <v>2540</v>
      </c>
    </row>
    <row r="33" spans="1:68">
      <c r="A33" t="s">
        <v>1615</v>
      </c>
      <c r="B33">
        <v>700437</v>
      </c>
      <c r="C33" t="s">
        <v>1630</v>
      </c>
      <c r="D33">
        <v>914824</v>
      </c>
      <c r="G33" t="s">
        <v>2541</v>
      </c>
      <c r="H33" t="s">
        <v>2541</v>
      </c>
      <c r="I33" t="s">
        <v>2457</v>
      </c>
      <c r="J33" t="s">
        <v>1615</v>
      </c>
      <c r="K33">
        <v>0.05</v>
      </c>
      <c r="L33">
        <v>6.5000000000000002E-2</v>
      </c>
      <c r="M33">
        <v>1.4999999999999999E-2</v>
      </c>
      <c r="N33">
        <v>9.5000000000000001E-2</v>
      </c>
      <c r="O33">
        <v>0.11700000000000001</v>
      </c>
      <c r="P33">
        <v>-1.2456337915113292E-2</v>
      </c>
      <c r="Q33">
        <v>-2.4805634594206972E-2</v>
      </c>
      <c r="R33">
        <v>-3.7261972509320264E-2</v>
      </c>
      <c r="S33">
        <v>-4.6577465636650328E-2</v>
      </c>
      <c r="T33">
        <v>-5.5436620848867108E-2</v>
      </c>
      <c r="U33">
        <v>8.2543662084886713E-2</v>
      </c>
      <c r="V33">
        <v>7.0194365405793033E-2</v>
      </c>
      <c r="W33">
        <v>5.7738027490679737E-2</v>
      </c>
      <c r="X33">
        <v>4.8422534363349673E-2</v>
      </c>
      <c r="Y33">
        <v>3.9563379151132894E-2</v>
      </c>
      <c r="Z33">
        <v>0.10454366208488672</v>
      </c>
      <c r="AA33">
        <v>9.2194365405793038E-2</v>
      </c>
      <c r="AB33">
        <v>7.9738027490679736E-2</v>
      </c>
      <c r="AC33">
        <v>7.0422534363349679E-2</v>
      </c>
      <c r="AD33">
        <v>6.1563379151132899E-2</v>
      </c>
      <c r="AE33" t="str">
        <f t="shared" si="0"/>
        <v>Makanan &amp; MinumanMinuman</v>
      </c>
      <c r="AG33" t="s">
        <v>1496</v>
      </c>
      <c r="AH33">
        <v>951432</v>
      </c>
      <c r="AI33">
        <v>0.03</v>
      </c>
      <c r="AJ33" t="s">
        <v>2405</v>
      </c>
      <c r="AK33" t="s">
        <v>385</v>
      </c>
      <c r="AM33" t="s">
        <v>2542</v>
      </c>
      <c r="AN33" t="s">
        <v>2408</v>
      </c>
      <c r="AO33" t="s">
        <v>2408</v>
      </c>
      <c r="AP33">
        <v>2020</v>
      </c>
      <c r="AQ33">
        <v>2020</v>
      </c>
      <c r="AR33">
        <v>2020</v>
      </c>
      <c r="AS33">
        <v>2020</v>
      </c>
      <c r="AT33">
        <v>2020</v>
      </c>
      <c r="AU33">
        <v>2020</v>
      </c>
      <c r="BD33" t="s">
        <v>2292</v>
      </c>
      <c r="BE33" t="s">
        <v>2053</v>
      </c>
      <c r="BF33" t="s">
        <v>1413</v>
      </c>
      <c r="BI33" t="s">
        <v>2403</v>
      </c>
      <c r="BJ33" t="s">
        <v>1083</v>
      </c>
      <c r="BK33" t="s">
        <v>1134</v>
      </c>
      <c r="BL33" t="s">
        <v>374</v>
      </c>
      <c r="BM33" t="s">
        <v>2543</v>
      </c>
      <c r="BO33" t="s">
        <v>2544</v>
      </c>
      <c r="BP33" t="s">
        <v>2545</v>
      </c>
    </row>
    <row r="34" spans="1:68">
      <c r="A34" t="s">
        <v>1959</v>
      </c>
      <c r="B34">
        <v>600024</v>
      </c>
      <c r="C34" t="s">
        <v>1973</v>
      </c>
      <c r="D34">
        <v>859400</v>
      </c>
      <c r="G34" t="s">
        <v>2546</v>
      </c>
      <c r="H34" t="s">
        <v>2546</v>
      </c>
      <c r="I34" t="s">
        <v>2547</v>
      </c>
      <c r="J34" t="s">
        <v>1959</v>
      </c>
      <c r="K34">
        <v>0.06</v>
      </c>
      <c r="L34">
        <v>0.08</v>
      </c>
      <c r="M34">
        <v>2.0000000000000004E-2</v>
      </c>
      <c r="N34">
        <v>0.1</v>
      </c>
      <c r="O34">
        <v>0.122</v>
      </c>
      <c r="P34">
        <v>-1.4000000000000002E-2</v>
      </c>
      <c r="Q34">
        <v>-1.4000000000000002E-2</v>
      </c>
      <c r="R34">
        <v>-2.8000000000000004E-2</v>
      </c>
      <c r="S34">
        <v>-3.5000000000000003E-2</v>
      </c>
      <c r="T34">
        <v>-4.0000000000000008E-2</v>
      </c>
      <c r="U34">
        <v>8.6000000000000007E-2</v>
      </c>
      <c r="V34">
        <v>8.6000000000000007E-2</v>
      </c>
      <c r="W34">
        <v>7.2000000000000008E-2</v>
      </c>
      <c r="X34">
        <v>6.5000000000000002E-2</v>
      </c>
      <c r="Y34">
        <v>0.06</v>
      </c>
      <c r="Z34">
        <v>0.108</v>
      </c>
      <c r="AA34">
        <v>0.108</v>
      </c>
      <c r="AB34">
        <v>9.4E-2</v>
      </c>
      <c r="AC34">
        <v>8.6999999999999994E-2</v>
      </c>
      <c r="AD34">
        <v>8.199999999999999E-2</v>
      </c>
      <c r="AE34" t="str">
        <f t="shared" si="0"/>
        <v>Peralatan DapurPerlengkapan Minum</v>
      </c>
      <c r="AG34" t="s">
        <v>2028</v>
      </c>
      <c r="AH34">
        <v>601303</v>
      </c>
      <c r="AI34">
        <v>0.04</v>
      </c>
      <c r="AJ34" t="s">
        <v>2405</v>
      </c>
      <c r="AK34" t="s">
        <v>270</v>
      </c>
      <c r="AM34" t="s">
        <v>2542</v>
      </c>
      <c r="AN34" t="s">
        <v>2416</v>
      </c>
      <c r="AO34" t="s">
        <v>2416</v>
      </c>
      <c r="AP34">
        <v>3030</v>
      </c>
      <c r="AQ34">
        <v>3030</v>
      </c>
      <c r="AR34">
        <v>3030</v>
      </c>
      <c r="AS34">
        <v>3030</v>
      </c>
      <c r="AT34">
        <v>3030</v>
      </c>
      <c r="AU34">
        <v>3030</v>
      </c>
      <c r="BD34" t="s">
        <v>2319</v>
      </c>
      <c r="BE34" t="s">
        <v>1949</v>
      </c>
      <c r="BF34" t="s">
        <v>2199</v>
      </c>
      <c r="BI34" t="s">
        <v>2403</v>
      </c>
      <c r="BJ34" t="s">
        <v>1087</v>
      </c>
      <c r="BK34" t="s">
        <v>522</v>
      </c>
      <c r="BL34" t="s">
        <v>1172</v>
      </c>
      <c r="BM34" t="s">
        <v>2548</v>
      </c>
      <c r="BO34" t="s">
        <v>2549</v>
      </c>
      <c r="BP34" t="s">
        <v>2550</v>
      </c>
    </row>
    <row r="35" spans="1:68">
      <c r="A35" t="s">
        <v>1948</v>
      </c>
      <c r="B35">
        <v>802184</v>
      </c>
      <c r="C35" t="s">
        <v>1953</v>
      </c>
      <c r="D35">
        <v>806792</v>
      </c>
      <c r="E35" t="s">
        <v>1954</v>
      </c>
      <c r="F35">
        <v>806920</v>
      </c>
      <c r="G35" t="s">
        <v>2551</v>
      </c>
      <c r="H35" t="s">
        <v>2552</v>
      </c>
      <c r="I35" t="s">
        <v>2457</v>
      </c>
      <c r="J35" t="s">
        <v>1948</v>
      </c>
      <c r="K35">
        <v>0.04</v>
      </c>
      <c r="L35">
        <v>7.4999999999999997E-2</v>
      </c>
      <c r="M35">
        <v>3.4999999999999996E-2</v>
      </c>
      <c r="N35">
        <v>0.1</v>
      </c>
      <c r="O35">
        <v>0.11700000000000001</v>
      </c>
      <c r="P35">
        <v>-1.2387761260046856E-2</v>
      </c>
      <c r="Q35">
        <v>-2.5285671179672002E-2</v>
      </c>
      <c r="R35">
        <v>-3.7673432439718858E-2</v>
      </c>
      <c r="S35">
        <v>-4.7091790549648571E-2</v>
      </c>
      <c r="T35">
        <v>-5.6122387399531432E-2</v>
      </c>
      <c r="U35">
        <v>8.7612238739953149E-2</v>
      </c>
      <c r="V35">
        <v>7.4714328820327996E-2</v>
      </c>
      <c r="W35">
        <v>6.2326567560281147E-2</v>
      </c>
      <c r="X35">
        <v>5.2908209450351434E-2</v>
      </c>
      <c r="Y35">
        <v>4.3877612600468574E-2</v>
      </c>
      <c r="Z35">
        <v>0.10461223873995315</v>
      </c>
      <c r="AA35">
        <v>9.1714328820328012E-2</v>
      </c>
      <c r="AB35">
        <v>7.9326567560281142E-2</v>
      </c>
      <c r="AC35">
        <v>6.9908209450351436E-2</v>
      </c>
      <c r="AD35">
        <v>6.0877612600468575E-2</v>
      </c>
      <c r="AE35" t="str">
        <f t="shared" si="0"/>
        <v>Fashion AnakAksesori Fashion AnakTas &amp; Koper</v>
      </c>
      <c r="AG35" t="s">
        <v>2553</v>
      </c>
      <c r="AH35">
        <v>602966</v>
      </c>
      <c r="AI35">
        <v>0.02</v>
      </c>
      <c r="AJ35" t="s">
        <v>2405</v>
      </c>
      <c r="AM35" t="s">
        <v>2542</v>
      </c>
      <c r="AN35" t="s">
        <v>2424</v>
      </c>
      <c r="AO35" t="s">
        <v>2424</v>
      </c>
      <c r="AP35">
        <v>2120</v>
      </c>
      <c r="AQ35">
        <v>2120</v>
      </c>
      <c r="AR35">
        <v>2120</v>
      </c>
      <c r="AS35">
        <v>2120</v>
      </c>
      <c r="AT35">
        <v>2120</v>
      </c>
      <c r="AU35">
        <v>2120</v>
      </c>
      <c r="BD35" t="s">
        <v>2322</v>
      </c>
      <c r="BE35" t="s">
        <v>1950</v>
      </c>
      <c r="BF35" t="s">
        <v>1490</v>
      </c>
      <c r="BI35" t="s">
        <v>2403</v>
      </c>
      <c r="BJ35" t="s">
        <v>1104</v>
      </c>
      <c r="BK35" t="s">
        <v>677</v>
      </c>
      <c r="BL35" t="s">
        <v>464</v>
      </c>
      <c r="BM35" t="s">
        <v>2554</v>
      </c>
      <c r="BO35" t="s">
        <v>2555</v>
      </c>
      <c r="BP35" t="s">
        <v>2556</v>
      </c>
    </row>
    <row r="36" spans="1:68">
      <c r="A36" t="s">
        <v>1948</v>
      </c>
      <c r="B36">
        <v>802184</v>
      </c>
      <c r="C36" t="s">
        <v>1953</v>
      </c>
      <c r="D36">
        <v>806792</v>
      </c>
      <c r="E36" t="s">
        <v>1956</v>
      </c>
      <c r="F36">
        <v>807048</v>
      </c>
      <c r="G36" t="s">
        <v>2557</v>
      </c>
      <c r="H36" t="s">
        <v>2552</v>
      </c>
      <c r="I36" t="s">
        <v>2457</v>
      </c>
      <c r="J36" t="s">
        <v>1948</v>
      </c>
      <c r="K36">
        <v>0.04</v>
      </c>
      <c r="L36">
        <v>7.4999999999999997E-2</v>
      </c>
      <c r="M36">
        <v>3.4999999999999996E-2</v>
      </c>
      <c r="N36">
        <v>0.1</v>
      </c>
      <c r="O36">
        <v>0.11700000000000001</v>
      </c>
      <c r="P36">
        <v>-1.2003939412479007E-2</v>
      </c>
      <c r="Q36">
        <v>-2.7972424112646978E-2</v>
      </c>
      <c r="R36">
        <v>-3.9976363525125985E-2</v>
      </c>
      <c r="S36">
        <v>-4.9970454406407475E-2</v>
      </c>
      <c r="T36">
        <v>-5.9960605875209974E-2</v>
      </c>
      <c r="U36">
        <v>8.7996060587520991E-2</v>
      </c>
      <c r="V36">
        <v>7.2027575887353035E-2</v>
      </c>
      <c r="W36">
        <v>6.002363647487402E-2</v>
      </c>
      <c r="X36">
        <v>5.0029545593592531E-2</v>
      </c>
      <c r="Y36">
        <v>4.0039394124790031E-2</v>
      </c>
      <c r="Z36">
        <v>0.10499606058752101</v>
      </c>
      <c r="AA36">
        <v>8.9027575887353022E-2</v>
      </c>
      <c r="AB36">
        <v>7.7023636474874022E-2</v>
      </c>
      <c r="AC36">
        <v>6.7029545593592532E-2</v>
      </c>
      <c r="AD36">
        <v>5.7039394124790033E-2</v>
      </c>
      <c r="AE36" t="str">
        <f t="shared" si="0"/>
        <v>Fashion AnakAksesori Fashion AnakTopi Anak</v>
      </c>
      <c r="AG36" t="s">
        <v>2558</v>
      </c>
      <c r="AH36">
        <v>856720</v>
      </c>
      <c r="AI36">
        <v>0.02</v>
      </c>
      <c r="AK36" t="s">
        <v>188</v>
      </c>
      <c r="AM36" t="s">
        <v>2542</v>
      </c>
      <c r="AN36" t="s">
        <v>2430</v>
      </c>
      <c r="AO36" t="s">
        <v>2430</v>
      </c>
      <c r="AP36">
        <v>1720</v>
      </c>
      <c r="AQ36">
        <v>1720</v>
      </c>
      <c r="AR36">
        <v>1720</v>
      </c>
      <c r="AS36">
        <v>1720</v>
      </c>
      <c r="AT36">
        <v>1720</v>
      </c>
      <c r="AU36">
        <v>1720</v>
      </c>
      <c r="BE36" t="s">
        <v>1784</v>
      </c>
      <c r="BF36" t="s">
        <v>1563</v>
      </c>
      <c r="BI36" t="s">
        <v>2403</v>
      </c>
      <c r="BK36" t="s">
        <v>751</v>
      </c>
      <c r="BL36" t="s">
        <v>375</v>
      </c>
      <c r="BM36" t="s">
        <v>2559</v>
      </c>
      <c r="BO36" t="s">
        <v>2560</v>
      </c>
      <c r="BP36" t="s">
        <v>2561</v>
      </c>
    </row>
    <row r="37" spans="1:68">
      <c r="A37" t="s">
        <v>1948</v>
      </c>
      <c r="B37">
        <v>802184</v>
      </c>
      <c r="C37" t="s">
        <v>1953</v>
      </c>
      <c r="D37">
        <v>806792</v>
      </c>
      <c r="E37" t="s">
        <v>1611</v>
      </c>
      <c r="F37">
        <v>807304</v>
      </c>
      <c r="G37" t="s">
        <v>2562</v>
      </c>
      <c r="H37" t="s">
        <v>2552</v>
      </c>
      <c r="I37" t="s">
        <v>2457</v>
      </c>
      <c r="J37" t="s">
        <v>1948</v>
      </c>
      <c r="K37">
        <v>0.04</v>
      </c>
      <c r="L37">
        <v>7.4999999999999997E-2</v>
      </c>
      <c r="M37">
        <v>3.4999999999999996E-2</v>
      </c>
      <c r="N37">
        <v>0.1</v>
      </c>
      <c r="O37">
        <v>0.11700000000000001</v>
      </c>
      <c r="P37">
        <v>-1.2209265991818655E-2</v>
      </c>
      <c r="Q37">
        <v>-2.6535138057269422E-2</v>
      </c>
      <c r="R37">
        <v>-3.8744404049088077E-2</v>
      </c>
      <c r="S37">
        <v>-4.8430505061360096E-2</v>
      </c>
      <c r="T37">
        <v>-5.790734008181346E-2</v>
      </c>
      <c r="U37">
        <v>8.7790734008181354E-2</v>
      </c>
      <c r="V37">
        <v>7.346486194273058E-2</v>
      </c>
      <c r="W37">
        <v>6.1255595950911929E-2</v>
      </c>
      <c r="X37">
        <v>5.1569494938639909E-2</v>
      </c>
      <c r="Y37">
        <v>4.2092659918186545E-2</v>
      </c>
      <c r="Z37">
        <v>0.10479073400818135</v>
      </c>
      <c r="AA37">
        <v>9.0464861942730582E-2</v>
      </c>
      <c r="AB37">
        <v>7.825559595091193E-2</v>
      </c>
      <c r="AC37">
        <v>6.8569494938639911E-2</v>
      </c>
      <c r="AD37">
        <v>5.9092659918186546E-2</v>
      </c>
      <c r="AE37" t="str">
        <f t="shared" si="0"/>
        <v>Fashion AnakAksesori Fashion AnakAksesoris Rambut</v>
      </c>
      <c r="AM37" t="s">
        <v>2542</v>
      </c>
      <c r="AN37" t="s">
        <v>2436</v>
      </c>
      <c r="AO37" t="s">
        <v>2436</v>
      </c>
      <c r="AP37">
        <v>2020</v>
      </c>
      <c r="AQ37">
        <v>2020</v>
      </c>
      <c r="AR37">
        <v>2020</v>
      </c>
      <c r="AS37">
        <v>2020</v>
      </c>
      <c r="AT37">
        <v>2020</v>
      </c>
      <c r="AU37">
        <v>2020</v>
      </c>
      <c r="BE37" t="s">
        <v>2086</v>
      </c>
      <c r="BF37" t="s">
        <v>1932</v>
      </c>
      <c r="BI37" t="s">
        <v>2403</v>
      </c>
      <c r="BK37" t="s">
        <v>763</v>
      </c>
      <c r="BL37" t="s">
        <v>350</v>
      </c>
      <c r="BM37" t="s">
        <v>2563</v>
      </c>
      <c r="BO37" t="s">
        <v>2564</v>
      </c>
      <c r="BP37" t="s">
        <v>2565</v>
      </c>
    </row>
    <row r="38" spans="1:68">
      <c r="A38" t="s">
        <v>2322</v>
      </c>
      <c r="B38">
        <v>601152</v>
      </c>
      <c r="C38" t="s">
        <v>2333</v>
      </c>
      <c r="D38">
        <v>842888</v>
      </c>
      <c r="G38" t="s">
        <v>2566</v>
      </c>
      <c r="H38" t="s">
        <v>2566</v>
      </c>
      <c r="I38" t="s">
        <v>246</v>
      </c>
      <c r="J38" t="s">
        <v>2322</v>
      </c>
      <c r="K38">
        <v>5.5E-2</v>
      </c>
      <c r="L38">
        <v>0.08</v>
      </c>
      <c r="M38">
        <v>2.5000000000000001E-2</v>
      </c>
      <c r="N38">
        <v>9.2499999999999999E-2</v>
      </c>
      <c r="O38">
        <v>0.1095</v>
      </c>
      <c r="P38">
        <v>-7.1238318515521419E-3</v>
      </c>
      <c r="Q38">
        <v>-2.0133177039135038E-2</v>
      </c>
      <c r="R38">
        <v>-2.7257008890687179E-2</v>
      </c>
      <c r="S38">
        <v>-3.4071261113358974E-2</v>
      </c>
      <c r="T38">
        <v>-4.1261681484478632E-2</v>
      </c>
      <c r="U38">
        <v>8.5376168148447854E-2</v>
      </c>
      <c r="V38">
        <v>7.2366822960864968E-2</v>
      </c>
      <c r="W38">
        <v>6.5242991109312823E-2</v>
      </c>
      <c r="X38">
        <v>5.8428738886641025E-2</v>
      </c>
      <c r="Y38">
        <v>5.1238318515521367E-2</v>
      </c>
      <c r="Z38">
        <v>0.10237616814844785</v>
      </c>
      <c r="AA38">
        <v>8.9366822960864956E-2</v>
      </c>
      <c r="AB38">
        <v>8.2242991109312824E-2</v>
      </c>
      <c r="AC38">
        <v>7.5428738886641034E-2</v>
      </c>
      <c r="AD38">
        <v>6.8238318515521368E-2</v>
      </c>
      <c r="AE38" t="str">
        <f t="shared" si="0"/>
        <v>Pakaian &amp; Pakaian Dalam WanitaPakaian Dalam Wanita</v>
      </c>
      <c r="AM38" t="s">
        <v>2542</v>
      </c>
      <c r="AN38" t="s">
        <v>2441</v>
      </c>
      <c r="AO38" t="s">
        <v>2441</v>
      </c>
      <c r="AP38">
        <v>1720</v>
      </c>
      <c r="AQ38">
        <v>1720</v>
      </c>
      <c r="AR38">
        <v>1720</v>
      </c>
      <c r="AS38">
        <v>1720</v>
      </c>
      <c r="AT38">
        <v>1720</v>
      </c>
      <c r="AU38">
        <v>1720</v>
      </c>
      <c r="BE38" t="s">
        <v>2171</v>
      </c>
      <c r="BF38" t="s">
        <v>1933</v>
      </c>
      <c r="BI38" t="s">
        <v>2403</v>
      </c>
      <c r="BK38" t="s">
        <v>386</v>
      </c>
      <c r="BL38" t="s">
        <v>351</v>
      </c>
      <c r="BM38" t="s">
        <v>2567</v>
      </c>
      <c r="BO38" t="s">
        <v>2568</v>
      </c>
      <c r="BP38" t="s">
        <v>2569</v>
      </c>
    </row>
    <row r="39" spans="1:68">
      <c r="A39" t="s">
        <v>1948</v>
      </c>
      <c r="B39">
        <v>802184</v>
      </c>
      <c r="C39" t="s">
        <v>1953</v>
      </c>
      <c r="D39">
        <v>806792</v>
      </c>
      <c r="E39" t="s">
        <v>1958</v>
      </c>
      <c r="F39">
        <v>807816</v>
      </c>
      <c r="G39" t="s">
        <v>2570</v>
      </c>
      <c r="H39" t="s">
        <v>2552</v>
      </c>
      <c r="I39" t="s">
        <v>2457</v>
      </c>
      <c r="J39" t="s">
        <v>1948</v>
      </c>
      <c r="K39">
        <v>0.04</v>
      </c>
      <c r="L39">
        <v>7.4999999999999997E-2</v>
      </c>
      <c r="M39">
        <v>3.4999999999999996E-2</v>
      </c>
      <c r="N39">
        <v>0.1</v>
      </c>
      <c r="O39">
        <v>0.11700000000000001</v>
      </c>
      <c r="P39">
        <v>-1.2164975549316892E-2</v>
      </c>
      <c r="Q39">
        <v>-2.6845171154781813E-2</v>
      </c>
      <c r="R39">
        <v>-3.9010146704098705E-2</v>
      </c>
      <c r="S39">
        <v>-4.8762683380123378E-2</v>
      </c>
      <c r="T39">
        <v>-5.835024450683117E-2</v>
      </c>
      <c r="U39">
        <v>8.7835024450683113E-2</v>
      </c>
      <c r="V39">
        <v>7.3154828845218192E-2</v>
      </c>
      <c r="W39">
        <v>6.09898532959013E-2</v>
      </c>
      <c r="X39">
        <v>5.1237316619876627E-2</v>
      </c>
      <c r="Y39">
        <v>4.1649755493168836E-2</v>
      </c>
      <c r="Z39">
        <v>0.10483502445068311</v>
      </c>
      <c r="AA39">
        <v>9.0154828845218193E-2</v>
      </c>
      <c r="AB39">
        <v>7.7989853295901301E-2</v>
      </c>
      <c r="AC39">
        <v>6.8237316619876628E-2</v>
      </c>
      <c r="AD39">
        <v>5.8649755493168837E-2</v>
      </c>
      <c r="AE39" t="str">
        <f t="shared" si="0"/>
        <v>Fashion AnakAksesori Fashion AnakJam Tangan</v>
      </c>
      <c r="AM39" t="s">
        <v>2542</v>
      </c>
      <c r="AN39" t="s">
        <v>2447</v>
      </c>
      <c r="AO39" t="s">
        <v>2447</v>
      </c>
      <c r="AP39">
        <v>1920</v>
      </c>
      <c r="AQ39">
        <v>1920</v>
      </c>
      <c r="AR39">
        <v>1920</v>
      </c>
      <c r="AS39">
        <v>1920</v>
      </c>
      <c r="AT39">
        <v>1920</v>
      </c>
      <c r="AU39">
        <v>1920</v>
      </c>
      <c r="BE39" t="s">
        <v>2180</v>
      </c>
      <c r="BF39" t="s">
        <v>1934</v>
      </c>
      <c r="BI39" t="s">
        <v>2403</v>
      </c>
      <c r="BK39" t="s">
        <v>815</v>
      </c>
      <c r="BL39" t="s">
        <v>352</v>
      </c>
      <c r="BM39" t="s">
        <v>2571</v>
      </c>
      <c r="BO39" t="s">
        <v>2572</v>
      </c>
      <c r="BP39" t="s">
        <v>2573</v>
      </c>
    </row>
    <row r="40" spans="1:68">
      <c r="A40" t="s">
        <v>1948</v>
      </c>
      <c r="B40">
        <v>802184</v>
      </c>
      <c r="C40" t="s">
        <v>1953</v>
      </c>
      <c r="D40">
        <v>806792</v>
      </c>
      <c r="E40" t="s">
        <v>1606</v>
      </c>
      <c r="F40">
        <v>807176</v>
      </c>
      <c r="G40" t="s">
        <v>2574</v>
      </c>
      <c r="H40" t="s">
        <v>2552</v>
      </c>
      <c r="I40" t="s">
        <v>2457</v>
      </c>
      <c r="J40" t="s">
        <v>1948</v>
      </c>
      <c r="K40">
        <v>0.04</v>
      </c>
      <c r="L40">
        <v>7.4999999999999997E-2</v>
      </c>
      <c r="M40">
        <v>3.4999999999999996E-2</v>
      </c>
      <c r="N40">
        <v>0.1</v>
      </c>
      <c r="O40">
        <v>0.11700000000000001</v>
      </c>
      <c r="P40">
        <v>-1.2111200096143603E-2</v>
      </c>
      <c r="Q40">
        <v>-2.722159932699484E-2</v>
      </c>
      <c r="R40">
        <v>-3.9332799423138443E-2</v>
      </c>
      <c r="S40">
        <v>-4.9165999278923046E-2</v>
      </c>
      <c r="T40">
        <v>-5.8887999038564065E-2</v>
      </c>
      <c r="U40">
        <v>8.7888799903856396E-2</v>
      </c>
      <c r="V40">
        <v>7.2778400673005172E-2</v>
      </c>
      <c r="W40">
        <v>6.0667200576861563E-2</v>
      </c>
      <c r="X40">
        <v>5.0834000721076959E-2</v>
      </c>
      <c r="Y40">
        <v>4.1112000961435941E-2</v>
      </c>
      <c r="Z40">
        <v>0.10488879990385641</v>
      </c>
      <c r="AA40">
        <v>8.977840067300516E-2</v>
      </c>
      <c r="AB40">
        <v>7.7667200576861564E-2</v>
      </c>
      <c r="AC40">
        <v>6.7834000721076954E-2</v>
      </c>
      <c r="AD40">
        <v>5.8112000961435942E-2</v>
      </c>
      <c r="AE40" t="str">
        <f t="shared" si="0"/>
        <v>Fashion AnakAksesori Fashion AnakKacamata</v>
      </c>
      <c r="AM40" t="s">
        <v>2542</v>
      </c>
      <c r="AN40" t="s">
        <v>2452</v>
      </c>
      <c r="AO40" t="s">
        <v>2452</v>
      </c>
      <c r="AP40">
        <v>1820</v>
      </c>
      <c r="AQ40">
        <v>1820</v>
      </c>
      <c r="AR40">
        <v>1820</v>
      </c>
      <c r="AS40">
        <v>1820</v>
      </c>
      <c r="AT40">
        <v>1820</v>
      </c>
      <c r="AU40">
        <v>1820</v>
      </c>
      <c r="BE40" t="s">
        <v>1201</v>
      </c>
      <c r="BF40" t="s">
        <v>1935</v>
      </c>
      <c r="BI40" t="s">
        <v>2403</v>
      </c>
      <c r="BK40" t="s">
        <v>5</v>
      </c>
      <c r="BL40" t="s">
        <v>604</v>
      </c>
      <c r="BM40" t="s">
        <v>2575</v>
      </c>
      <c r="BO40" t="s">
        <v>2576</v>
      </c>
      <c r="BP40" t="s">
        <v>2577</v>
      </c>
    </row>
    <row r="41" spans="1:68">
      <c r="A41" t="s">
        <v>1948</v>
      </c>
      <c r="B41">
        <v>802184</v>
      </c>
      <c r="C41" t="s">
        <v>1953</v>
      </c>
      <c r="D41">
        <v>806792</v>
      </c>
      <c r="E41" t="s">
        <v>1589</v>
      </c>
      <c r="F41">
        <v>807432</v>
      </c>
      <c r="G41" t="s">
        <v>2578</v>
      </c>
      <c r="H41" t="s">
        <v>2552</v>
      </c>
      <c r="I41" t="s">
        <v>2457</v>
      </c>
      <c r="J41" t="s">
        <v>1948</v>
      </c>
      <c r="K41">
        <v>0.04</v>
      </c>
      <c r="L41">
        <v>7.4999999999999997E-2</v>
      </c>
      <c r="M41">
        <v>3.4999999999999996E-2</v>
      </c>
      <c r="N41">
        <v>0.1</v>
      </c>
      <c r="O41">
        <v>0.11700000000000001</v>
      </c>
      <c r="P41">
        <v>-1.1167604937369471E-2</v>
      </c>
      <c r="Q41">
        <v>-3.38267654384138E-2</v>
      </c>
      <c r="R41">
        <v>-4.4994370375783271E-2</v>
      </c>
      <c r="S41">
        <v>-5.6242962969729082E-2</v>
      </c>
      <c r="T41">
        <v>-6.8323950626305432E-2</v>
      </c>
      <c r="U41">
        <v>8.8832395062630534E-2</v>
      </c>
      <c r="V41">
        <v>6.6173234561586206E-2</v>
      </c>
      <c r="W41">
        <v>5.5005629624216734E-2</v>
      </c>
      <c r="X41">
        <v>4.3757037030270923E-2</v>
      </c>
      <c r="Y41">
        <v>3.1676049373694573E-2</v>
      </c>
      <c r="Z41">
        <v>0.10583239506263054</v>
      </c>
      <c r="AA41">
        <v>8.3173234561586207E-2</v>
      </c>
      <c r="AB41">
        <v>7.2005629624216735E-2</v>
      </c>
      <c r="AC41">
        <v>6.0757037030270925E-2</v>
      </c>
      <c r="AD41">
        <v>4.8676049373694574E-2</v>
      </c>
      <c r="AE41" t="str">
        <f t="shared" si="0"/>
        <v>Fashion AnakAksesori Fashion AnakSarung Tangan</v>
      </c>
      <c r="BE41" t="s">
        <v>2148</v>
      </c>
      <c r="BF41" t="s">
        <v>1936</v>
      </c>
      <c r="BI41" t="s">
        <v>2403</v>
      </c>
      <c r="BK41" t="s">
        <v>6</v>
      </c>
      <c r="BL41" t="s">
        <v>605</v>
      </c>
      <c r="BM41" t="s">
        <v>2579</v>
      </c>
      <c r="BO41" t="s">
        <v>2580</v>
      </c>
      <c r="BP41" t="s">
        <v>2581</v>
      </c>
    </row>
    <row r="42" spans="1:68">
      <c r="A42" t="s">
        <v>1348</v>
      </c>
      <c r="B42">
        <v>601450</v>
      </c>
      <c r="C42" t="s">
        <v>1379</v>
      </c>
      <c r="D42">
        <v>856208</v>
      </c>
      <c r="E42" t="s">
        <v>1383</v>
      </c>
      <c r="F42">
        <v>855952</v>
      </c>
      <c r="G42" t="s">
        <v>2582</v>
      </c>
      <c r="H42" t="s">
        <v>2583</v>
      </c>
      <c r="I42" t="s">
        <v>2457</v>
      </c>
      <c r="J42" t="s">
        <v>1348</v>
      </c>
      <c r="K42">
        <v>0.04</v>
      </c>
      <c r="L42">
        <v>7.0000000000000007E-2</v>
      </c>
      <c r="M42">
        <v>3.0000000000000006E-2</v>
      </c>
      <c r="N42">
        <v>9.2499999999999999E-2</v>
      </c>
      <c r="O42">
        <v>0.1095</v>
      </c>
      <c r="P42">
        <v>-7.0000000000000097E-3</v>
      </c>
      <c r="Q42">
        <v>-2.1000000000000001E-2</v>
      </c>
      <c r="R42">
        <v>-2.8000000000000011E-2</v>
      </c>
      <c r="S42">
        <v>-3.500000000000001E-2</v>
      </c>
      <c r="T42">
        <v>-4.250000000000001E-2</v>
      </c>
      <c r="U42">
        <v>8.5499999999999993E-2</v>
      </c>
      <c r="V42">
        <v>7.1499999999999994E-2</v>
      </c>
      <c r="W42">
        <v>6.4499999999999988E-2</v>
      </c>
      <c r="X42">
        <v>5.7499999999999989E-2</v>
      </c>
      <c r="Y42">
        <v>4.9999999999999989E-2</v>
      </c>
      <c r="Z42">
        <v>0.10249999999999999</v>
      </c>
      <c r="AA42">
        <v>8.8499999999999995E-2</v>
      </c>
      <c r="AB42">
        <v>8.1499999999999989E-2</v>
      </c>
      <c r="AC42">
        <v>7.4499999999999983E-2</v>
      </c>
      <c r="AD42">
        <v>6.699999999999999E-2</v>
      </c>
      <c r="AE42" t="str">
        <f t="shared" si="0"/>
        <v>Perawatan &amp; KecantikanParfumParfum Wanita</v>
      </c>
      <c r="BE42" t="s">
        <v>1206</v>
      </c>
      <c r="BF42" t="s">
        <v>1937</v>
      </c>
      <c r="BI42" t="s">
        <v>2403</v>
      </c>
      <c r="BK42" t="s">
        <v>7</v>
      </c>
      <c r="BL42" t="s">
        <v>680</v>
      </c>
      <c r="BM42" t="s">
        <v>2584</v>
      </c>
      <c r="BO42" t="s">
        <v>2585</v>
      </c>
      <c r="BP42" t="s">
        <v>2586</v>
      </c>
    </row>
    <row r="43" spans="1:68">
      <c r="A43" t="s">
        <v>1948</v>
      </c>
      <c r="B43">
        <v>802184</v>
      </c>
      <c r="C43" t="s">
        <v>1953</v>
      </c>
      <c r="D43">
        <v>806792</v>
      </c>
      <c r="E43" t="s">
        <v>1957</v>
      </c>
      <c r="F43">
        <v>807688</v>
      </c>
      <c r="G43" t="s">
        <v>2587</v>
      </c>
      <c r="H43" t="s">
        <v>2552</v>
      </c>
      <c r="I43" t="s">
        <v>2457</v>
      </c>
      <c r="J43" t="s">
        <v>1948</v>
      </c>
      <c r="K43">
        <v>0.04</v>
      </c>
      <c r="L43">
        <v>7.4999999999999997E-2</v>
      </c>
      <c r="M43">
        <v>3.4999999999999996E-2</v>
      </c>
      <c r="N43">
        <v>0.1</v>
      </c>
      <c r="O43">
        <v>0.11700000000000001</v>
      </c>
      <c r="P43">
        <v>-1.2497077269761552E-2</v>
      </c>
      <c r="Q43">
        <v>-2.452045911166913E-2</v>
      </c>
      <c r="R43">
        <v>-3.7017536381430682E-2</v>
      </c>
      <c r="S43">
        <v>-4.6271920476788353E-2</v>
      </c>
      <c r="T43">
        <v>-5.5029227302384479E-2</v>
      </c>
      <c r="U43">
        <v>8.750292273023845E-2</v>
      </c>
      <c r="V43">
        <v>7.5479540888330879E-2</v>
      </c>
      <c r="W43">
        <v>6.2982463618569323E-2</v>
      </c>
      <c r="X43">
        <v>5.3728079523211653E-2</v>
      </c>
      <c r="Y43">
        <v>4.4970772697615527E-2</v>
      </c>
      <c r="Z43">
        <v>0.10450292273023845</v>
      </c>
      <c r="AA43">
        <v>9.247954088833088E-2</v>
      </c>
      <c r="AB43">
        <v>7.9982463618569324E-2</v>
      </c>
      <c r="AC43">
        <v>7.0728079523211654E-2</v>
      </c>
      <c r="AD43">
        <v>6.1970772697615528E-2</v>
      </c>
      <c r="AE43" t="str">
        <f t="shared" si="0"/>
        <v>Fashion AnakAksesori Fashion AnakSyal &amp; Selendang Anak</v>
      </c>
      <c r="BE43" t="s">
        <v>1207</v>
      </c>
      <c r="BF43" t="s">
        <v>2306</v>
      </c>
      <c r="BI43" t="s">
        <v>2403</v>
      </c>
      <c r="BK43" t="s">
        <v>14</v>
      </c>
      <c r="BL43" t="s">
        <v>172</v>
      </c>
      <c r="BM43" t="s">
        <v>2588</v>
      </c>
      <c r="BO43" t="s">
        <v>2589</v>
      </c>
      <c r="BP43" t="s">
        <v>2590</v>
      </c>
    </row>
    <row r="44" spans="1:68">
      <c r="A44" t="s">
        <v>1948</v>
      </c>
      <c r="B44">
        <v>802184</v>
      </c>
      <c r="C44" t="s">
        <v>1953</v>
      </c>
      <c r="D44">
        <v>806792</v>
      </c>
      <c r="E44" t="s">
        <v>1387</v>
      </c>
      <c r="F44">
        <v>960520</v>
      </c>
      <c r="G44" t="s">
        <v>2591</v>
      </c>
      <c r="H44" t="s">
        <v>2552</v>
      </c>
      <c r="I44" t="s">
        <v>2457</v>
      </c>
      <c r="J44" t="s">
        <v>1948</v>
      </c>
      <c r="K44">
        <v>0.04</v>
      </c>
      <c r="L44">
        <v>7.4999999999999997E-2</v>
      </c>
      <c r="M44">
        <v>3.4999999999999996E-2</v>
      </c>
      <c r="N44">
        <v>9.2499999999999999E-2</v>
      </c>
      <c r="O44">
        <v>0.1095</v>
      </c>
      <c r="P44">
        <v>-6.5000000000000023E-3</v>
      </c>
      <c r="Q44">
        <v>-2.4499999999999997E-2</v>
      </c>
      <c r="R44">
        <v>-3.1E-2</v>
      </c>
      <c r="S44">
        <v>-3.875E-2</v>
      </c>
      <c r="T44">
        <v>-4.7500000000000001E-2</v>
      </c>
      <c r="U44">
        <v>8.5999999999999993E-2</v>
      </c>
      <c r="V44">
        <v>6.8000000000000005E-2</v>
      </c>
      <c r="W44">
        <v>6.1499999999999999E-2</v>
      </c>
      <c r="X44">
        <v>5.3749999999999999E-2</v>
      </c>
      <c r="Y44">
        <v>4.4999999999999998E-2</v>
      </c>
      <c r="Z44">
        <v>0.10299999999999999</v>
      </c>
      <c r="AA44">
        <v>8.5000000000000006E-2</v>
      </c>
      <c r="AB44">
        <v>7.85E-2</v>
      </c>
      <c r="AC44">
        <v>7.0750000000000007E-2</v>
      </c>
      <c r="AD44">
        <v>6.2E-2</v>
      </c>
      <c r="AE44" t="str">
        <f t="shared" si="0"/>
        <v>Fashion AnakAksesori Fashion AnakMasker Wajah</v>
      </c>
      <c r="BE44" t="s">
        <v>1208</v>
      </c>
      <c r="BF44" t="s">
        <v>1221</v>
      </c>
      <c r="BI44" t="s">
        <v>2403</v>
      </c>
      <c r="BK44" t="s">
        <v>752</v>
      </c>
      <c r="BL44" t="s">
        <v>723</v>
      </c>
      <c r="BM44" t="s">
        <v>2592</v>
      </c>
      <c r="BO44" t="s">
        <v>2593</v>
      </c>
      <c r="BP44" t="s">
        <v>2594</v>
      </c>
    </row>
    <row r="45" spans="1:68">
      <c r="A45" t="s">
        <v>1948</v>
      </c>
      <c r="B45">
        <v>802184</v>
      </c>
      <c r="C45" t="s">
        <v>1953</v>
      </c>
      <c r="D45">
        <v>806792</v>
      </c>
      <c r="E45" t="s">
        <v>1586</v>
      </c>
      <c r="F45">
        <v>808072</v>
      </c>
      <c r="G45" t="s">
        <v>2595</v>
      </c>
      <c r="H45" t="s">
        <v>2552</v>
      </c>
      <c r="I45" t="s">
        <v>2457</v>
      </c>
      <c r="J45" t="s">
        <v>1948</v>
      </c>
      <c r="K45">
        <v>0.04</v>
      </c>
      <c r="L45">
        <v>7.4999999999999997E-2</v>
      </c>
      <c r="M45">
        <v>3.4999999999999996E-2</v>
      </c>
      <c r="N45">
        <v>0.1</v>
      </c>
      <c r="O45">
        <v>0.11700000000000001</v>
      </c>
      <c r="P45">
        <v>-1.1528628430159636E-2</v>
      </c>
      <c r="Q45">
        <v>-3.1299600988882584E-2</v>
      </c>
      <c r="R45">
        <v>-4.282822941904222E-2</v>
      </c>
      <c r="S45">
        <v>-5.3535286773802773E-2</v>
      </c>
      <c r="T45">
        <v>-6.4713715698403687E-2</v>
      </c>
      <c r="U45">
        <v>8.8471371569840362E-2</v>
      </c>
      <c r="V45">
        <v>6.8700399011117422E-2</v>
      </c>
      <c r="W45">
        <v>5.7171770580957786E-2</v>
      </c>
      <c r="X45">
        <v>4.6464713226197232E-2</v>
      </c>
      <c r="Y45">
        <v>3.5286284301596318E-2</v>
      </c>
      <c r="Z45">
        <v>0.10547137156984038</v>
      </c>
      <c r="AA45">
        <v>8.5700399011117423E-2</v>
      </c>
      <c r="AB45">
        <v>7.417177058095778E-2</v>
      </c>
      <c r="AC45">
        <v>6.3464713226197234E-2</v>
      </c>
      <c r="AD45">
        <v>5.228628430159632E-2</v>
      </c>
      <c r="AE45" t="str">
        <f t="shared" si="0"/>
        <v>Fashion AnakAksesori Fashion AnakAlat Penutup Telinga</v>
      </c>
      <c r="BE45" t="s">
        <v>1209</v>
      </c>
      <c r="BF45" t="s">
        <v>2074</v>
      </c>
      <c r="BI45" t="s">
        <v>2403</v>
      </c>
      <c r="BK45" t="s">
        <v>765</v>
      </c>
      <c r="BL45" t="s">
        <v>657</v>
      </c>
      <c r="BM45" t="s">
        <v>2596</v>
      </c>
      <c r="BO45" t="s">
        <v>2597</v>
      </c>
      <c r="BP45" t="s">
        <v>2598</v>
      </c>
    </row>
    <row r="46" spans="1:68">
      <c r="A46" t="s">
        <v>1948</v>
      </c>
      <c r="B46">
        <v>802184</v>
      </c>
      <c r="C46" t="s">
        <v>1953</v>
      </c>
      <c r="D46">
        <v>806792</v>
      </c>
      <c r="E46" t="s">
        <v>1583</v>
      </c>
      <c r="F46">
        <v>807560</v>
      </c>
      <c r="G46" t="s">
        <v>2599</v>
      </c>
      <c r="H46" t="s">
        <v>2552</v>
      </c>
      <c r="I46" t="s">
        <v>2457</v>
      </c>
      <c r="J46" t="s">
        <v>1948</v>
      </c>
      <c r="K46">
        <v>0.04</v>
      </c>
      <c r="L46">
        <v>7.4999999999999997E-2</v>
      </c>
      <c r="M46">
        <v>3.4999999999999996E-2</v>
      </c>
      <c r="N46">
        <v>0.1</v>
      </c>
      <c r="O46">
        <v>0.11700000000000001</v>
      </c>
      <c r="P46">
        <v>-1.232305431082405E-2</v>
      </c>
      <c r="Q46">
        <v>-2.5738619824231677E-2</v>
      </c>
      <c r="R46">
        <v>-3.8061674135055727E-2</v>
      </c>
      <c r="S46">
        <v>-4.7577092668819654E-2</v>
      </c>
      <c r="T46">
        <v>-5.6769456891759537E-2</v>
      </c>
      <c r="U46">
        <v>8.7676945689175959E-2</v>
      </c>
      <c r="V46">
        <v>7.4261380175768332E-2</v>
      </c>
      <c r="W46">
        <v>6.1938325864944278E-2</v>
      </c>
      <c r="X46">
        <v>5.2422907331180352E-2</v>
      </c>
      <c r="Y46">
        <v>4.3230543108240468E-2</v>
      </c>
      <c r="Z46">
        <v>0.10467694568917596</v>
      </c>
      <c r="AA46">
        <v>9.1261380175768334E-2</v>
      </c>
      <c r="AB46">
        <v>7.8938325864944286E-2</v>
      </c>
      <c r="AC46">
        <v>6.9422907331180353E-2</v>
      </c>
      <c r="AD46">
        <v>6.023054310824047E-2</v>
      </c>
      <c r="AE46" t="str">
        <f t="shared" si="0"/>
        <v>Fashion AnakAksesori Fashion AnakSabuk</v>
      </c>
      <c r="BE46" t="s">
        <v>1220</v>
      </c>
      <c r="BF46" t="s">
        <v>1406</v>
      </c>
      <c r="BI46" t="s">
        <v>2403</v>
      </c>
      <c r="BK46" t="s">
        <v>540</v>
      </c>
      <c r="BL46" t="s">
        <v>140</v>
      </c>
      <c r="BM46" t="s">
        <v>2600</v>
      </c>
      <c r="BO46" t="s">
        <v>2601</v>
      </c>
      <c r="BP46" t="s">
        <v>2602</v>
      </c>
    </row>
    <row r="47" spans="1:68">
      <c r="A47" t="s">
        <v>2014</v>
      </c>
      <c r="B47">
        <v>824328</v>
      </c>
      <c r="C47" t="s">
        <v>2015</v>
      </c>
      <c r="D47">
        <v>840072</v>
      </c>
      <c r="G47" t="s">
        <v>2603</v>
      </c>
      <c r="H47" t="s">
        <v>2603</v>
      </c>
      <c r="I47" t="s">
        <v>246</v>
      </c>
      <c r="J47" t="s">
        <v>2014</v>
      </c>
      <c r="K47">
        <v>0.05</v>
      </c>
      <c r="L47">
        <v>0.08</v>
      </c>
      <c r="M47">
        <v>0.03</v>
      </c>
      <c r="N47">
        <v>9.2499999999999999E-2</v>
      </c>
      <c r="O47">
        <v>0.1095</v>
      </c>
      <c r="P47">
        <v>-6.634116612139921E-3</v>
      </c>
      <c r="Q47">
        <v>-2.356118371502058E-2</v>
      </c>
      <c r="R47">
        <v>-3.0195300327160501E-2</v>
      </c>
      <c r="S47">
        <v>-3.7744125408950627E-2</v>
      </c>
      <c r="T47">
        <v>-4.6158833878600834E-2</v>
      </c>
      <c r="U47">
        <v>8.5865883387860081E-2</v>
      </c>
      <c r="V47">
        <v>6.8938816284979415E-2</v>
      </c>
      <c r="W47">
        <v>6.2304699672839498E-2</v>
      </c>
      <c r="X47">
        <v>5.4755874591049372E-2</v>
      </c>
      <c r="Y47">
        <v>4.6341166121399165E-2</v>
      </c>
      <c r="Z47">
        <v>0.10286588338786008</v>
      </c>
      <c r="AA47">
        <v>8.5938816284979416E-2</v>
      </c>
      <c r="AB47">
        <v>7.9304699672839499E-2</v>
      </c>
      <c r="AC47">
        <v>7.1755874591049373E-2</v>
      </c>
      <c r="AD47">
        <v>6.3341166121399173E-2</v>
      </c>
      <c r="AE47" t="str">
        <f t="shared" si="0"/>
        <v>Pakaian &amp; Pakaian Dalam PriaBawahan Pria</v>
      </c>
      <c r="BE47" t="s">
        <v>1230</v>
      </c>
      <c r="BF47" t="s">
        <v>2075</v>
      </c>
      <c r="BI47" t="s">
        <v>2403</v>
      </c>
      <c r="BK47" t="s">
        <v>15</v>
      </c>
      <c r="BL47" t="s">
        <v>26</v>
      </c>
      <c r="BM47" t="s">
        <v>2604</v>
      </c>
      <c r="BO47" t="s">
        <v>2605</v>
      </c>
      <c r="BP47" t="s">
        <v>2606</v>
      </c>
    </row>
    <row r="48" spans="1:68">
      <c r="A48" t="s">
        <v>1348</v>
      </c>
      <c r="B48">
        <v>601450</v>
      </c>
      <c r="C48" t="s">
        <v>1384</v>
      </c>
      <c r="D48">
        <v>849416</v>
      </c>
      <c r="G48" t="s">
        <v>2607</v>
      </c>
      <c r="H48" t="s">
        <v>2607</v>
      </c>
      <c r="I48" t="s">
        <v>2457</v>
      </c>
      <c r="J48" t="s">
        <v>1348</v>
      </c>
      <c r="K48">
        <v>0.04</v>
      </c>
      <c r="L48">
        <v>7.0000000000000007E-2</v>
      </c>
      <c r="M48">
        <v>3.0000000000000006E-2</v>
      </c>
      <c r="N48">
        <v>0.1</v>
      </c>
      <c r="O48">
        <v>9.1999999999999998E-2</v>
      </c>
      <c r="P48">
        <v>-1.3000000000000008E-2</v>
      </c>
      <c r="Q48">
        <v>-2.1000000000000001E-2</v>
      </c>
      <c r="R48">
        <v>-3.4000000000000009E-2</v>
      </c>
      <c r="S48">
        <v>-4.250000000000001E-2</v>
      </c>
      <c r="T48">
        <v>-0.05</v>
      </c>
      <c r="U48">
        <v>8.6999999999999994E-2</v>
      </c>
      <c r="V48">
        <v>7.9000000000000001E-2</v>
      </c>
      <c r="W48">
        <v>6.6000000000000003E-2</v>
      </c>
      <c r="X48">
        <v>5.7499999999999996E-2</v>
      </c>
      <c r="Y48">
        <v>0.05</v>
      </c>
      <c r="Z48">
        <v>7.8999999999999987E-2</v>
      </c>
      <c r="AA48">
        <v>7.0999999999999994E-2</v>
      </c>
      <c r="AB48">
        <v>5.7999999999999989E-2</v>
      </c>
      <c r="AC48">
        <v>4.9499999999999988E-2</v>
      </c>
      <c r="AD48">
        <v>4.1999999999999996E-2</v>
      </c>
      <c r="AE48" t="str">
        <f t="shared" si="0"/>
        <v>Perawatan &amp; KecantikanPeralatan Perawatan</v>
      </c>
      <c r="BE48" t="s">
        <v>1445</v>
      </c>
      <c r="BF48" t="s">
        <v>1745</v>
      </c>
      <c r="BI48" t="s">
        <v>2403</v>
      </c>
      <c r="BK48" t="s">
        <v>493</v>
      </c>
      <c r="BL48" t="s">
        <v>606</v>
      </c>
      <c r="BM48" t="s">
        <v>2608</v>
      </c>
      <c r="BO48" t="s">
        <v>2609</v>
      </c>
      <c r="BP48" t="s">
        <v>2610</v>
      </c>
    </row>
    <row r="49" spans="1:68">
      <c r="A49" t="s">
        <v>1184</v>
      </c>
      <c r="B49">
        <v>605196</v>
      </c>
      <c r="C49" t="s">
        <v>1185</v>
      </c>
      <c r="D49">
        <v>809488</v>
      </c>
      <c r="E49" t="s">
        <v>1200</v>
      </c>
      <c r="F49">
        <v>813328</v>
      </c>
      <c r="G49" t="s">
        <v>2611</v>
      </c>
      <c r="H49" t="s">
        <v>2612</v>
      </c>
      <c r="I49" t="s">
        <v>2403</v>
      </c>
      <c r="J49" t="s">
        <v>1184</v>
      </c>
      <c r="K49">
        <v>5.5E-2</v>
      </c>
      <c r="L49">
        <v>7.4999999999999997E-2</v>
      </c>
      <c r="M49">
        <v>1.9999999999999997E-2</v>
      </c>
      <c r="N49">
        <v>9.5000000000000001E-2</v>
      </c>
      <c r="O49">
        <v>0.122</v>
      </c>
      <c r="P49">
        <v>-4.2000000000000006E-3</v>
      </c>
      <c r="Q49">
        <v>-8.3999999999999977E-3</v>
      </c>
      <c r="R49">
        <v>-1.2599999999999998E-2</v>
      </c>
      <c r="S49">
        <v>-1.7499999999999998E-2</v>
      </c>
      <c r="T49">
        <v>-1.9999999999999997E-2</v>
      </c>
      <c r="U49">
        <v>9.0800000000000006E-2</v>
      </c>
      <c r="V49">
        <v>8.660000000000001E-2</v>
      </c>
      <c r="W49">
        <v>8.2400000000000001E-2</v>
      </c>
      <c r="X49">
        <v>7.7499999999999999E-2</v>
      </c>
      <c r="Y49">
        <v>7.5000000000000011E-2</v>
      </c>
      <c r="Z49">
        <v>0.1178</v>
      </c>
      <c r="AA49">
        <v>0.11360000000000001</v>
      </c>
      <c r="AB49">
        <v>0.1094</v>
      </c>
      <c r="AC49">
        <v>0.1045</v>
      </c>
      <c r="AD49">
        <v>0.10200000000000001</v>
      </c>
      <c r="AE49" t="str">
        <f t="shared" si="0"/>
        <v>Mobil &amp; Sepeda MotorSuku Cadang KendaraanWiper &amp; Pencuci Kaca Depan Mobil</v>
      </c>
      <c r="BE49" t="s">
        <v>1692</v>
      </c>
      <c r="BF49" t="s">
        <v>1270</v>
      </c>
      <c r="BI49" t="s">
        <v>2403</v>
      </c>
      <c r="BK49" t="s">
        <v>206</v>
      </c>
      <c r="BL49" t="s">
        <v>141</v>
      </c>
      <c r="BM49" t="s">
        <v>2613</v>
      </c>
      <c r="BO49" t="s">
        <v>2614</v>
      </c>
      <c r="BP49" t="s">
        <v>2615</v>
      </c>
    </row>
    <row r="50" spans="1:68">
      <c r="A50" t="s">
        <v>1184</v>
      </c>
      <c r="B50">
        <v>605196</v>
      </c>
      <c r="C50" t="s">
        <v>1185</v>
      </c>
      <c r="D50">
        <v>809488</v>
      </c>
      <c r="E50" t="s">
        <v>1199</v>
      </c>
      <c r="F50">
        <v>813584</v>
      </c>
      <c r="G50" t="s">
        <v>2616</v>
      </c>
      <c r="H50" t="s">
        <v>2612</v>
      </c>
      <c r="I50" t="s">
        <v>2403</v>
      </c>
      <c r="J50" t="s">
        <v>1184</v>
      </c>
      <c r="K50">
        <v>5.5E-2</v>
      </c>
      <c r="L50">
        <v>7.4999999999999997E-2</v>
      </c>
      <c r="M50">
        <v>1.9999999999999997E-2</v>
      </c>
      <c r="N50">
        <v>9.2499999999999999E-2</v>
      </c>
      <c r="O50">
        <v>0.11449999999999999</v>
      </c>
      <c r="P50">
        <v>-2.700000000000001E-3</v>
      </c>
      <c r="Q50">
        <v>-8.3999999999999977E-3</v>
      </c>
      <c r="R50">
        <v>-1.1099999999999999E-2</v>
      </c>
      <c r="S50">
        <v>-1.375E-2</v>
      </c>
      <c r="T50">
        <v>-1.6250000000000001E-2</v>
      </c>
      <c r="U50">
        <v>8.9799999999999991E-2</v>
      </c>
      <c r="V50">
        <v>8.4100000000000008E-2</v>
      </c>
      <c r="W50">
        <v>8.14E-2</v>
      </c>
      <c r="X50">
        <v>7.8750000000000001E-2</v>
      </c>
      <c r="Y50">
        <v>7.6249999999999998E-2</v>
      </c>
      <c r="Z50">
        <v>0.11179999999999998</v>
      </c>
      <c r="AA50">
        <v>0.1061</v>
      </c>
      <c r="AB50">
        <v>0.10339999999999999</v>
      </c>
      <c r="AC50">
        <v>0.10074999999999999</v>
      </c>
      <c r="AD50">
        <v>9.824999999999999E-2</v>
      </c>
      <c r="AE50" t="str">
        <f t="shared" si="0"/>
        <v>Mobil &amp; Sepeda MotorSuku Cadang KendaraanRoda, Pelek, &amp; Aksesori</v>
      </c>
      <c r="BE50" t="s">
        <v>2293</v>
      </c>
      <c r="BF50" t="s">
        <v>1246</v>
      </c>
      <c r="BI50" t="s">
        <v>2403</v>
      </c>
      <c r="BK50" t="s">
        <v>272</v>
      </c>
      <c r="BL50" t="s">
        <v>607</v>
      </c>
      <c r="BM50" t="s">
        <v>2617</v>
      </c>
      <c r="BO50" t="s">
        <v>2618</v>
      </c>
      <c r="BP50" t="s">
        <v>2619</v>
      </c>
    </row>
    <row r="51" spans="1:68">
      <c r="A51" t="s">
        <v>1184</v>
      </c>
      <c r="B51">
        <v>605196</v>
      </c>
      <c r="C51" t="s">
        <v>1185</v>
      </c>
      <c r="D51">
        <v>809488</v>
      </c>
      <c r="E51" t="s">
        <v>1198</v>
      </c>
      <c r="F51">
        <v>813712</v>
      </c>
      <c r="G51" t="s">
        <v>2620</v>
      </c>
      <c r="H51" t="s">
        <v>2612</v>
      </c>
      <c r="I51" t="s">
        <v>2403</v>
      </c>
      <c r="J51" t="s">
        <v>1184</v>
      </c>
      <c r="K51">
        <v>5.5E-2</v>
      </c>
      <c r="L51">
        <v>7.4999999999999997E-2</v>
      </c>
      <c r="M51">
        <v>1.9999999999999997E-2</v>
      </c>
      <c r="N51">
        <v>9.2499999999999999E-2</v>
      </c>
      <c r="O51">
        <v>0.1195</v>
      </c>
      <c r="P51">
        <v>-3.7000000000000019E-3</v>
      </c>
      <c r="Q51">
        <v>-8.3999999999999977E-3</v>
      </c>
      <c r="R51">
        <v>-1.21E-2</v>
      </c>
      <c r="S51">
        <v>-1.6250000000000004E-2</v>
      </c>
      <c r="T51">
        <v>-1.8750000000000003E-2</v>
      </c>
      <c r="U51">
        <v>8.879999999999999E-2</v>
      </c>
      <c r="V51">
        <v>8.4100000000000008E-2</v>
      </c>
      <c r="W51">
        <v>8.0399999999999999E-2</v>
      </c>
      <c r="X51">
        <v>7.6249999999999998E-2</v>
      </c>
      <c r="Y51">
        <v>7.3749999999999996E-2</v>
      </c>
      <c r="Z51">
        <v>0.11579999999999999</v>
      </c>
      <c r="AA51">
        <v>0.1111</v>
      </c>
      <c r="AB51">
        <v>0.1074</v>
      </c>
      <c r="AC51">
        <v>0.10324999999999999</v>
      </c>
      <c r="AD51">
        <v>0.10074999999999999</v>
      </c>
      <c r="AE51" t="str">
        <f t="shared" si="0"/>
        <v>Mobil &amp; Sepeda MotorSuku Cadang KendaraanBan &amp; Aksesori</v>
      </c>
      <c r="BE51" t="s">
        <v>1582</v>
      </c>
      <c r="BF51" t="s">
        <v>1247</v>
      </c>
      <c r="BI51" t="s">
        <v>2403</v>
      </c>
      <c r="BK51" t="s">
        <v>1038</v>
      </c>
      <c r="BL51" t="s">
        <v>608</v>
      </c>
      <c r="BM51" t="s">
        <v>2621</v>
      </c>
      <c r="BO51" t="s">
        <v>2622</v>
      </c>
      <c r="BP51" t="s">
        <v>2623</v>
      </c>
    </row>
    <row r="52" spans="1:68">
      <c r="A52" t="s">
        <v>1184</v>
      </c>
      <c r="B52">
        <v>605196</v>
      </c>
      <c r="C52" t="s">
        <v>1185</v>
      </c>
      <c r="D52">
        <v>809488</v>
      </c>
      <c r="E52" t="s">
        <v>1197</v>
      </c>
      <c r="F52">
        <v>813840</v>
      </c>
      <c r="G52" t="s">
        <v>2624</v>
      </c>
      <c r="H52" t="s">
        <v>2612</v>
      </c>
      <c r="I52" t="s">
        <v>2403</v>
      </c>
      <c r="J52" t="s">
        <v>1184</v>
      </c>
      <c r="K52">
        <v>5.5E-2</v>
      </c>
      <c r="L52">
        <v>7.4999999999999997E-2</v>
      </c>
      <c r="M52">
        <v>1.9999999999999997E-2</v>
      </c>
      <c r="N52">
        <v>9.2499999999999999E-2</v>
      </c>
      <c r="O52">
        <v>0.1195</v>
      </c>
      <c r="P52">
        <v>-3.7000000000000019E-3</v>
      </c>
      <c r="Q52">
        <v>-8.3999999999999977E-3</v>
      </c>
      <c r="R52">
        <v>-1.21E-2</v>
      </c>
      <c r="S52">
        <v>-1.6250000000000004E-2</v>
      </c>
      <c r="T52">
        <v>-1.8750000000000003E-2</v>
      </c>
      <c r="U52">
        <v>8.879999999999999E-2</v>
      </c>
      <c r="V52">
        <v>8.4100000000000008E-2</v>
      </c>
      <c r="W52">
        <v>8.0399999999999999E-2</v>
      </c>
      <c r="X52">
        <v>7.6249999999999998E-2</v>
      </c>
      <c r="Y52">
        <v>7.3749999999999996E-2</v>
      </c>
      <c r="Z52">
        <v>0.11579999999999999</v>
      </c>
      <c r="AA52">
        <v>0.1111</v>
      </c>
      <c r="AB52">
        <v>0.1074</v>
      </c>
      <c r="AC52">
        <v>0.10324999999999999</v>
      </c>
      <c r="AD52">
        <v>0.10074999999999999</v>
      </c>
      <c r="AE52" t="str">
        <f t="shared" si="0"/>
        <v>Mobil &amp; Sepeda MotorSuku Cadang KendaraanSok, Strut, &amp; Suspensi</v>
      </c>
      <c r="BE52" t="s">
        <v>1497</v>
      </c>
      <c r="BF52" t="s">
        <v>1336</v>
      </c>
      <c r="BI52" t="s">
        <v>2403</v>
      </c>
      <c r="BK52" t="s">
        <v>494</v>
      </c>
      <c r="BL52" t="s">
        <v>609</v>
      </c>
      <c r="BM52" t="s">
        <v>2625</v>
      </c>
      <c r="BO52" t="s">
        <v>2626</v>
      </c>
      <c r="BP52" t="s">
        <v>2627</v>
      </c>
    </row>
    <row r="53" spans="1:68">
      <c r="A53" t="s">
        <v>1184</v>
      </c>
      <c r="B53">
        <v>605196</v>
      </c>
      <c r="C53" t="s">
        <v>1185</v>
      </c>
      <c r="D53">
        <v>809488</v>
      </c>
      <c r="E53" t="s">
        <v>1196</v>
      </c>
      <c r="F53">
        <v>813968</v>
      </c>
      <c r="G53" t="s">
        <v>2628</v>
      </c>
      <c r="H53" t="s">
        <v>2612</v>
      </c>
      <c r="I53" t="s">
        <v>2403</v>
      </c>
      <c r="J53" t="s">
        <v>1184</v>
      </c>
      <c r="K53">
        <v>5.5E-2</v>
      </c>
      <c r="L53">
        <v>7.4999999999999997E-2</v>
      </c>
      <c r="M53">
        <v>1.9999999999999997E-2</v>
      </c>
      <c r="N53">
        <v>9.2499999999999999E-2</v>
      </c>
      <c r="O53">
        <v>0.11449999999999999</v>
      </c>
      <c r="P53">
        <v>-2.700000000000001E-3</v>
      </c>
      <c r="Q53">
        <v>-8.3999999999999977E-3</v>
      </c>
      <c r="R53">
        <v>-1.1099999999999999E-2</v>
      </c>
      <c r="S53">
        <v>-1.375E-2</v>
      </c>
      <c r="T53">
        <v>-1.6250000000000001E-2</v>
      </c>
      <c r="U53">
        <v>8.9799999999999991E-2</v>
      </c>
      <c r="V53">
        <v>8.4100000000000008E-2</v>
      </c>
      <c r="W53">
        <v>8.14E-2</v>
      </c>
      <c r="X53">
        <v>7.8750000000000001E-2</v>
      </c>
      <c r="Y53">
        <v>7.6249999999999998E-2</v>
      </c>
      <c r="Z53">
        <v>0.11179999999999998</v>
      </c>
      <c r="AA53">
        <v>0.1061</v>
      </c>
      <c r="AB53">
        <v>0.10339999999999999</v>
      </c>
      <c r="AC53">
        <v>0.10074999999999999</v>
      </c>
      <c r="AD53">
        <v>9.824999999999999E-2</v>
      </c>
      <c r="AE53" t="str">
        <f t="shared" si="0"/>
        <v>Mobil &amp; Sepeda MotorSuku Cadang KendaraanRadiator, Pendinginan Mesin, &amp; Kontrol Suhu</v>
      </c>
      <c r="BE53" t="s">
        <v>2150</v>
      </c>
      <c r="BF53" t="s">
        <v>1337</v>
      </c>
      <c r="BI53" t="s">
        <v>2403</v>
      </c>
      <c r="BK53" t="s">
        <v>211</v>
      </c>
      <c r="BL53" t="s">
        <v>610</v>
      </c>
      <c r="BM53" t="s">
        <v>2629</v>
      </c>
      <c r="BO53" t="s">
        <v>2630</v>
      </c>
      <c r="BP53" t="s">
        <v>2631</v>
      </c>
    </row>
    <row r="54" spans="1:68">
      <c r="A54" t="s">
        <v>1184</v>
      </c>
      <c r="B54">
        <v>605196</v>
      </c>
      <c r="C54" t="s">
        <v>1185</v>
      </c>
      <c r="D54">
        <v>809488</v>
      </c>
      <c r="E54" t="s">
        <v>1195</v>
      </c>
      <c r="F54">
        <v>814864</v>
      </c>
      <c r="G54" t="s">
        <v>2632</v>
      </c>
      <c r="H54" t="s">
        <v>2612</v>
      </c>
      <c r="I54" t="s">
        <v>2403</v>
      </c>
      <c r="J54" t="s">
        <v>1184</v>
      </c>
      <c r="K54">
        <v>5.5E-2</v>
      </c>
      <c r="L54">
        <v>7.4999999999999997E-2</v>
      </c>
      <c r="M54">
        <v>1.9999999999999997E-2</v>
      </c>
      <c r="N54">
        <v>9.2499999999999999E-2</v>
      </c>
      <c r="O54">
        <v>0.1195</v>
      </c>
      <c r="P54">
        <v>-3.7000000000000019E-3</v>
      </c>
      <c r="Q54">
        <v>-8.3999999999999977E-3</v>
      </c>
      <c r="R54">
        <v>-1.21E-2</v>
      </c>
      <c r="S54">
        <v>-1.6250000000000004E-2</v>
      </c>
      <c r="T54">
        <v>-1.8750000000000003E-2</v>
      </c>
      <c r="U54">
        <v>8.879999999999999E-2</v>
      </c>
      <c r="V54">
        <v>8.4100000000000008E-2</v>
      </c>
      <c r="W54">
        <v>8.0399999999999999E-2</v>
      </c>
      <c r="X54">
        <v>7.6249999999999998E-2</v>
      </c>
      <c r="Y54">
        <v>7.3749999999999996E-2</v>
      </c>
      <c r="Z54">
        <v>0.11579999999999999</v>
      </c>
      <c r="AA54">
        <v>0.1111</v>
      </c>
      <c r="AB54">
        <v>0.1074</v>
      </c>
      <c r="AC54">
        <v>0.10324999999999999</v>
      </c>
      <c r="AD54">
        <v>0.10074999999999999</v>
      </c>
      <c r="AE54" t="str">
        <f t="shared" si="0"/>
        <v>Mobil &amp; Sepeda MotorSuku Cadang KendaraanPengapian</v>
      </c>
      <c r="BE54" t="s">
        <v>1863</v>
      </c>
      <c r="BF54" t="s">
        <v>1338</v>
      </c>
      <c r="BI54" t="s">
        <v>2403</v>
      </c>
      <c r="BK54" t="s">
        <v>215</v>
      </c>
      <c r="BL54" t="s">
        <v>921</v>
      </c>
      <c r="BM54" t="s">
        <v>2633</v>
      </c>
      <c r="BO54" t="s">
        <v>2634</v>
      </c>
      <c r="BP54" t="s">
        <v>2635</v>
      </c>
    </row>
    <row r="55" spans="1:68">
      <c r="A55" t="s">
        <v>1184</v>
      </c>
      <c r="B55">
        <v>605196</v>
      </c>
      <c r="C55" t="s">
        <v>1185</v>
      </c>
      <c r="D55">
        <v>809488</v>
      </c>
      <c r="E55" t="s">
        <v>1194</v>
      </c>
      <c r="F55">
        <v>814736</v>
      </c>
      <c r="G55" t="s">
        <v>2636</v>
      </c>
      <c r="H55" t="s">
        <v>2612</v>
      </c>
      <c r="I55" t="s">
        <v>2403</v>
      </c>
      <c r="J55" t="s">
        <v>1184</v>
      </c>
      <c r="K55">
        <v>5.5E-2</v>
      </c>
      <c r="L55">
        <v>7.4999999999999997E-2</v>
      </c>
      <c r="M55">
        <v>1.9999999999999997E-2</v>
      </c>
      <c r="N55">
        <v>9.5000000000000001E-2</v>
      </c>
      <c r="O55">
        <v>0.122</v>
      </c>
      <c r="P55">
        <v>-4.2247953512937145E-3</v>
      </c>
      <c r="Q55">
        <v>-9.4414047543358842E-3</v>
      </c>
      <c r="R55">
        <v>-1.3666200105629599E-2</v>
      </c>
      <c r="S55">
        <v>-1.8429825673514186E-2</v>
      </c>
      <c r="T55">
        <v>-2.1239767564685576E-2</v>
      </c>
      <c r="U55">
        <v>9.0775204648706281E-2</v>
      </c>
      <c r="V55">
        <v>8.5558595245664115E-2</v>
      </c>
      <c r="W55">
        <v>8.1333799894370395E-2</v>
      </c>
      <c r="X55">
        <v>7.6570174326485815E-2</v>
      </c>
      <c r="Y55">
        <v>7.3760232435314432E-2</v>
      </c>
      <c r="Z55">
        <v>0.11777520464870628</v>
      </c>
      <c r="AA55">
        <v>0.11255859524566411</v>
      </c>
      <c r="AB55">
        <v>0.10833379989437039</v>
      </c>
      <c r="AC55">
        <v>0.10357017432648581</v>
      </c>
      <c r="AD55">
        <v>0.10076023243531443</v>
      </c>
      <c r="AE55" t="str">
        <f t="shared" si="0"/>
        <v>Mobil &amp; Sepeda MotorSuku Cadang KendaraanSistem Bahan Bakar</v>
      </c>
      <c r="BE55" t="s">
        <v>1693</v>
      </c>
      <c r="BF55" t="s">
        <v>1339</v>
      </c>
      <c r="BI55" t="s">
        <v>2403</v>
      </c>
      <c r="BK55" t="s">
        <v>39</v>
      </c>
      <c r="BL55" t="s">
        <v>611</v>
      </c>
      <c r="BM55" t="s">
        <v>2637</v>
      </c>
      <c r="BO55" t="s">
        <v>2638</v>
      </c>
      <c r="BP55" t="s">
        <v>2639</v>
      </c>
    </row>
    <row r="56" spans="1:68">
      <c r="A56" t="s">
        <v>1184</v>
      </c>
      <c r="B56">
        <v>605196</v>
      </c>
      <c r="C56" t="s">
        <v>1185</v>
      </c>
      <c r="D56">
        <v>809488</v>
      </c>
      <c r="E56" t="s">
        <v>1193</v>
      </c>
      <c r="F56">
        <v>813456</v>
      </c>
      <c r="G56" t="s">
        <v>2640</v>
      </c>
      <c r="H56" t="s">
        <v>2612</v>
      </c>
      <c r="I56" t="s">
        <v>2403</v>
      </c>
      <c r="J56" t="s">
        <v>1184</v>
      </c>
      <c r="K56">
        <v>5.5E-2</v>
      </c>
      <c r="L56">
        <v>7.4999999999999997E-2</v>
      </c>
      <c r="M56">
        <v>1.9999999999999997E-2</v>
      </c>
      <c r="N56">
        <v>9.5000000000000001E-2</v>
      </c>
      <c r="O56">
        <v>0.122</v>
      </c>
      <c r="P56">
        <v>-4.2903736128550272E-3</v>
      </c>
      <c r="Q56">
        <v>-1.2195691739911141E-2</v>
      </c>
      <c r="R56">
        <v>-1.6486065352766168E-2</v>
      </c>
      <c r="S56">
        <v>-2.0889010482063521E-2</v>
      </c>
      <c r="T56">
        <v>-2.451868064275136E-2</v>
      </c>
      <c r="U56">
        <v>9.070962638714497E-2</v>
      </c>
      <c r="V56">
        <v>8.280430826008886E-2</v>
      </c>
      <c r="W56">
        <v>7.851393464723383E-2</v>
      </c>
      <c r="X56">
        <v>7.4110989517936487E-2</v>
      </c>
      <c r="Y56">
        <v>7.0481319357248634E-2</v>
      </c>
      <c r="Z56">
        <v>0.11770962638714497</v>
      </c>
      <c r="AA56">
        <v>0.10980430826008886</v>
      </c>
      <c r="AB56">
        <v>0.10551393464723383</v>
      </c>
      <c r="AC56">
        <v>0.10111098951793648</v>
      </c>
      <c r="AD56">
        <v>9.748131935724863E-2</v>
      </c>
      <c r="AE56" t="str">
        <f t="shared" si="0"/>
        <v>Mobil &amp; Sepeda MotorSuku Cadang KendaraanPembuangan &amp; Emisi</v>
      </c>
      <c r="BE56" t="s">
        <v>1505</v>
      </c>
      <c r="BF56" t="s">
        <v>1310</v>
      </c>
      <c r="BI56" t="s">
        <v>2403</v>
      </c>
      <c r="BK56" t="s">
        <v>613</v>
      </c>
      <c r="BL56" t="s">
        <v>964</v>
      </c>
      <c r="BM56" t="s">
        <v>2641</v>
      </c>
      <c r="BO56" t="s">
        <v>2642</v>
      </c>
      <c r="BP56" t="s">
        <v>2643</v>
      </c>
    </row>
    <row r="57" spans="1:68">
      <c r="A57" t="s">
        <v>1184</v>
      </c>
      <c r="B57">
        <v>605196</v>
      </c>
      <c r="C57" t="s">
        <v>1185</v>
      </c>
      <c r="D57">
        <v>809488</v>
      </c>
      <c r="E57" t="s">
        <v>1192</v>
      </c>
      <c r="F57">
        <v>814352</v>
      </c>
      <c r="G57" t="s">
        <v>2644</v>
      </c>
      <c r="H57" t="s">
        <v>2612</v>
      </c>
      <c r="I57" t="s">
        <v>2403</v>
      </c>
      <c r="J57" t="s">
        <v>1184</v>
      </c>
      <c r="K57">
        <v>5.5E-2</v>
      </c>
      <c r="L57">
        <v>7.4999999999999997E-2</v>
      </c>
      <c r="M57">
        <v>1.9999999999999997E-2</v>
      </c>
      <c r="N57">
        <v>9.5000000000000001E-2</v>
      </c>
      <c r="O57">
        <v>0.122</v>
      </c>
      <c r="P57">
        <v>-4.2000000000000006E-3</v>
      </c>
      <c r="Q57">
        <v>-8.3999999999999977E-3</v>
      </c>
      <c r="R57">
        <v>-1.2599999999999998E-2</v>
      </c>
      <c r="S57">
        <v>-1.7499999999999998E-2</v>
      </c>
      <c r="T57">
        <v>-1.9999999999999997E-2</v>
      </c>
      <c r="U57">
        <v>9.0800000000000006E-2</v>
      </c>
      <c r="V57">
        <v>8.660000000000001E-2</v>
      </c>
      <c r="W57">
        <v>8.2400000000000001E-2</v>
      </c>
      <c r="X57">
        <v>7.7499999999999999E-2</v>
      </c>
      <c r="Y57">
        <v>7.5000000000000011E-2</v>
      </c>
      <c r="Z57">
        <v>0.1178</v>
      </c>
      <c r="AA57">
        <v>0.11360000000000001</v>
      </c>
      <c r="AB57">
        <v>0.1094</v>
      </c>
      <c r="AC57">
        <v>0.1045</v>
      </c>
      <c r="AD57">
        <v>0.10200000000000001</v>
      </c>
      <c r="AE57" t="str">
        <f t="shared" si="0"/>
        <v>Mobil &amp; Sepeda MotorSuku Cadang KendaraanKomponen Mesin</v>
      </c>
      <c r="BE57" t="s">
        <v>1500</v>
      </c>
      <c r="BF57" t="s">
        <v>1311</v>
      </c>
      <c r="BI57" t="s">
        <v>2403</v>
      </c>
      <c r="BK57" t="s">
        <v>16</v>
      </c>
      <c r="BL57" t="s">
        <v>885</v>
      </c>
      <c r="BM57" t="s">
        <v>2645</v>
      </c>
      <c r="BO57" t="s">
        <v>2646</v>
      </c>
      <c r="BP57" t="s">
        <v>2647</v>
      </c>
    </row>
    <row r="58" spans="1:68">
      <c r="A58" t="s">
        <v>1184</v>
      </c>
      <c r="B58">
        <v>605196</v>
      </c>
      <c r="C58" t="s">
        <v>1185</v>
      </c>
      <c r="D58">
        <v>809488</v>
      </c>
      <c r="E58" t="s">
        <v>1191</v>
      </c>
      <c r="F58">
        <v>814096</v>
      </c>
      <c r="G58" t="s">
        <v>2648</v>
      </c>
      <c r="H58" t="s">
        <v>2612</v>
      </c>
      <c r="I58" t="s">
        <v>2403</v>
      </c>
      <c r="J58" t="s">
        <v>1184</v>
      </c>
      <c r="K58">
        <v>5.5E-2</v>
      </c>
      <c r="L58">
        <v>7.4999999999999997E-2</v>
      </c>
      <c r="M58">
        <v>1.9999999999999997E-2</v>
      </c>
      <c r="N58">
        <v>9.5000000000000001E-2</v>
      </c>
      <c r="O58">
        <v>0.122</v>
      </c>
      <c r="P58">
        <v>-4.2000000000000006E-3</v>
      </c>
      <c r="Q58">
        <v>-8.3999999999999977E-3</v>
      </c>
      <c r="R58">
        <v>-1.2599999999999998E-2</v>
      </c>
      <c r="S58">
        <v>-1.7499999999999998E-2</v>
      </c>
      <c r="T58">
        <v>-1.9999999999999997E-2</v>
      </c>
      <c r="U58">
        <v>9.0800000000000006E-2</v>
      </c>
      <c r="V58">
        <v>8.660000000000001E-2</v>
      </c>
      <c r="W58">
        <v>8.2400000000000001E-2</v>
      </c>
      <c r="X58">
        <v>7.7499999999999999E-2</v>
      </c>
      <c r="Y58">
        <v>7.5000000000000011E-2</v>
      </c>
      <c r="Z58">
        <v>0.1178</v>
      </c>
      <c r="AA58">
        <v>0.11360000000000001</v>
      </c>
      <c r="AB58">
        <v>0.1094</v>
      </c>
      <c r="AC58">
        <v>0.1045</v>
      </c>
      <c r="AD58">
        <v>0.10200000000000001</v>
      </c>
      <c r="AE58" t="str">
        <f t="shared" si="0"/>
        <v>Mobil &amp; Sepeda MotorSuku Cadang KendaraanDrivetrain, Transmisi, &amp; Kopling</v>
      </c>
      <c r="BE58" t="s">
        <v>1964</v>
      </c>
      <c r="BF58" t="s">
        <v>1282</v>
      </c>
      <c r="BI58" t="s">
        <v>2403</v>
      </c>
      <c r="BK58" t="s">
        <v>296</v>
      </c>
      <c r="BL58" t="s">
        <v>353</v>
      </c>
      <c r="BM58" t="s">
        <v>2649</v>
      </c>
      <c r="BO58" t="s">
        <v>2650</v>
      </c>
      <c r="BP58" t="s">
        <v>2651</v>
      </c>
    </row>
    <row r="59" spans="1:68">
      <c r="A59" t="s">
        <v>1184</v>
      </c>
      <c r="B59">
        <v>605196</v>
      </c>
      <c r="C59" t="s">
        <v>1185</v>
      </c>
      <c r="D59">
        <v>809488</v>
      </c>
      <c r="E59" t="s">
        <v>1190</v>
      </c>
      <c r="F59">
        <v>814480</v>
      </c>
      <c r="G59" t="s">
        <v>2652</v>
      </c>
      <c r="H59" t="s">
        <v>2612</v>
      </c>
      <c r="I59" t="s">
        <v>2403</v>
      </c>
      <c r="J59" t="s">
        <v>1184</v>
      </c>
      <c r="K59">
        <v>5.5E-2</v>
      </c>
      <c r="L59">
        <v>7.4999999999999997E-2</v>
      </c>
      <c r="M59">
        <v>1.9999999999999997E-2</v>
      </c>
      <c r="N59">
        <v>9.2499999999999999E-2</v>
      </c>
      <c r="O59">
        <v>0.1195</v>
      </c>
      <c r="P59">
        <v>-3.7000000000000019E-3</v>
      </c>
      <c r="Q59">
        <v>-8.3999999999999977E-3</v>
      </c>
      <c r="R59">
        <v>-1.21E-2</v>
      </c>
      <c r="S59">
        <v>-1.6250000000000004E-2</v>
      </c>
      <c r="T59">
        <v>-1.8750000000000003E-2</v>
      </c>
      <c r="U59">
        <v>8.879999999999999E-2</v>
      </c>
      <c r="V59">
        <v>8.4100000000000008E-2</v>
      </c>
      <c r="W59">
        <v>8.0399999999999999E-2</v>
      </c>
      <c r="X59">
        <v>7.6249999999999998E-2</v>
      </c>
      <c r="Y59">
        <v>7.3749999999999996E-2</v>
      </c>
      <c r="Z59">
        <v>0.11579999999999999</v>
      </c>
      <c r="AA59">
        <v>0.1111</v>
      </c>
      <c r="AB59">
        <v>0.1074</v>
      </c>
      <c r="AC59">
        <v>0.10324999999999999</v>
      </c>
      <c r="AD59">
        <v>0.10074999999999999</v>
      </c>
      <c r="AE59" t="str">
        <f t="shared" si="0"/>
        <v>Mobil &amp; Sepeda MotorSuku Cadang KendaraanSistem Rem</v>
      </c>
      <c r="BE59" t="s">
        <v>1594</v>
      </c>
      <c r="BF59" t="s">
        <v>1248</v>
      </c>
      <c r="BI59" t="s">
        <v>2403</v>
      </c>
      <c r="BK59" t="s">
        <v>1013</v>
      </c>
      <c r="BL59" t="s">
        <v>395</v>
      </c>
      <c r="BM59" t="s">
        <v>2653</v>
      </c>
      <c r="BO59" t="s">
        <v>2654</v>
      </c>
      <c r="BP59" t="s">
        <v>2655</v>
      </c>
    </row>
    <row r="60" spans="1:68">
      <c r="A60" t="s">
        <v>1184</v>
      </c>
      <c r="B60">
        <v>605196</v>
      </c>
      <c r="C60" t="s">
        <v>1185</v>
      </c>
      <c r="D60">
        <v>809488</v>
      </c>
      <c r="E60" t="s">
        <v>1189</v>
      </c>
      <c r="F60">
        <v>813200</v>
      </c>
      <c r="G60" t="s">
        <v>2656</v>
      </c>
      <c r="H60" t="s">
        <v>2612</v>
      </c>
      <c r="I60" t="s">
        <v>2403</v>
      </c>
      <c r="J60" t="s">
        <v>1184</v>
      </c>
      <c r="K60">
        <v>5.5E-2</v>
      </c>
      <c r="L60">
        <v>7.4999999999999997E-2</v>
      </c>
      <c r="M60">
        <v>1.9999999999999997E-2</v>
      </c>
      <c r="N60">
        <v>9.5000000000000001E-2</v>
      </c>
      <c r="O60">
        <v>0.122</v>
      </c>
      <c r="P60">
        <v>-4.2000000000000006E-3</v>
      </c>
      <c r="Q60">
        <v>-8.3999999999999977E-3</v>
      </c>
      <c r="R60">
        <v>-1.2599999999999998E-2</v>
      </c>
      <c r="S60">
        <v>-1.7499999999999998E-2</v>
      </c>
      <c r="T60">
        <v>-1.9999999999999997E-2</v>
      </c>
      <c r="U60">
        <v>9.0800000000000006E-2</v>
      </c>
      <c r="V60">
        <v>8.660000000000001E-2</v>
      </c>
      <c r="W60">
        <v>8.2400000000000001E-2</v>
      </c>
      <c r="X60">
        <v>7.7499999999999999E-2</v>
      </c>
      <c r="Y60">
        <v>7.5000000000000011E-2</v>
      </c>
      <c r="Z60">
        <v>0.1178</v>
      </c>
      <c r="AA60">
        <v>0.11360000000000001</v>
      </c>
      <c r="AB60">
        <v>0.1094</v>
      </c>
      <c r="AC60">
        <v>0.1045</v>
      </c>
      <c r="AD60">
        <v>0.10200000000000001</v>
      </c>
      <c r="AE60" t="str">
        <f t="shared" si="0"/>
        <v>Mobil &amp; Sepeda MotorSuku Cadang KendaraanBodi, Rangka, &amp; Bemper</v>
      </c>
      <c r="BE60" t="s">
        <v>1972</v>
      </c>
      <c r="BF60" t="s">
        <v>1271</v>
      </c>
      <c r="BI60" t="s">
        <v>2403</v>
      </c>
      <c r="BK60" t="s">
        <v>97</v>
      </c>
      <c r="BL60" t="s">
        <v>58</v>
      </c>
      <c r="BM60" t="s">
        <v>2657</v>
      </c>
      <c r="BO60" t="s">
        <v>2658</v>
      </c>
      <c r="BP60" t="s">
        <v>2659</v>
      </c>
    </row>
    <row r="61" spans="1:68">
      <c r="A61" t="s">
        <v>1184</v>
      </c>
      <c r="B61">
        <v>605196</v>
      </c>
      <c r="C61" t="s">
        <v>1185</v>
      </c>
      <c r="D61">
        <v>809488</v>
      </c>
      <c r="E61" t="s">
        <v>1188</v>
      </c>
      <c r="F61">
        <v>814608</v>
      </c>
      <c r="G61" t="s">
        <v>2660</v>
      </c>
      <c r="H61" t="s">
        <v>2612</v>
      </c>
      <c r="I61" t="s">
        <v>2403</v>
      </c>
      <c r="J61" t="s">
        <v>1184</v>
      </c>
      <c r="K61">
        <v>5.5E-2</v>
      </c>
      <c r="L61">
        <v>7.4999999999999997E-2</v>
      </c>
      <c r="M61">
        <v>1.9999999999999997E-2</v>
      </c>
      <c r="N61">
        <v>9.5000000000000001E-2</v>
      </c>
      <c r="O61">
        <v>0.122</v>
      </c>
      <c r="P61">
        <v>-4.2000000000000006E-3</v>
      </c>
      <c r="Q61">
        <v>-8.3999999999999977E-3</v>
      </c>
      <c r="R61">
        <v>-1.2599999999999998E-2</v>
      </c>
      <c r="S61">
        <v>-1.7499999999999998E-2</v>
      </c>
      <c r="T61">
        <v>-1.9999999999999997E-2</v>
      </c>
      <c r="U61">
        <v>9.0800000000000006E-2</v>
      </c>
      <c r="V61">
        <v>8.660000000000001E-2</v>
      </c>
      <c r="W61">
        <v>8.2400000000000001E-2</v>
      </c>
      <c r="X61">
        <v>7.7499999999999999E-2</v>
      </c>
      <c r="Y61">
        <v>7.5000000000000011E-2</v>
      </c>
      <c r="Z61">
        <v>0.1178</v>
      </c>
      <c r="AA61">
        <v>0.11360000000000001</v>
      </c>
      <c r="AB61">
        <v>0.1094</v>
      </c>
      <c r="AC61">
        <v>0.1045</v>
      </c>
      <c r="AD61">
        <v>0.10200000000000001</v>
      </c>
      <c r="AE61" t="str">
        <f t="shared" si="0"/>
        <v>Mobil &amp; Sepeda MotorSuku Cadang KendaraanSabuk, Selang, &amp; Puli</v>
      </c>
      <c r="BE61" t="s">
        <v>1516</v>
      </c>
      <c r="BF61" t="s">
        <v>1272</v>
      </c>
      <c r="BI61" t="s">
        <v>2403</v>
      </c>
      <c r="BK61" t="s">
        <v>297</v>
      </c>
      <c r="BL61" t="s">
        <v>59</v>
      </c>
      <c r="BM61" t="s">
        <v>2661</v>
      </c>
      <c r="BO61" t="s">
        <v>2662</v>
      </c>
      <c r="BP61" t="s">
        <v>2663</v>
      </c>
    </row>
    <row r="62" spans="1:68">
      <c r="A62" t="s">
        <v>1184</v>
      </c>
      <c r="B62">
        <v>605196</v>
      </c>
      <c r="C62" t="s">
        <v>1185</v>
      </c>
      <c r="D62">
        <v>809488</v>
      </c>
      <c r="E62" t="s">
        <v>1187</v>
      </c>
      <c r="F62">
        <v>814224</v>
      </c>
      <c r="G62" t="s">
        <v>2664</v>
      </c>
      <c r="H62" t="s">
        <v>2612</v>
      </c>
      <c r="I62" t="s">
        <v>2403</v>
      </c>
      <c r="J62" t="s">
        <v>1184</v>
      </c>
      <c r="K62">
        <v>5.5E-2</v>
      </c>
      <c r="L62">
        <v>7.4999999999999997E-2</v>
      </c>
      <c r="M62">
        <v>1.9999999999999997E-2</v>
      </c>
      <c r="N62">
        <v>9.2499999999999999E-2</v>
      </c>
      <c r="O62">
        <v>0.1195</v>
      </c>
      <c r="P62">
        <v>-3.7000000000000019E-3</v>
      </c>
      <c r="Q62">
        <v>-8.3999999999999977E-3</v>
      </c>
      <c r="R62">
        <v>-1.21E-2</v>
      </c>
      <c r="S62">
        <v>-1.6250000000000004E-2</v>
      </c>
      <c r="T62">
        <v>-1.8750000000000003E-2</v>
      </c>
      <c r="U62">
        <v>8.879999999999999E-2</v>
      </c>
      <c r="V62">
        <v>8.4100000000000008E-2</v>
      </c>
      <c r="W62">
        <v>8.0399999999999999E-2</v>
      </c>
      <c r="X62">
        <v>7.6249999999999998E-2</v>
      </c>
      <c r="Y62">
        <v>7.3749999999999996E-2</v>
      </c>
      <c r="Z62">
        <v>0.11579999999999999</v>
      </c>
      <c r="AA62">
        <v>0.1111</v>
      </c>
      <c r="AB62">
        <v>0.1074</v>
      </c>
      <c r="AC62">
        <v>0.10324999999999999</v>
      </c>
      <c r="AD62">
        <v>0.10074999999999999</v>
      </c>
      <c r="AE62" t="str">
        <f t="shared" si="0"/>
        <v>Mobil &amp; Sepeda MotorSuku Cadang KendaraanBearing &amp; Seal</v>
      </c>
      <c r="BE62" t="s">
        <v>1522</v>
      </c>
      <c r="BF62" t="s">
        <v>1293</v>
      </c>
      <c r="BI62" t="s">
        <v>2403</v>
      </c>
      <c r="BK62" t="s">
        <v>314</v>
      </c>
      <c r="BL62" t="s">
        <v>60</v>
      </c>
      <c r="BM62" t="s">
        <v>2665</v>
      </c>
      <c r="BO62" t="s">
        <v>2666</v>
      </c>
      <c r="BP62" t="s">
        <v>2667</v>
      </c>
    </row>
    <row r="63" spans="1:68">
      <c r="A63" t="s">
        <v>1184</v>
      </c>
      <c r="B63">
        <v>605196</v>
      </c>
      <c r="C63" t="s">
        <v>1185</v>
      </c>
      <c r="D63">
        <v>809488</v>
      </c>
      <c r="E63" t="s">
        <v>1186</v>
      </c>
      <c r="F63">
        <v>814992</v>
      </c>
      <c r="G63" t="s">
        <v>2668</v>
      </c>
      <c r="H63" t="s">
        <v>2612</v>
      </c>
      <c r="I63" t="s">
        <v>2403</v>
      </c>
      <c r="J63" t="s">
        <v>1184</v>
      </c>
      <c r="K63">
        <v>5.5E-2</v>
      </c>
      <c r="L63">
        <v>7.4999999999999997E-2</v>
      </c>
      <c r="M63">
        <v>1.9999999999999997E-2</v>
      </c>
      <c r="N63">
        <v>9.5000000000000001E-2</v>
      </c>
      <c r="O63">
        <v>0.122</v>
      </c>
      <c r="P63">
        <v>-4.2000000000000006E-3</v>
      </c>
      <c r="Q63">
        <v>-8.3999999999999977E-3</v>
      </c>
      <c r="R63">
        <v>-1.2599999999999998E-2</v>
      </c>
      <c r="S63">
        <v>-1.7499999999999998E-2</v>
      </c>
      <c r="T63">
        <v>-1.9999999999999997E-2</v>
      </c>
      <c r="U63">
        <v>9.0800000000000006E-2</v>
      </c>
      <c r="V63">
        <v>8.660000000000001E-2</v>
      </c>
      <c r="W63">
        <v>8.2400000000000001E-2</v>
      </c>
      <c r="X63">
        <v>7.7499999999999999E-2</v>
      </c>
      <c r="Y63">
        <v>7.5000000000000011E-2</v>
      </c>
      <c r="Z63">
        <v>0.1178</v>
      </c>
      <c r="AA63">
        <v>0.11360000000000001</v>
      </c>
      <c r="AB63">
        <v>0.1094</v>
      </c>
      <c r="AC63">
        <v>0.1045</v>
      </c>
      <c r="AD63">
        <v>0.10200000000000001</v>
      </c>
      <c r="AE63" t="str">
        <f t="shared" si="0"/>
        <v>Mobil &amp; Sepeda MotorSuku Cadang KendaraanBaterai &amp; Aksesori</v>
      </c>
      <c r="BE63" t="s">
        <v>1535</v>
      </c>
      <c r="BF63" t="s">
        <v>1273</v>
      </c>
      <c r="BI63" t="s">
        <v>2403</v>
      </c>
      <c r="BK63" t="s">
        <v>316</v>
      </c>
      <c r="BL63" t="s">
        <v>61</v>
      </c>
      <c r="BM63" t="s">
        <v>2669</v>
      </c>
      <c r="BO63" t="s">
        <v>2670</v>
      </c>
      <c r="BP63" t="s">
        <v>2671</v>
      </c>
    </row>
    <row r="64" spans="1:68">
      <c r="A64" t="s">
        <v>1184</v>
      </c>
      <c r="B64">
        <v>605196</v>
      </c>
      <c r="C64" t="s">
        <v>1232</v>
      </c>
      <c r="D64">
        <v>809616</v>
      </c>
      <c r="E64" t="s">
        <v>1237</v>
      </c>
      <c r="F64">
        <v>817168</v>
      </c>
      <c r="G64" t="s">
        <v>2672</v>
      </c>
      <c r="H64" t="s">
        <v>2673</v>
      </c>
      <c r="I64" t="s">
        <v>2403</v>
      </c>
      <c r="J64" t="s">
        <v>1184</v>
      </c>
      <c r="K64">
        <v>5.5E-2</v>
      </c>
      <c r="L64">
        <v>7.4999999999999997E-2</v>
      </c>
      <c r="M64">
        <v>1.9999999999999997E-2</v>
      </c>
      <c r="N64">
        <v>9.2499999999999999E-2</v>
      </c>
      <c r="O64">
        <v>0.11449999999999999</v>
      </c>
      <c r="P64">
        <v>-2.7606820293335135E-3</v>
      </c>
      <c r="Q64">
        <v>-1.0948645232007451E-2</v>
      </c>
      <c r="R64">
        <v>-1.3709327261340965E-2</v>
      </c>
      <c r="S64">
        <v>-1.6025576100006655E-2</v>
      </c>
      <c r="T64">
        <v>-1.928410146667554E-2</v>
      </c>
      <c r="U64">
        <v>8.9739317970666491E-2</v>
      </c>
      <c r="V64">
        <v>8.1551354767992551E-2</v>
      </c>
      <c r="W64">
        <v>7.8790672738659029E-2</v>
      </c>
      <c r="X64">
        <v>7.6474423899993343E-2</v>
      </c>
      <c r="Y64">
        <v>7.3215898533324456E-2</v>
      </c>
      <c r="Z64">
        <v>0.11173931797066648</v>
      </c>
      <c r="AA64">
        <v>0.10355135476799254</v>
      </c>
      <c r="AB64">
        <v>0.10079067273865902</v>
      </c>
      <c r="AC64">
        <v>9.8474423899993335E-2</v>
      </c>
      <c r="AD64">
        <v>9.5215898533324447E-2</v>
      </c>
      <c r="AE64" t="str">
        <f t="shared" si="0"/>
        <v>Mobil &amp; Sepeda MotorSuku Cadang Sepeda MotorCermin &amp; Aksesori</v>
      </c>
      <c r="BE64" t="s">
        <v>1938</v>
      </c>
      <c r="BF64" t="s">
        <v>1274</v>
      </c>
      <c r="BI64" t="s">
        <v>2403</v>
      </c>
      <c r="BK64" t="s">
        <v>1148</v>
      </c>
      <c r="BL64" t="s">
        <v>62</v>
      </c>
      <c r="BM64" t="s">
        <v>2674</v>
      </c>
      <c r="BO64" t="s">
        <v>2675</v>
      </c>
      <c r="BP64" t="s">
        <v>2676</v>
      </c>
    </row>
    <row r="65" spans="1:68">
      <c r="A65" t="s">
        <v>1184</v>
      </c>
      <c r="B65">
        <v>605196</v>
      </c>
      <c r="C65" t="s">
        <v>1232</v>
      </c>
      <c r="D65">
        <v>809616</v>
      </c>
      <c r="E65" t="s">
        <v>1236</v>
      </c>
      <c r="F65">
        <v>816016</v>
      </c>
      <c r="G65" t="s">
        <v>2677</v>
      </c>
      <c r="H65" t="s">
        <v>2673</v>
      </c>
      <c r="I65" t="s">
        <v>2403</v>
      </c>
      <c r="J65" t="s">
        <v>1184</v>
      </c>
      <c r="K65">
        <v>5.5E-2</v>
      </c>
      <c r="L65">
        <v>7.4999999999999997E-2</v>
      </c>
      <c r="M65">
        <v>1.9999999999999997E-2</v>
      </c>
      <c r="N65">
        <v>9.2499999999999999E-2</v>
      </c>
      <c r="O65">
        <v>0.11449999999999999</v>
      </c>
      <c r="P65">
        <v>-2.7882869852021899E-3</v>
      </c>
      <c r="Q65">
        <v>-1.2108053378491938E-2</v>
      </c>
      <c r="R65">
        <v>-1.4896340363694128E-2</v>
      </c>
      <c r="S65">
        <v>-1.706076194508209E-2</v>
      </c>
      <c r="T65">
        <v>-2.0664349260109453E-2</v>
      </c>
      <c r="U65">
        <v>8.9711713014797814E-2</v>
      </c>
      <c r="V65">
        <v>8.0391946621508059E-2</v>
      </c>
      <c r="W65">
        <v>7.7603659636305874E-2</v>
      </c>
      <c r="X65">
        <v>7.5439238054917909E-2</v>
      </c>
      <c r="Y65">
        <v>7.1835650739890539E-2</v>
      </c>
      <c r="Z65">
        <v>0.11171171301479781</v>
      </c>
      <c r="AA65">
        <v>0.10239194662150805</v>
      </c>
      <c r="AB65">
        <v>9.9603659636305866E-2</v>
      </c>
      <c r="AC65">
        <v>9.7439238054917901E-2</v>
      </c>
      <c r="AD65">
        <v>9.383565073989053E-2</v>
      </c>
      <c r="AE65" t="str">
        <f t="shared" si="0"/>
        <v>Mobil &amp; Sepeda MotorSuku Cadang Sepeda MotorLampu</v>
      </c>
      <c r="BE65" t="s">
        <v>494</v>
      </c>
      <c r="BF65" t="s">
        <v>1249</v>
      </c>
      <c r="BI65" t="s">
        <v>2403</v>
      </c>
      <c r="BK65" t="s">
        <v>507</v>
      </c>
      <c r="BL65" t="s">
        <v>63</v>
      </c>
      <c r="BM65" t="s">
        <v>2678</v>
      </c>
      <c r="BO65" t="s">
        <v>2679</v>
      </c>
      <c r="BP65" t="s">
        <v>2680</v>
      </c>
    </row>
    <row r="66" spans="1:68">
      <c r="A66" t="s">
        <v>1184</v>
      </c>
      <c r="B66">
        <v>605196</v>
      </c>
      <c r="C66" t="s">
        <v>1232</v>
      </c>
      <c r="D66">
        <v>809616</v>
      </c>
      <c r="E66" t="s">
        <v>1199</v>
      </c>
      <c r="F66">
        <v>816784</v>
      </c>
      <c r="G66" t="s">
        <v>2681</v>
      </c>
      <c r="H66" t="s">
        <v>2673</v>
      </c>
      <c r="I66" t="s">
        <v>2403</v>
      </c>
      <c r="J66" t="s">
        <v>1184</v>
      </c>
      <c r="K66">
        <v>5.5E-2</v>
      </c>
      <c r="L66">
        <v>7.4999999999999997E-2</v>
      </c>
      <c r="M66">
        <v>1.9999999999999997E-2</v>
      </c>
      <c r="N66">
        <v>9.2499999999999999E-2</v>
      </c>
      <c r="O66">
        <v>8.7499999999999994E-2</v>
      </c>
      <c r="P66">
        <v>-2.9153940666848052E-3</v>
      </c>
      <c r="Q66">
        <v>-1.744655080076167E-2</v>
      </c>
      <c r="R66">
        <v>-2.0361944867446476E-2</v>
      </c>
      <c r="S66">
        <v>-2.1827277500680066E-2</v>
      </c>
      <c r="T66">
        <v>-2.701970333424009E-2</v>
      </c>
      <c r="U66">
        <v>8.9584605933315187E-2</v>
      </c>
      <c r="V66">
        <v>7.5053449199238328E-2</v>
      </c>
      <c r="W66">
        <v>7.213805513255353E-2</v>
      </c>
      <c r="X66">
        <v>7.067272249931994E-2</v>
      </c>
      <c r="Y66">
        <v>6.5480296665759913E-2</v>
      </c>
      <c r="Z66">
        <v>8.4584605933315182E-2</v>
      </c>
      <c r="AA66">
        <v>7.0053449199238324E-2</v>
      </c>
      <c r="AB66">
        <v>6.7138055132553526E-2</v>
      </c>
      <c r="AC66">
        <v>6.5672722499319935E-2</v>
      </c>
      <c r="AD66">
        <v>6.0480296665759908E-2</v>
      </c>
      <c r="AE66" t="str">
        <f t="shared" si="0"/>
        <v>Mobil &amp; Sepeda MotorSuku Cadang Sepeda MotorRoda, Pelek, &amp; Aksesori</v>
      </c>
      <c r="BE66" t="s">
        <v>2054</v>
      </c>
      <c r="BF66" t="s">
        <v>1275</v>
      </c>
      <c r="BI66" t="s">
        <v>2403</v>
      </c>
      <c r="BK66" t="s">
        <v>766</v>
      </c>
      <c r="BL66" t="s">
        <v>1039</v>
      </c>
      <c r="BM66" t="s">
        <v>2682</v>
      </c>
      <c r="BO66" t="s">
        <v>2683</v>
      </c>
      <c r="BP66" t="s">
        <v>2684</v>
      </c>
    </row>
    <row r="67" spans="1:68">
      <c r="A67" t="s">
        <v>1184</v>
      </c>
      <c r="B67">
        <v>605196</v>
      </c>
      <c r="C67" t="s">
        <v>1232</v>
      </c>
      <c r="D67">
        <v>809616</v>
      </c>
      <c r="E67" t="s">
        <v>1198</v>
      </c>
      <c r="F67">
        <v>816400</v>
      </c>
      <c r="G67" t="s">
        <v>2685</v>
      </c>
      <c r="H67" t="s">
        <v>2673</v>
      </c>
      <c r="I67" t="s">
        <v>2403</v>
      </c>
      <c r="J67" t="s">
        <v>1184</v>
      </c>
      <c r="K67">
        <v>5.5E-2</v>
      </c>
      <c r="L67">
        <v>7.4999999999999997E-2</v>
      </c>
      <c r="M67">
        <v>1.9999999999999997E-2</v>
      </c>
      <c r="N67">
        <v>9.2499999999999999E-2</v>
      </c>
      <c r="O67">
        <v>0.1195</v>
      </c>
      <c r="P67">
        <v>-3.7027979546012026E-3</v>
      </c>
      <c r="Q67">
        <v>-8.5175140932503782E-3</v>
      </c>
      <c r="R67">
        <v>-1.2220312047851581E-2</v>
      </c>
      <c r="S67">
        <v>-1.6354923297544986E-2</v>
      </c>
      <c r="T67">
        <v>-1.888989773005998E-2</v>
      </c>
      <c r="U67">
        <v>8.8797202045398801E-2</v>
      </c>
      <c r="V67">
        <v>8.3982485906749615E-2</v>
      </c>
      <c r="W67">
        <v>8.0279687952148418E-2</v>
      </c>
      <c r="X67">
        <v>7.6145076702455017E-2</v>
      </c>
      <c r="Y67">
        <v>7.3610102269940025E-2</v>
      </c>
      <c r="Z67">
        <v>0.1157972020453988</v>
      </c>
      <c r="AA67">
        <v>0.11098248590674961</v>
      </c>
      <c r="AB67">
        <v>0.10727968795214841</v>
      </c>
      <c r="AC67">
        <v>0.10314507670245501</v>
      </c>
      <c r="AD67">
        <v>0.10061010226994002</v>
      </c>
      <c r="AE67" t="str">
        <f t="shared" si="0"/>
        <v>Mobil &amp; Sepeda MotorSuku Cadang Sepeda MotorBan &amp; Aksesori</v>
      </c>
      <c r="BE67" t="s">
        <v>2055</v>
      </c>
      <c r="BF67" t="s">
        <v>1250</v>
      </c>
      <c r="BI67" t="s">
        <v>2403</v>
      </c>
      <c r="BK67" t="s">
        <v>219</v>
      </c>
      <c r="BL67" t="s">
        <v>325</v>
      </c>
      <c r="BM67" t="s">
        <v>2686</v>
      </c>
      <c r="BO67" t="s">
        <v>2687</v>
      </c>
      <c r="BP67" t="s">
        <v>2688</v>
      </c>
    </row>
    <row r="68" spans="1:68">
      <c r="A68" t="s">
        <v>1184</v>
      </c>
      <c r="B68">
        <v>605196</v>
      </c>
      <c r="C68" t="s">
        <v>1232</v>
      </c>
      <c r="D68">
        <v>809616</v>
      </c>
      <c r="E68" t="s">
        <v>1241</v>
      </c>
      <c r="F68">
        <v>815760</v>
      </c>
      <c r="G68" t="s">
        <v>2689</v>
      </c>
      <c r="H68" t="s">
        <v>2673</v>
      </c>
      <c r="I68" t="s">
        <v>2403</v>
      </c>
      <c r="J68" t="s">
        <v>1184</v>
      </c>
      <c r="K68">
        <v>5.5E-2</v>
      </c>
      <c r="L68">
        <v>7.4999999999999997E-2</v>
      </c>
      <c r="M68">
        <v>1.9999999999999997E-2</v>
      </c>
      <c r="N68">
        <v>9.2499999999999999E-2</v>
      </c>
      <c r="O68">
        <v>0.11449999999999999</v>
      </c>
      <c r="P68">
        <v>-2.7041282439227415E-3</v>
      </c>
      <c r="Q68">
        <v>-8.5733862447549911E-3</v>
      </c>
      <c r="R68">
        <v>-1.1277514488677733E-2</v>
      </c>
      <c r="S68">
        <v>-1.3904809147102674E-2</v>
      </c>
      <c r="T68">
        <v>-1.6456412196136899E-2</v>
      </c>
      <c r="U68">
        <v>8.9795871756077256E-2</v>
      </c>
      <c r="V68">
        <v>8.3926613755245003E-2</v>
      </c>
      <c r="W68">
        <v>8.1222485511322273E-2</v>
      </c>
      <c r="X68">
        <v>7.8595190852897318E-2</v>
      </c>
      <c r="Y68">
        <v>7.6043587803863097E-2</v>
      </c>
      <c r="Z68">
        <v>0.11179587175607725</v>
      </c>
      <c r="AA68">
        <v>0.10592661375524499</v>
      </c>
      <c r="AB68">
        <v>0.10322248551132227</v>
      </c>
      <c r="AC68">
        <v>0.10059519085289731</v>
      </c>
      <c r="AD68">
        <v>9.8043587803863089E-2</v>
      </c>
      <c r="AE68" t="str">
        <f t="shared" si="0"/>
        <v>Mobil &amp; Sepeda MotorSuku Cadang Sepeda MotorBusi</v>
      </c>
      <c r="BE68" t="s">
        <v>2056</v>
      </c>
      <c r="BF68" t="s">
        <v>1251</v>
      </c>
      <c r="BI68" t="s">
        <v>2403</v>
      </c>
      <c r="BK68" t="s">
        <v>1014</v>
      </c>
      <c r="BL68" t="s">
        <v>564</v>
      </c>
      <c r="BM68" t="s">
        <v>2690</v>
      </c>
      <c r="BO68" t="s">
        <v>2691</v>
      </c>
      <c r="BP68" t="s">
        <v>2692</v>
      </c>
    </row>
    <row r="69" spans="1:68">
      <c r="A69" t="s">
        <v>1184</v>
      </c>
      <c r="B69">
        <v>605196</v>
      </c>
      <c r="C69" t="s">
        <v>1232</v>
      </c>
      <c r="D69">
        <v>809616</v>
      </c>
      <c r="E69" t="s">
        <v>1197</v>
      </c>
      <c r="F69">
        <v>816272</v>
      </c>
      <c r="G69" t="s">
        <v>2693</v>
      </c>
      <c r="H69" t="s">
        <v>2673</v>
      </c>
      <c r="I69" t="s">
        <v>2403</v>
      </c>
      <c r="J69" t="s">
        <v>1184</v>
      </c>
      <c r="K69">
        <v>5.5E-2</v>
      </c>
      <c r="L69">
        <v>7.4999999999999997E-2</v>
      </c>
      <c r="M69">
        <v>1.9999999999999997E-2</v>
      </c>
      <c r="N69">
        <v>9.2499999999999999E-2</v>
      </c>
      <c r="O69">
        <v>0.1195</v>
      </c>
      <c r="P69">
        <v>-3.7733582831088967E-3</v>
      </c>
      <c r="Q69">
        <v>-1.1481047890573545E-2</v>
      </c>
      <c r="R69">
        <v>-1.5254406173682442E-2</v>
      </c>
      <c r="S69">
        <v>-1.9000935616583527E-2</v>
      </c>
      <c r="T69">
        <v>-2.2417914155444703E-2</v>
      </c>
      <c r="U69">
        <v>8.8726641716891097E-2</v>
      </c>
      <c r="V69">
        <v>8.1018952109426459E-2</v>
      </c>
      <c r="W69">
        <v>7.7245593826317557E-2</v>
      </c>
      <c r="X69">
        <v>7.3499064383416468E-2</v>
      </c>
      <c r="Y69">
        <v>7.0082085844555303E-2</v>
      </c>
      <c r="Z69">
        <v>0.11572664171689109</v>
      </c>
      <c r="AA69">
        <v>0.10801895210942646</v>
      </c>
      <c r="AB69">
        <v>0.10424559382631755</v>
      </c>
      <c r="AC69">
        <v>0.10049906438341646</v>
      </c>
      <c r="AD69">
        <v>9.7082085844555299E-2</v>
      </c>
      <c r="AE69" t="str">
        <f t="shared" si="0"/>
        <v>Mobil &amp; Sepeda MotorSuku Cadang Sepeda MotorSok, Strut, &amp; Suspensi</v>
      </c>
      <c r="BE69" t="s">
        <v>2057</v>
      </c>
      <c r="BF69" t="s">
        <v>1252</v>
      </c>
      <c r="BI69" t="s">
        <v>2403</v>
      </c>
      <c r="BK69" t="s">
        <v>387</v>
      </c>
      <c r="BL69" t="s">
        <v>1136</v>
      </c>
      <c r="BM69" t="s">
        <v>2694</v>
      </c>
      <c r="BO69" t="s">
        <v>2695</v>
      </c>
      <c r="BP69" t="s">
        <v>2696</v>
      </c>
    </row>
    <row r="70" spans="1:68">
      <c r="A70" t="s">
        <v>1184</v>
      </c>
      <c r="B70">
        <v>605196</v>
      </c>
      <c r="C70" t="s">
        <v>1232</v>
      </c>
      <c r="D70">
        <v>809616</v>
      </c>
      <c r="E70" t="s">
        <v>1240</v>
      </c>
      <c r="F70">
        <v>1003016</v>
      </c>
      <c r="G70" t="s">
        <v>2697</v>
      </c>
      <c r="H70" t="s">
        <v>2673</v>
      </c>
      <c r="I70" t="s">
        <v>2403</v>
      </c>
      <c r="J70" t="s">
        <v>1184</v>
      </c>
      <c r="K70">
        <v>5.5E-2</v>
      </c>
      <c r="L70">
        <v>7.4999999999999997E-2</v>
      </c>
      <c r="M70">
        <v>1.9999999999999997E-2</v>
      </c>
      <c r="N70">
        <v>9.5000000000000001E-2</v>
      </c>
      <c r="O70">
        <v>0.122</v>
      </c>
      <c r="P70">
        <v>-4.2000000000000006E-3</v>
      </c>
      <c r="Q70">
        <v>-8.3999999999999977E-3</v>
      </c>
      <c r="R70">
        <v>-1.2599999999999998E-2</v>
      </c>
      <c r="S70">
        <v>-1.7499999999999998E-2</v>
      </c>
      <c r="T70">
        <v>-1.9999999999999997E-2</v>
      </c>
      <c r="U70">
        <v>9.0800000000000006E-2</v>
      </c>
      <c r="V70">
        <v>8.660000000000001E-2</v>
      </c>
      <c r="W70">
        <v>8.2400000000000001E-2</v>
      </c>
      <c r="X70">
        <v>7.7499999999999999E-2</v>
      </c>
      <c r="Y70">
        <v>7.5000000000000011E-2</v>
      </c>
      <c r="Z70">
        <v>0.1178</v>
      </c>
      <c r="AA70">
        <v>0.11360000000000001</v>
      </c>
      <c r="AB70">
        <v>0.1094</v>
      </c>
      <c r="AC70">
        <v>0.1045</v>
      </c>
      <c r="AD70">
        <v>0.10200000000000001</v>
      </c>
      <c r="AE70" t="str">
        <f t="shared" ref="AE70:AE133" si="1">VLOOKUP(G70,BO:BP,2,0)</f>
        <v>Mobil &amp; Sepeda MotorSuku Cadang Sepeda MotorOli Sepeda Motor</v>
      </c>
      <c r="BE70" t="s">
        <v>2058</v>
      </c>
      <c r="BF70" t="s">
        <v>1276</v>
      </c>
      <c r="BI70" t="s">
        <v>2403</v>
      </c>
      <c r="BK70" t="s">
        <v>288</v>
      </c>
      <c r="BL70" t="s">
        <v>396</v>
      </c>
      <c r="BM70" t="s">
        <v>2698</v>
      </c>
      <c r="BO70" t="s">
        <v>2699</v>
      </c>
      <c r="BP70" t="s">
        <v>2700</v>
      </c>
    </row>
    <row r="71" spans="1:68">
      <c r="A71" t="s">
        <v>1184</v>
      </c>
      <c r="B71">
        <v>605196</v>
      </c>
      <c r="C71" t="s">
        <v>1232</v>
      </c>
      <c r="D71">
        <v>809616</v>
      </c>
      <c r="E71" t="s">
        <v>1239</v>
      </c>
      <c r="F71">
        <v>945928</v>
      </c>
      <c r="G71" t="s">
        <v>2701</v>
      </c>
      <c r="H71" t="s">
        <v>2673</v>
      </c>
      <c r="I71" t="s">
        <v>2403</v>
      </c>
      <c r="J71" t="s">
        <v>1184</v>
      </c>
      <c r="K71">
        <v>5.5E-2</v>
      </c>
      <c r="L71">
        <v>7.4999999999999997E-2</v>
      </c>
      <c r="M71">
        <v>1.9999999999999997E-2</v>
      </c>
      <c r="N71">
        <v>9.2499999999999999E-2</v>
      </c>
      <c r="O71">
        <v>0.11449999999999999</v>
      </c>
      <c r="P71">
        <v>-2.7279028837329713E-3</v>
      </c>
      <c r="Q71">
        <v>-9.5719211167847301E-3</v>
      </c>
      <c r="R71">
        <v>-1.2299824000517701E-2</v>
      </c>
      <c r="S71">
        <v>-1.4796358139986369E-2</v>
      </c>
      <c r="T71">
        <v>-1.764514418664849E-2</v>
      </c>
      <c r="U71">
        <v>8.9772097116267033E-2</v>
      </c>
      <c r="V71">
        <v>8.2928078883215267E-2</v>
      </c>
      <c r="W71">
        <v>8.0200175999482301E-2</v>
      </c>
      <c r="X71">
        <v>7.7703641860013634E-2</v>
      </c>
      <c r="Y71">
        <v>7.4854855813351509E-2</v>
      </c>
      <c r="Z71">
        <v>0.11177209711626702</v>
      </c>
      <c r="AA71">
        <v>0.10492807888321526</v>
      </c>
      <c r="AB71">
        <v>0.10220017599948229</v>
      </c>
      <c r="AC71">
        <v>9.9703641860013625E-2</v>
      </c>
      <c r="AD71">
        <v>9.6854855813351501E-2</v>
      </c>
      <c r="AE71" t="str">
        <f t="shared" si="1"/>
        <v>Mobil &amp; Sepeda MotorSuku Cadang Sepeda MotorFilter Sepeda Motor</v>
      </c>
      <c r="BE71" t="s">
        <v>2059</v>
      </c>
      <c r="BF71" t="s">
        <v>1294</v>
      </c>
      <c r="BI71" t="s">
        <v>2403</v>
      </c>
      <c r="BK71" t="s">
        <v>1060</v>
      </c>
      <c r="BL71" t="s">
        <v>1015</v>
      </c>
      <c r="BM71" t="s">
        <v>2702</v>
      </c>
      <c r="BO71" t="s">
        <v>2703</v>
      </c>
      <c r="BP71" t="s">
        <v>2704</v>
      </c>
    </row>
    <row r="72" spans="1:68">
      <c r="A72" t="s">
        <v>1184</v>
      </c>
      <c r="B72">
        <v>605196</v>
      </c>
      <c r="C72" t="s">
        <v>1232</v>
      </c>
      <c r="D72">
        <v>809616</v>
      </c>
      <c r="E72" t="s">
        <v>1238</v>
      </c>
      <c r="F72">
        <v>1003272</v>
      </c>
      <c r="G72" t="s">
        <v>2705</v>
      </c>
      <c r="H72" t="s">
        <v>2673</v>
      </c>
      <c r="I72" t="s">
        <v>2403</v>
      </c>
      <c r="J72" t="s">
        <v>1184</v>
      </c>
      <c r="K72">
        <v>5.5E-2</v>
      </c>
      <c r="L72">
        <v>7.4999999999999997E-2</v>
      </c>
      <c r="M72">
        <v>1.9999999999999997E-2</v>
      </c>
      <c r="N72">
        <v>9.5000000000000001E-2</v>
      </c>
      <c r="O72">
        <v>0.122</v>
      </c>
      <c r="P72">
        <v>-4.2000000000000006E-3</v>
      </c>
      <c r="Q72">
        <v>-8.3999999999999977E-3</v>
      </c>
      <c r="R72">
        <v>-1.2599999999999998E-2</v>
      </c>
      <c r="S72">
        <v>-1.7499999999999998E-2</v>
      </c>
      <c r="T72">
        <v>-1.9999999999999997E-2</v>
      </c>
      <c r="U72">
        <v>9.0800000000000006E-2</v>
      </c>
      <c r="V72">
        <v>8.660000000000001E-2</v>
      </c>
      <c r="W72">
        <v>8.2400000000000001E-2</v>
      </c>
      <c r="X72">
        <v>7.7499999999999999E-2</v>
      </c>
      <c r="Y72">
        <v>7.5000000000000011E-2</v>
      </c>
      <c r="Z72">
        <v>0.1178</v>
      </c>
      <c r="AA72">
        <v>0.11360000000000001</v>
      </c>
      <c r="AB72">
        <v>0.1094</v>
      </c>
      <c r="AC72">
        <v>0.1045</v>
      </c>
      <c r="AD72">
        <v>0.10200000000000001</v>
      </c>
      <c r="AE72" t="str">
        <f t="shared" si="1"/>
        <v>Mobil &amp; Sepeda MotorSuku Cadang Sepeda MotorCoolant &amp; Pelumas Sepeda Motor</v>
      </c>
      <c r="BE72" t="s">
        <v>2060</v>
      </c>
      <c r="BF72" t="s">
        <v>1277</v>
      </c>
      <c r="BI72" t="s">
        <v>2403</v>
      </c>
      <c r="BK72" t="s">
        <v>230</v>
      </c>
      <c r="BL72" t="s">
        <v>67</v>
      </c>
      <c r="BM72" t="s">
        <v>2706</v>
      </c>
      <c r="BO72" t="s">
        <v>2707</v>
      </c>
      <c r="BP72" t="s">
        <v>2708</v>
      </c>
    </row>
    <row r="73" spans="1:68">
      <c r="A73" t="s">
        <v>1184</v>
      </c>
      <c r="B73">
        <v>605196</v>
      </c>
      <c r="C73" t="s">
        <v>1232</v>
      </c>
      <c r="D73">
        <v>809616</v>
      </c>
      <c r="E73" t="s">
        <v>1235</v>
      </c>
      <c r="F73">
        <v>817040</v>
      </c>
      <c r="G73" t="s">
        <v>2709</v>
      </c>
      <c r="H73" t="s">
        <v>2673</v>
      </c>
      <c r="I73" t="s">
        <v>2403</v>
      </c>
      <c r="J73" t="s">
        <v>1184</v>
      </c>
      <c r="K73">
        <v>5.5E-2</v>
      </c>
      <c r="L73">
        <v>7.4999999999999997E-2</v>
      </c>
      <c r="M73">
        <v>1.9999999999999997E-2</v>
      </c>
      <c r="N73">
        <v>9.2499999999999999E-2</v>
      </c>
      <c r="O73">
        <v>0.11449999999999999</v>
      </c>
      <c r="P73">
        <v>-2.7916431881485609E-3</v>
      </c>
      <c r="Q73">
        <v>-1.2249013902239383E-2</v>
      </c>
      <c r="R73">
        <v>-1.5040657090387944E-2</v>
      </c>
      <c r="S73">
        <v>-1.7186619555570881E-2</v>
      </c>
      <c r="T73">
        <v>-2.0832159407427841E-2</v>
      </c>
      <c r="U73">
        <v>8.9708356811851436E-2</v>
      </c>
      <c r="V73">
        <v>8.0250986097760615E-2</v>
      </c>
      <c r="W73">
        <v>7.7459342909612053E-2</v>
      </c>
      <c r="X73">
        <v>7.5313380444429118E-2</v>
      </c>
      <c r="Y73">
        <v>7.1667840592572155E-2</v>
      </c>
      <c r="Z73">
        <v>0.11170835681185143</v>
      </c>
      <c r="AA73">
        <v>0.10225098609776061</v>
      </c>
      <c r="AB73">
        <v>9.9459342909612045E-2</v>
      </c>
      <c r="AC73">
        <v>9.731338044442911E-2</v>
      </c>
      <c r="AD73">
        <v>9.3667840592572146E-2</v>
      </c>
      <c r="AE73" t="str">
        <f t="shared" si="1"/>
        <v>Mobil &amp; Sepeda MotorSuku Cadang Sepeda MotorTanduk &amp; Aksesori</v>
      </c>
      <c r="BE73" t="s">
        <v>1300</v>
      </c>
      <c r="BF73" t="s">
        <v>1253</v>
      </c>
      <c r="BI73" t="s">
        <v>2403</v>
      </c>
      <c r="BK73" t="s">
        <v>980</v>
      </c>
      <c r="BL73" t="s">
        <v>326</v>
      </c>
      <c r="BM73" t="s">
        <v>2710</v>
      </c>
      <c r="BO73" t="s">
        <v>2711</v>
      </c>
      <c r="BP73" t="s">
        <v>2712</v>
      </c>
    </row>
    <row r="74" spans="1:68">
      <c r="A74" t="s">
        <v>1184</v>
      </c>
      <c r="B74">
        <v>605196</v>
      </c>
      <c r="C74" t="s">
        <v>1232</v>
      </c>
      <c r="D74">
        <v>809616</v>
      </c>
      <c r="E74" t="s">
        <v>1234</v>
      </c>
      <c r="F74">
        <v>946056</v>
      </c>
      <c r="G74" t="s">
        <v>2713</v>
      </c>
      <c r="H74" t="s">
        <v>2673</v>
      </c>
      <c r="I74" t="s">
        <v>2403</v>
      </c>
      <c r="J74" t="s">
        <v>1184</v>
      </c>
      <c r="K74">
        <v>5.5E-2</v>
      </c>
      <c r="L74">
        <v>7.4999999999999997E-2</v>
      </c>
      <c r="M74">
        <v>1.9999999999999997E-2</v>
      </c>
      <c r="N74">
        <v>9.2499999999999999E-2</v>
      </c>
      <c r="O74">
        <v>0.1195</v>
      </c>
      <c r="P74">
        <v>-3.8094795041109259E-3</v>
      </c>
      <c r="Q74">
        <v>-1.2998139172658607E-2</v>
      </c>
      <c r="R74">
        <v>-1.6807618676769533E-2</v>
      </c>
      <c r="S74">
        <v>-2.0355481404159478E-2</v>
      </c>
      <c r="T74">
        <v>-2.4223975205545967E-2</v>
      </c>
      <c r="U74">
        <v>8.8690520495889075E-2</v>
      </c>
      <c r="V74">
        <v>7.9501860827341397E-2</v>
      </c>
      <c r="W74">
        <v>7.5692381323230473E-2</v>
      </c>
      <c r="X74">
        <v>7.2144518595840521E-2</v>
      </c>
      <c r="Y74">
        <v>6.8276024794454035E-2</v>
      </c>
      <c r="Z74">
        <v>0.11569052049588907</v>
      </c>
      <c r="AA74">
        <v>0.10650186082734139</v>
      </c>
      <c r="AB74">
        <v>0.10269238132323047</v>
      </c>
      <c r="AC74">
        <v>9.9144518595840517E-2</v>
      </c>
      <c r="AD74">
        <v>9.5276024794454031E-2</v>
      </c>
      <c r="AE74" t="str">
        <f t="shared" si="1"/>
        <v>Mobil &amp; Sepeda MotorSuku Cadang Sepeda MotorFrame &amp; Fitting</v>
      </c>
      <c r="BE74" t="s">
        <v>1605</v>
      </c>
      <c r="BF74" t="s">
        <v>1295</v>
      </c>
      <c r="BI74" t="s">
        <v>2403</v>
      </c>
      <c r="BK74" t="s">
        <v>190</v>
      </c>
      <c r="BL74" t="s">
        <v>9</v>
      </c>
      <c r="BM74" t="s">
        <v>2714</v>
      </c>
      <c r="BO74" t="s">
        <v>2715</v>
      </c>
      <c r="BP74" t="s">
        <v>2716</v>
      </c>
    </row>
    <row r="75" spans="1:68">
      <c r="A75" t="s">
        <v>1184</v>
      </c>
      <c r="B75">
        <v>605196</v>
      </c>
      <c r="C75" t="s">
        <v>1232</v>
      </c>
      <c r="D75">
        <v>809616</v>
      </c>
      <c r="E75" t="s">
        <v>1193</v>
      </c>
      <c r="F75">
        <v>815888</v>
      </c>
      <c r="G75" t="s">
        <v>2717</v>
      </c>
      <c r="H75" t="s">
        <v>2673</v>
      </c>
      <c r="I75" t="s">
        <v>2403</v>
      </c>
      <c r="J75" t="s">
        <v>1184</v>
      </c>
      <c r="K75">
        <v>5.5E-2</v>
      </c>
      <c r="L75">
        <v>7.4999999999999997E-2</v>
      </c>
      <c r="M75">
        <v>1.9999999999999997E-2</v>
      </c>
      <c r="N75">
        <v>9.2499999999999999E-2</v>
      </c>
      <c r="O75">
        <v>0.1195</v>
      </c>
      <c r="P75">
        <v>-3.807887511002167E-3</v>
      </c>
      <c r="Q75">
        <v>-1.2931275462090937E-2</v>
      </c>
      <c r="R75">
        <v>-1.6739162973093104E-2</v>
      </c>
      <c r="S75">
        <v>-2.0295781662581197E-2</v>
      </c>
      <c r="T75">
        <v>-2.4144375550108264E-2</v>
      </c>
      <c r="U75">
        <v>8.8692112488997832E-2</v>
      </c>
      <c r="V75">
        <v>7.9568724537909058E-2</v>
      </c>
      <c r="W75">
        <v>7.5760837026906891E-2</v>
      </c>
      <c r="X75">
        <v>7.2204218337418802E-2</v>
      </c>
      <c r="Y75">
        <v>6.8355624449891739E-2</v>
      </c>
      <c r="Z75">
        <v>0.11569211248899783</v>
      </c>
      <c r="AA75">
        <v>0.10656872453790905</v>
      </c>
      <c r="AB75">
        <v>0.10276083702690689</v>
      </c>
      <c r="AC75">
        <v>9.9204218337418798E-2</v>
      </c>
      <c r="AD75">
        <v>9.5355624449891735E-2</v>
      </c>
      <c r="AE75" t="str">
        <f t="shared" si="1"/>
        <v>Mobil &amp; Sepeda MotorSuku Cadang Sepeda MotorPembuangan &amp; Emisi</v>
      </c>
      <c r="BE75" t="s">
        <v>1630</v>
      </c>
      <c r="BF75" t="s">
        <v>1296</v>
      </c>
      <c r="BI75" t="s">
        <v>2403</v>
      </c>
      <c r="BK75" t="s">
        <v>40</v>
      </c>
      <c r="BL75" t="s">
        <v>47</v>
      </c>
      <c r="BM75" t="s">
        <v>2718</v>
      </c>
      <c r="BO75" t="s">
        <v>2719</v>
      </c>
      <c r="BP75" t="s">
        <v>2720</v>
      </c>
    </row>
    <row r="76" spans="1:68">
      <c r="A76" t="s">
        <v>1184</v>
      </c>
      <c r="B76">
        <v>605196</v>
      </c>
      <c r="C76" t="s">
        <v>1232</v>
      </c>
      <c r="D76">
        <v>809616</v>
      </c>
      <c r="E76" t="s">
        <v>1191</v>
      </c>
      <c r="F76">
        <v>816144</v>
      </c>
      <c r="G76" t="s">
        <v>2721</v>
      </c>
      <c r="H76" t="s">
        <v>2673</v>
      </c>
      <c r="I76" t="s">
        <v>2403</v>
      </c>
      <c r="J76" t="s">
        <v>1184</v>
      </c>
      <c r="K76">
        <v>5.5E-2</v>
      </c>
      <c r="L76">
        <v>7.4999999999999997E-2</v>
      </c>
      <c r="M76">
        <v>1.9999999999999997E-2</v>
      </c>
      <c r="N76">
        <v>9.2499999999999999E-2</v>
      </c>
      <c r="O76">
        <v>0.1195</v>
      </c>
      <c r="P76">
        <v>-3.7000000000000019E-3</v>
      </c>
      <c r="Q76">
        <v>-8.3999999999999977E-3</v>
      </c>
      <c r="R76">
        <v>-1.21E-2</v>
      </c>
      <c r="S76">
        <v>-1.6250000000000004E-2</v>
      </c>
      <c r="T76">
        <v>-1.8750000000000003E-2</v>
      </c>
      <c r="U76">
        <v>8.879999999999999E-2</v>
      </c>
      <c r="V76">
        <v>8.4100000000000008E-2</v>
      </c>
      <c r="W76">
        <v>8.0399999999999999E-2</v>
      </c>
      <c r="X76">
        <v>7.6249999999999998E-2</v>
      </c>
      <c r="Y76">
        <v>7.3749999999999996E-2</v>
      </c>
      <c r="Z76">
        <v>0.11579999999999999</v>
      </c>
      <c r="AA76">
        <v>0.1111</v>
      </c>
      <c r="AB76">
        <v>0.1074</v>
      </c>
      <c r="AC76">
        <v>0.10324999999999999</v>
      </c>
      <c r="AD76">
        <v>0.10074999999999999</v>
      </c>
      <c r="AE76" t="str">
        <f t="shared" si="1"/>
        <v>Mobil &amp; Sepeda MotorSuku Cadang Sepeda MotorDrivetrain, Transmisi, &amp; Kopling</v>
      </c>
      <c r="BE76" t="s">
        <v>1973</v>
      </c>
      <c r="BF76" t="s">
        <v>1283</v>
      </c>
      <c r="BI76" t="s">
        <v>2403</v>
      </c>
      <c r="BK76" t="s">
        <v>44</v>
      </c>
      <c r="BL76" t="s">
        <v>957</v>
      </c>
      <c r="BM76" t="s">
        <v>2722</v>
      </c>
      <c r="BO76" t="s">
        <v>2723</v>
      </c>
      <c r="BP76" t="s">
        <v>2724</v>
      </c>
    </row>
    <row r="77" spans="1:68">
      <c r="A77" t="s">
        <v>1184</v>
      </c>
      <c r="B77">
        <v>605196</v>
      </c>
      <c r="C77" t="s">
        <v>1232</v>
      </c>
      <c r="D77">
        <v>809616</v>
      </c>
      <c r="E77" t="s">
        <v>1233</v>
      </c>
      <c r="F77">
        <v>816912</v>
      </c>
      <c r="G77" t="s">
        <v>2725</v>
      </c>
      <c r="H77" t="s">
        <v>2673</v>
      </c>
      <c r="I77" t="s">
        <v>2403</v>
      </c>
      <c r="J77" t="s">
        <v>1184</v>
      </c>
      <c r="K77">
        <v>5.5E-2</v>
      </c>
      <c r="L77">
        <v>7.4999999999999997E-2</v>
      </c>
      <c r="M77">
        <v>1.9999999999999997E-2</v>
      </c>
      <c r="N77">
        <v>9.2499999999999999E-2</v>
      </c>
      <c r="O77">
        <v>0.11449999999999999</v>
      </c>
      <c r="P77">
        <v>-2.7353870528146647E-3</v>
      </c>
      <c r="Q77">
        <v>-9.8862562182157505E-3</v>
      </c>
      <c r="R77">
        <v>-1.2621643271030415E-2</v>
      </c>
      <c r="S77">
        <v>-1.507701448054978E-2</v>
      </c>
      <c r="T77">
        <v>-1.8019352640733038E-2</v>
      </c>
      <c r="U77">
        <v>8.9764612947185338E-2</v>
      </c>
      <c r="V77">
        <v>8.2613743781784252E-2</v>
      </c>
      <c r="W77">
        <v>7.9878356728969591E-2</v>
      </c>
      <c r="X77">
        <v>7.7422985519450219E-2</v>
      </c>
      <c r="Y77">
        <v>7.448064735926696E-2</v>
      </c>
      <c r="Z77">
        <v>0.11176461294718533</v>
      </c>
      <c r="AA77">
        <v>0.10461374378178424</v>
      </c>
      <c r="AB77">
        <v>0.10187835672896958</v>
      </c>
      <c r="AC77">
        <v>9.942298551945021E-2</v>
      </c>
      <c r="AD77">
        <v>9.6480647359266952E-2</v>
      </c>
      <c r="AE77" t="str">
        <f t="shared" si="1"/>
        <v>Mobil &amp; Sepeda MotorSuku Cadang Sepeda MotorKabel &amp; Tabung</v>
      </c>
      <c r="BE77" t="s">
        <v>1450</v>
      </c>
      <c r="BF77" t="s">
        <v>1340</v>
      </c>
      <c r="BI77" t="s">
        <v>2403</v>
      </c>
      <c r="BK77" t="s">
        <v>45</v>
      </c>
      <c r="BL77" t="s">
        <v>231</v>
      </c>
      <c r="BM77" t="s">
        <v>2726</v>
      </c>
      <c r="BO77" t="s">
        <v>2727</v>
      </c>
      <c r="BP77" t="s">
        <v>2728</v>
      </c>
    </row>
    <row r="78" spans="1:68">
      <c r="A78" t="s">
        <v>1184</v>
      </c>
      <c r="B78">
        <v>605196</v>
      </c>
      <c r="C78" t="s">
        <v>1232</v>
      </c>
      <c r="D78">
        <v>809616</v>
      </c>
      <c r="E78" t="s">
        <v>1190</v>
      </c>
      <c r="F78">
        <v>816528</v>
      </c>
      <c r="G78" t="s">
        <v>2729</v>
      </c>
      <c r="H78" t="s">
        <v>2673</v>
      </c>
      <c r="I78" t="s">
        <v>2403</v>
      </c>
      <c r="J78" t="s">
        <v>1184</v>
      </c>
      <c r="K78">
        <v>5.5E-2</v>
      </c>
      <c r="L78">
        <v>7.4999999999999997E-2</v>
      </c>
      <c r="M78">
        <v>1.9999999999999997E-2</v>
      </c>
      <c r="N78">
        <v>9.2499999999999999E-2</v>
      </c>
      <c r="O78">
        <v>0.1195</v>
      </c>
      <c r="P78">
        <v>-3.7106330238509365E-3</v>
      </c>
      <c r="Q78">
        <v>-8.8465870017392124E-3</v>
      </c>
      <c r="R78">
        <v>-1.2557220025590149E-2</v>
      </c>
      <c r="S78">
        <v>-1.6648738394410015E-2</v>
      </c>
      <c r="T78">
        <v>-1.9281651192546687E-2</v>
      </c>
      <c r="U78">
        <v>8.8789366976149059E-2</v>
      </c>
      <c r="V78">
        <v>8.365341299826079E-2</v>
      </c>
      <c r="W78">
        <v>7.994277997440985E-2</v>
      </c>
      <c r="X78">
        <v>7.5851261605589984E-2</v>
      </c>
      <c r="Y78">
        <v>7.3218348807453315E-2</v>
      </c>
      <c r="Z78">
        <v>0.11578936697614906</v>
      </c>
      <c r="AA78">
        <v>0.11065341299826079</v>
      </c>
      <c r="AB78">
        <v>0.10694277997440985</v>
      </c>
      <c r="AC78">
        <v>0.10285126160558998</v>
      </c>
      <c r="AD78">
        <v>0.10021834880745331</v>
      </c>
      <c r="AE78" t="str">
        <f t="shared" si="1"/>
        <v>Mobil &amp; Sepeda MotorSuku Cadang Sepeda MotorSistem Rem</v>
      </c>
      <c r="BE78" t="s">
        <v>1454</v>
      </c>
      <c r="BF78" t="s">
        <v>1254</v>
      </c>
      <c r="BI78" t="s">
        <v>2403</v>
      </c>
      <c r="BK78" t="s">
        <v>1088</v>
      </c>
      <c r="BL78" t="s">
        <v>780</v>
      </c>
      <c r="BM78" t="s">
        <v>2730</v>
      </c>
      <c r="BO78" t="s">
        <v>2731</v>
      </c>
      <c r="BP78" t="s">
        <v>2732</v>
      </c>
    </row>
    <row r="79" spans="1:68">
      <c r="A79" t="s">
        <v>1184</v>
      </c>
      <c r="B79">
        <v>605196</v>
      </c>
      <c r="C79" t="s">
        <v>1232</v>
      </c>
      <c r="D79">
        <v>809616</v>
      </c>
      <c r="E79" t="s">
        <v>1186</v>
      </c>
      <c r="F79">
        <v>816656</v>
      </c>
      <c r="G79" t="s">
        <v>2733</v>
      </c>
      <c r="H79" t="s">
        <v>2673</v>
      </c>
      <c r="I79" t="s">
        <v>2403</v>
      </c>
      <c r="J79" t="s">
        <v>1184</v>
      </c>
      <c r="K79">
        <v>5.5E-2</v>
      </c>
      <c r="L79">
        <v>7.4999999999999997E-2</v>
      </c>
      <c r="M79">
        <v>1.9999999999999997E-2</v>
      </c>
      <c r="N79">
        <v>9.2499999999999999E-2</v>
      </c>
      <c r="O79">
        <v>0.1195</v>
      </c>
      <c r="P79">
        <v>-3.7000000000000019E-3</v>
      </c>
      <c r="Q79">
        <v>-8.3999999999999977E-3</v>
      </c>
      <c r="R79">
        <v>-1.21E-2</v>
      </c>
      <c r="S79">
        <v>-1.6250000000000004E-2</v>
      </c>
      <c r="T79">
        <v>-1.8750000000000003E-2</v>
      </c>
      <c r="U79">
        <v>8.879999999999999E-2</v>
      </c>
      <c r="V79">
        <v>8.4100000000000008E-2</v>
      </c>
      <c r="W79">
        <v>8.0399999999999999E-2</v>
      </c>
      <c r="X79">
        <v>7.6249999999999998E-2</v>
      </c>
      <c r="Y79">
        <v>7.3749999999999996E-2</v>
      </c>
      <c r="Z79">
        <v>0.11579999999999999</v>
      </c>
      <c r="AA79">
        <v>0.1111</v>
      </c>
      <c r="AB79">
        <v>0.1074</v>
      </c>
      <c r="AC79">
        <v>0.10324999999999999</v>
      </c>
      <c r="AD79">
        <v>0.10074999999999999</v>
      </c>
      <c r="AE79" t="str">
        <f t="shared" si="1"/>
        <v>Mobil &amp; Sepeda MotorSuku Cadang Sepeda MotorBaterai &amp; Aksesori</v>
      </c>
      <c r="BE79" t="s">
        <v>2099</v>
      </c>
      <c r="BF79" t="s">
        <v>1284</v>
      </c>
      <c r="BI79" t="s">
        <v>2403</v>
      </c>
      <c r="BK79" t="s">
        <v>1149</v>
      </c>
      <c r="BL79" t="s">
        <v>376</v>
      </c>
      <c r="BM79" t="s">
        <v>2734</v>
      </c>
      <c r="BO79" t="s">
        <v>2735</v>
      </c>
      <c r="BP79" t="s">
        <v>2736</v>
      </c>
    </row>
    <row r="80" spans="1:68">
      <c r="A80" t="s">
        <v>1244</v>
      </c>
      <c r="B80">
        <v>602284</v>
      </c>
      <c r="C80" t="s">
        <v>1245</v>
      </c>
      <c r="D80">
        <v>879112</v>
      </c>
      <c r="E80" t="s">
        <v>1255</v>
      </c>
      <c r="F80">
        <v>929672</v>
      </c>
      <c r="G80" t="s">
        <v>2737</v>
      </c>
      <c r="H80" t="s">
        <v>2738</v>
      </c>
      <c r="I80" t="s">
        <v>2457</v>
      </c>
      <c r="J80" t="s">
        <v>2739</v>
      </c>
      <c r="K80">
        <v>0.04</v>
      </c>
      <c r="L80">
        <v>7.0000000000000007E-2</v>
      </c>
      <c r="M80">
        <v>3.0000000000000006E-2</v>
      </c>
      <c r="N80">
        <v>9.5000000000000001E-2</v>
      </c>
      <c r="O80">
        <v>8.2000000000000003E-2</v>
      </c>
      <c r="P80">
        <v>-1.3000000000000008E-2</v>
      </c>
      <c r="Q80">
        <v>-2.1000000000000001E-2</v>
      </c>
      <c r="R80">
        <v>-3.4000000000000009E-2</v>
      </c>
      <c r="S80">
        <v>-4.250000000000001E-2</v>
      </c>
      <c r="T80">
        <v>-0.05</v>
      </c>
      <c r="U80">
        <v>8.199999999999999E-2</v>
      </c>
      <c r="V80">
        <v>7.3999999999999996E-2</v>
      </c>
      <c r="W80">
        <v>6.0999999999999992E-2</v>
      </c>
      <c r="X80">
        <v>5.2499999999999991E-2</v>
      </c>
      <c r="Y80">
        <v>4.4999999999999998E-2</v>
      </c>
      <c r="Z80">
        <v>6.8999999999999992E-2</v>
      </c>
      <c r="AA80">
        <v>6.0999999999999999E-2</v>
      </c>
      <c r="AB80">
        <v>4.7999999999999994E-2</v>
      </c>
      <c r="AC80">
        <v>3.9499999999999993E-2</v>
      </c>
      <c r="AD80">
        <v>3.2000000000000001E-2</v>
      </c>
      <c r="AE80" t="str">
        <f t="shared" si="1"/>
        <v>Bayi &amp; PersalinanPerawatan &amp; Kesehatan BayiPopok</v>
      </c>
      <c r="BE80" t="s">
        <v>2305</v>
      </c>
      <c r="BF80" t="s">
        <v>2000</v>
      </c>
      <c r="BI80" t="s">
        <v>2403</v>
      </c>
      <c r="BK80" t="s">
        <v>191</v>
      </c>
      <c r="BL80" t="s">
        <v>1137</v>
      </c>
      <c r="BM80" t="s">
        <v>2740</v>
      </c>
      <c r="BO80" t="s">
        <v>2741</v>
      </c>
      <c r="BP80" t="s">
        <v>2742</v>
      </c>
    </row>
    <row r="81" spans="1:68">
      <c r="A81" t="s">
        <v>2322</v>
      </c>
      <c r="B81">
        <v>601152</v>
      </c>
      <c r="C81" t="s">
        <v>2332</v>
      </c>
      <c r="D81">
        <v>842248</v>
      </c>
      <c r="G81" t="s">
        <v>2743</v>
      </c>
      <c r="H81" t="s">
        <v>2743</v>
      </c>
      <c r="I81" t="s">
        <v>246</v>
      </c>
      <c r="J81" t="s">
        <v>2322</v>
      </c>
      <c r="K81">
        <v>5.5E-2</v>
      </c>
      <c r="L81">
        <v>0.08</v>
      </c>
      <c r="M81">
        <v>2.5000000000000001E-2</v>
      </c>
      <c r="N81">
        <v>9.2499999999999999E-2</v>
      </c>
      <c r="O81">
        <v>0.1095</v>
      </c>
      <c r="P81">
        <v>-7.0053571530487649E-3</v>
      </c>
      <c r="Q81">
        <v>-2.0962499928658684E-2</v>
      </c>
      <c r="R81">
        <v>-2.7967857081707449E-2</v>
      </c>
      <c r="S81">
        <v>-3.495982135213431E-2</v>
      </c>
      <c r="T81">
        <v>-4.2446428469512409E-2</v>
      </c>
      <c r="U81">
        <v>8.5494642846951241E-2</v>
      </c>
      <c r="V81">
        <v>7.1537500071341312E-2</v>
      </c>
      <c r="W81">
        <v>6.4532142918292554E-2</v>
      </c>
      <c r="X81">
        <v>5.7540178647865689E-2</v>
      </c>
      <c r="Y81">
        <v>5.0053571530487589E-2</v>
      </c>
      <c r="Z81">
        <v>0.10249464284695123</v>
      </c>
      <c r="AA81">
        <v>8.8537500071341313E-2</v>
      </c>
      <c r="AB81">
        <v>8.1532142918292555E-2</v>
      </c>
      <c r="AC81">
        <v>7.454017864786569E-2</v>
      </c>
      <c r="AD81">
        <v>6.7053571530487591E-2</v>
      </c>
      <c r="AE81" t="str">
        <f t="shared" si="1"/>
        <v>Pakaian &amp; Pakaian Dalam WanitaAtasan Wanita</v>
      </c>
      <c r="BE81" t="s">
        <v>2315</v>
      </c>
      <c r="BF81" t="s">
        <v>2294</v>
      </c>
      <c r="BI81" t="s">
        <v>2403</v>
      </c>
      <c r="BK81" t="s">
        <v>388</v>
      </c>
      <c r="BL81" t="s">
        <v>818</v>
      </c>
      <c r="BM81" t="s">
        <v>2744</v>
      </c>
      <c r="BO81" t="s">
        <v>2745</v>
      </c>
      <c r="BP81" t="s">
        <v>2746</v>
      </c>
    </row>
    <row r="82" spans="1:68">
      <c r="A82" t="s">
        <v>2160</v>
      </c>
      <c r="B82">
        <v>603014</v>
      </c>
      <c r="C82" t="s">
        <v>2220</v>
      </c>
      <c r="D82">
        <v>834568</v>
      </c>
      <c r="G82" t="s">
        <v>2747</v>
      </c>
      <c r="H82" t="s">
        <v>2747</v>
      </c>
      <c r="I82" t="s">
        <v>246</v>
      </c>
      <c r="J82" t="s">
        <v>2748</v>
      </c>
      <c r="K82">
        <v>0.06</v>
      </c>
      <c r="L82">
        <v>6.5000000000000002E-2</v>
      </c>
      <c r="M82">
        <v>5.0000000000000044E-3</v>
      </c>
      <c r="N82">
        <v>0.1</v>
      </c>
      <c r="O82">
        <v>0.122</v>
      </c>
      <c r="P82">
        <v>-1.5118227027257255E-2</v>
      </c>
      <c r="Q82">
        <v>-6.172410809199223E-3</v>
      </c>
      <c r="R82">
        <v>-2.1290637836456478E-2</v>
      </c>
      <c r="S82">
        <v>-2.6613297295570597E-2</v>
      </c>
      <c r="T82">
        <v>-2.8817729727427462E-2</v>
      </c>
      <c r="U82">
        <v>8.4881772972742756E-2</v>
      </c>
      <c r="V82">
        <v>9.3827589190800781E-2</v>
      </c>
      <c r="W82">
        <v>7.8709362163543531E-2</v>
      </c>
      <c r="X82">
        <v>7.3386702704429402E-2</v>
      </c>
      <c r="Y82">
        <v>7.118227027257254E-2</v>
      </c>
      <c r="Z82">
        <v>0.10688177297274275</v>
      </c>
      <c r="AA82">
        <v>0.11582758919080077</v>
      </c>
      <c r="AB82">
        <v>0.10070936216354352</v>
      </c>
      <c r="AC82">
        <v>9.5386702704429394E-2</v>
      </c>
      <c r="AD82">
        <v>9.3182270272572532E-2</v>
      </c>
      <c r="AE82" t="str">
        <f t="shared" si="1"/>
        <v>Olahraga &amp; OutdoorPakaian Olahraga &amp; Outdoor</v>
      </c>
      <c r="BE82" t="s">
        <v>1786</v>
      </c>
      <c r="BF82" t="s">
        <v>2162</v>
      </c>
      <c r="BI82" t="s">
        <v>2403</v>
      </c>
      <c r="BK82" t="s">
        <v>981</v>
      </c>
      <c r="BL82" t="s">
        <v>317</v>
      </c>
      <c r="BM82" t="s">
        <v>2749</v>
      </c>
      <c r="BO82" t="s">
        <v>2750</v>
      </c>
      <c r="BP82" t="s">
        <v>2751</v>
      </c>
    </row>
    <row r="83" spans="1:68">
      <c r="A83" t="s">
        <v>1348</v>
      </c>
      <c r="B83">
        <v>601450</v>
      </c>
      <c r="C83" t="s">
        <v>1379</v>
      </c>
      <c r="D83">
        <v>856208</v>
      </c>
      <c r="E83" t="s">
        <v>1382</v>
      </c>
      <c r="F83">
        <v>855824</v>
      </c>
      <c r="G83" t="s">
        <v>2752</v>
      </c>
      <c r="H83" t="s">
        <v>2583</v>
      </c>
      <c r="I83" t="s">
        <v>2457</v>
      </c>
      <c r="J83" t="s">
        <v>1348</v>
      </c>
      <c r="K83">
        <v>0.04</v>
      </c>
      <c r="L83">
        <v>7.0000000000000007E-2</v>
      </c>
      <c r="M83">
        <v>3.0000000000000006E-2</v>
      </c>
      <c r="N83">
        <v>9.2499999999999999E-2</v>
      </c>
      <c r="O83">
        <v>0.1095</v>
      </c>
      <c r="P83">
        <v>-6.9869190085005868E-3</v>
      </c>
      <c r="Q83">
        <v>-2.1091566940495937E-2</v>
      </c>
      <c r="R83">
        <v>-2.8078485948996524E-2</v>
      </c>
      <c r="S83">
        <v>-3.5098107436245654E-2</v>
      </c>
      <c r="T83">
        <v>-4.2630809914994204E-2</v>
      </c>
      <c r="U83">
        <v>8.5513080991499416E-2</v>
      </c>
      <c r="V83">
        <v>7.1408433059504062E-2</v>
      </c>
      <c r="W83">
        <v>6.4421514051003478E-2</v>
      </c>
      <c r="X83">
        <v>5.7401892563754345E-2</v>
      </c>
      <c r="Y83">
        <v>4.9869190085005795E-2</v>
      </c>
      <c r="Z83">
        <v>0.10251308099149942</v>
      </c>
      <c r="AA83">
        <v>8.8408433059504063E-2</v>
      </c>
      <c r="AB83">
        <v>8.142151405100348E-2</v>
      </c>
      <c r="AC83">
        <v>7.4401892563754346E-2</v>
      </c>
      <c r="AD83">
        <v>6.6869190085005803E-2</v>
      </c>
      <c r="AE83" t="str">
        <f t="shared" si="1"/>
        <v>Perawatan &amp; KecantikanParfumParfum Uniseks</v>
      </c>
      <c r="BE83" t="s">
        <v>1501</v>
      </c>
      <c r="BF83" t="s">
        <v>1954</v>
      </c>
      <c r="BI83" t="s">
        <v>2403</v>
      </c>
      <c r="BK83" t="s">
        <v>237</v>
      </c>
      <c r="BL83" t="s">
        <v>165</v>
      </c>
      <c r="BM83" t="s">
        <v>2753</v>
      </c>
      <c r="BO83" t="s">
        <v>2754</v>
      </c>
      <c r="BP83" t="s">
        <v>2755</v>
      </c>
    </row>
    <row r="84" spans="1:68">
      <c r="A84" t="s">
        <v>2160</v>
      </c>
      <c r="B84">
        <v>603014</v>
      </c>
      <c r="C84" t="s">
        <v>2242</v>
      </c>
      <c r="D84">
        <v>834696</v>
      </c>
      <c r="G84" t="s">
        <v>2756</v>
      </c>
      <c r="H84" t="s">
        <v>2756</v>
      </c>
      <c r="I84" t="s">
        <v>246</v>
      </c>
      <c r="J84" t="s">
        <v>2748</v>
      </c>
      <c r="K84">
        <v>0.06</v>
      </c>
      <c r="L84">
        <v>6.5000000000000002E-2</v>
      </c>
      <c r="M84">
        <v>5.0000000000000044E-3</v>
      </c>
      <c r="N84">
        <v>0.1</v>
      </c>
      <c r="O84">
        <v>0.122</v>
      </c>
      <c r="P84">
        <v>-1.55E-2</v>
      </c>
      <c r="Q84">
        <v>-3.5000000000000027E-3</v>
      </c>
      <c r="R84">
        <v>-1.9000000000000003E-2</v>
      </c>
      <c r="S84">
        <v>-2.3750000000000004E-2</v>
      </c>
      <c r="T84">
        <v>-2.5000000000000005E-2</v>
      </c>
      <c r="U84">
        <v>8.4500000000000006E-2</v>
      </c>
      <c r="V84">
        <v>9.6500000000000002E-2</v>
      </c>
      <c r="W84">
        <v>8.1000000000000003E-2</v>
      </c>
      <c r="X84">
        <v>7.6249999999999998E-2</v>
      </c>
      <c r="Y84">
        <v>7.4999999999999997E-2</v>
      </c>
      <c r="Z84">
        <v>0.1065</v>
      </c>
      <c r="AA84">
        <v>0.11849999999999999</v>
      </c>
      <c r="AB84">
        <v>0.10299999999999999</v>
      </c>
      <c r="AC84">
        <v>9.824999999999999E-2</v>
      </c>
      <c r="AD84">
        <v>9.6999999999999989E-2</v>
      </c>
      <c r="AE84" t="str">
        <f t="shared" si="1"/>
        <v>Olahraga &amp; OutdoorSepatu Olahraga</v>
      </c>
      <c r="BE84" t="s">
        <v>1819</v>
      </c>
      <c r="BF84" t="s">
        <v>1617</v>
      </c>
      <c r="BI84" t="s">
        <v>2403</v>
      </c>
      <c r="BK84" t="s">
        <v>919</v>
      </c>
      <c r="BL84" t="s">
        <v>98</v>
      </c>
      <c r="BM84" t="s">
        <v>2757</v>
      </c>
      <c r="BO84" t="s">
        <v>2758</v>
      </c>
      <c r="BP84" t="s">
        <v>2759</v>
      </c>
    </row>
    <row r="85" spans="1:68">
      <c r="A85" t="s">
        <v>2248</v>
      </c>
      <c r="B85">
        <v>600154</v>
      </c>
      <c r="C85" t="s">
        <v>2256</v>
      </c>
      <c r="D85">
        <v>811016</v>
      </c>
      <c r="E85" t="s">
        <v>2258</v>
      </c>
      <c r="F85">
        <v>811528</v>
      </c>
      <c r="G85" t="s">
        <v>2760</v>
      </c>
      <c r="H85" t="s">
        <v>2761</v>
      </c>
      <c r="I85" t="s">
        <v>2547</v>
      </c>
      <c r="J85" t="s">
        <v>2248</v>
      </c>
      <c r="K85">
        <v>0.05</v>
      </c>
      <c r="L85">
        <v>0.08</v>
      </c>
      <c r="M85">
        <v>0.03</v>
      </c>
      <c r="N85">
        <v>0.1</v>
      </c>
      <c r="O85">
        <v>9.1999999999999998E-2</v>
      </c>
      <c r="P85">
        <v>-1.2792505650247719E-2</v>
      </c>
      <c r="Q85">
        <v>-2.2452460448265932E-2</v>
      </c>
      <c r="R85">
        <v>-3.5244966098513651E-2</v>
      </c>
      <c r="S85">
        <v>-4.4056207623142066E-2</v>
      </c>
      <c r="T85">
        <v>-5.2074943497522758E-2</v>
      </c>
      <c r="U85">
        <v>8.7207494349752279E-2</v>
      </c>
      <c r="V85">
        <v>7.7547539551734074E-2</v>
      </c>
      <c r="W85">
        <v>6.4755033901486347E-2</v>
      </c>
      <c r="X85">
        <v>5.594379237685794E-2</v>
      </c>
      <c r="Y85">
        <v>4.7925056502477248E-2</v>
      </c>
      <c r="Z85">
        <v>7.9207494349752272E-2</v>
      </c>
      <c r="AA85">
        <v>6.9547539551734067E-2</v>
      </c>
      <c r="AB85">
        <v>5.6755033901486347E-2</v>
      </c>
      <c r="AC85">
        <v>4.7943792376857933E-2</v>
      </c>
      <c r="AD85">
        <v>3.9925056502477241E-2</v>
      </c>
      <c r="AE85" t="str">
        <f t="shared" si="1"/>
        <v>Tekstil &amp; Soft FurnishingKain &amp; Perlengkapan JahitAksesoris &amp; Haberdashery</v>
      </c>
      <c r="BE85" t="s">
        <v>1364</v>
      </c>
      <c r="BF85" t="s">
        <v>1618</v>
      </c>
      <c r="BI85" t="s">
        <v>2403</v>
      </c>
      <c r="BK85" t="s">
        <v>322</v>
      </c>
      <c r="BL85" t="s">
        <v>320</v>
      </c>
      <c r="BM85" t="s">
        <v>2762</v>
      </c>
      <c r="BO85" t="s">
        <v>2763</v>
      </c>
      <c r="BP85" t="s">
        <v>2764</v>
      </c>
    </row>
    <row r="86" spans="1:68">
      <c r="A86" t="s">
        <v>2248</v>
      </c>
      <c r="B86">
        <v>600154</v>
      </c>
      <c r="C86" t="s">
        <v>2256</v>
      </c>
      <c r="D86">
        <v>811016</v>
      </c>
      <c r="E86" t="s">
        <v>2262</v>
      </c>
      <c r="F86">
        <v>811144</v>
      </c>
      <c r="G86" t="s">
        <v>2765</v>
      </c>
      <c r="H86" t="s">
        <v>2761</v>
      </c>
      <c r="I86" t="s">
        <v>2547</v>
      </c>
      <c r="J86" t="s">
        <v>2248</v>
      </c>
      <c r="K86">
        <v>0.05</v>
      </c>
      <c r="L86">
        <v>0.08</v>
      </c>
      <c r="M86">
        <v>0.03</v>
      </c>
      <c r="N86">
        <v>9.5000000000000001E-2</v>
      </c>
      <c r="O86">
        <v>9.1999999999999998E-2</v>
      </c>
      <c r="P86">
        <v>-1.2745209653719749E-2</v>
      </c>
      <c r="Q86">
        <v>-2.2783532423961774E-2</v>
      </c>
      <c r="R86">
        <v>-3.5528742077681523E-2</v>
      </c>
      <c r="S86">
        <v>-4.4410927597101899E-2</v>
      </c>
      <c r="T86">
        <v>-5.2547903462802539E-2</v>
      </c>
      <c r="U86">
        <v>8.2254790346280249E-2</v>
      </c>
      <c r="V86">
        <v>7.2216467576038224E-2</v>
      </c>
      <c r="W86">
        <v>5.9471257922318478E-2</v>
      </c>
      <c r="X86">
        <v>5.0589072402898103E-2</v>
      </c>
      <c r="Y86">
        <v>4.2452096537197462E-2</v>
      </c>
      <c r="Z86">
        <v>7.9254790346280246E-2</v>
      </c>
      <c r="AA86">
        <v>6.9216467576038221E-2</v>
      </c>
      <c r="AB86">
        <v>5.6471257922318475E-2</v>
      </c>
      <c r="AC86">
        <v>4.75890724028981E-2</v>
      </c>
      <c r="AD86">
        <v>3.9452096537197459E-2</v>
      </c>
      <c r="AE86" t="str">
        <f t="shared" si="1"/>
        <v>Tekstil &amp; Soft FurnishingKain &amp; Perlengkapan JahitKain</v>
      </c>
      <c r="BE86" t="s">
        <v>1606</v>
      </c>
      <c r="BF86" t="s">
        <v>586</v>
      </c>
      <c r="BI86" t="s">
        <v>2403</v>
      </c>
      <c r="BK86" t="s">
        <v>106</v>
      </c>
      <c r="BL86" t="s">
        <v>212</v>
      </c>
      <c r="BM86" t="s">
        <v>2766</v>
      </c>
      <c r="BO86" t="s">
        <v>2767</v>
      </c>
      <c r="BP86" t="s">
        <v>2768</v>
      </c>
    </row>
    <row r="87" spans="1:68">
      <c r="A87" t="s">
        <v>2248</v>
      </c>
      <c r="B87">
        <v>600154</v>
      </c>
      <c r="C87" t="s">
        <v>2256</v>
      </c>
      <c r="D87">
        <v>811016</v>
      </c>
      <c r="E87" t="s">
        <v>2261</v>
      </c>
      <c r="F87">
        <v>600252</v>
      </c>
      <c r="G87" t="s">
        <v>2769</v>
      </c>
      <c r="H87" t="s">
        <v>2761</v>
      </c>
      <c r="I87" t="s">
        <v>2547</v>
      </c>
      <c r="J87" t="s">
        <v>2248</v>
      </c>
      <c r="K87">
        <v>0.05</v>
      </c>
      <c r="L87">
        <v>0.08</v>
      </c>
      <c r="M87">
        <v>0.03</v>
      </c>
      <c r="N87">
        <v>7.4999999999999997E-2</v>
      </c>
      <c r="O87">
        <v>5.1999999999999998E-2</v>
      </c>
      <c r="P87">
        <v>-1.2999999999999998E-2</v>
      </c>
      <c r="Q87">
        <v>-2.0999999999999998E-2</v>
      </c>
      <c r="R87">
        <v>-3.3999999999999996E-2</v>
      </c>
      <c r="S87">
        <v>-4.2499999999999996E-2</v>
      </c>
      <c r="T87">
        <v>-0.05</v>
      </c>
      <c r="U87">
        <v>6.2E-2</v>
      </c>
      <c r="V87">
        <v>5.3999999999999999E-2</v>
      </c>
      <c r="W87">
        <v>4.1000000000000002E-2</v>
      </c>
      <c r="X87">
        <v>3.2500000000000001E-2</v>
      </c>
      <c r="Y87">
        <v>2.4999999999999994E-2</v>
      </c>
      <c r="Z87">
        <v>3.9E-2</v>
      </c>
      <c r="AA87">
        <v>3.1E-2</v>
      </c>
      <c r="AB87">
        <v>1.8000000000000002E-2</v>
      </c>
      <c r="AC87">
        <v>9.5000000000000015E-3</v>
      </c>
      <c r="AD87">
        <v>1.9999999999999948E-3</v>
      </c>
      <c r="AE87" t="str">
        <f t="shared" si="1"/>
        <v>Tekstil &amp; Soft FurnishingKain &amp; Perlengkapan JahitKit Alat Menjahit</v>
      </c>
      <c r="BE87" t="s">
        <v>2256</v>
      </c>
      <c r="BF87" t="s">
        <v>2200</v>
      </c>
      <c r="BI87" t="s">
        <v>2403</v>
      </c>
      <c r="BK87" t="s">
        <v>851</v>
      </c>
      <c r="BL87" t="s">
        <v>758</v>
      </c>
      <c r="BM87" t="s">
        <v>2770</v>
      </c>
      <c r="BO87" t="s">
        <v>2771</v>
      </c>
      <c r="BP87" t="s">
        <v>2772</v>
      </c>
    </row>
    <row r="88" spans="1:68">
      <c r="A88" t="s">
        <v>2248</v>
      </c>
      <c r="B88">
        <v>600154</v>
      </c>
      <c r="C88" t="s">
        <v>2256</v>
      </c>
      <c r="D88">
        <v>811016</v>
      </c>
      <c r="E88" t="s">
        <v>2260</v>
      </c>
      <c r="F88">
        <v>811656</v>
      </c>
      <c r="G88" t="s">
        <v>2773</v>
      </c>
      <c r="H88" t="s">
        <v>2761</v>
      </c>
      <c r="I88" t="s">
        <v>2547</v>
      </c>
      <c r="J88" t="s">
        <v>2248</v>
      </c>
      <c r="K88">
        <v>0.05</v>
      </c>
      <c r="L88">
        <v>0.08</v>
      </c>
      <c r="M88">
        <v>0.03</v>
      </c>
      <c r="N88">
        <v>7.5000000000000011E-2</v>
      </c>
      <c r="O88">
        <v>6.9500000000000006E-2</v>
      </c>
      <c r="P88">
        <v>-1.1000000000000003E-2</v>
      </c>
      <c r="Q88">
        <v>-2.0999999999999998E-2</v>
      </c>
      <c r="R88">
        <v>-3.2000000000000001E-2</v>
      </c>
      <c r="S88">
        <v>-0.04</v>
      </c>
      <c r="T88">
        <v>-4.7500000000000001E-2</v>
      </c>
      <c r="U88">
        <v>6.4000000000000001E-2</v>
      </c>
      <c r="V88">
        <v>5.4000000000000013E-2</v>
      </c>
      <c r="W88">
        <v>4.300000000000001E-2</v>
      </c>
      <c r="X88">
        <v>3.500000000000001E-2</v>
      </c>
      <c r="Y88">
        <v>2.7500000000000011E-2</v>
      </c>
      <c r="Z88">
        <v>5.8500000000000003E-2</v>
      </c>
      <c r="AA88">
        <v>4.8500000000000008E-2</v>
      </c>
      <c r="AB88">
        <v>3.7500000000000006E-2</v>
      </c>
      <c r="AC88">
        <v>2.9500000000000005E-2</v>
      </c>
      <c r="AD88">
        <v>2.2000000000000006E-2</v>
      </c>
      <c r="AE88" t="str">
        <f t="shared" si="1"/>
        <v>Tekstil &amp; Soft FurnishingKain &amp; Perlengkapan JahitMesin Jahit</v>
      </c>
      <c r="BE88" t="s">
        <v>2181</v>
      </c>
      <c r="BF88" t="s">
        <v>1297</v>
      </c>
      <c r="BI88" t="s">
        <v>2403</v>
      </c>
      <c r="BK88" t="s">
        <v>389</v>
      </c>
      <c r="BL88" t="s">
        <v>142</v>
      </c>
      <c r="BM88" t="s">
        <v>2774</v>
      </c>
      <c r="BO88" t="s">
        <v>2775</v>
      </c>
      <c r="BP88" t="s">
        <v>2776</v>
      </c>
    </row>
    <row r="89" spans="1:68">
      <c r="A89" t="s">
        <v>2248</v>
      </c>
      <c r="B89">
        <v>600154</v>
      </c>
      <c r="C89" t="s">
        <v>2256</v>
      </c>
      <c r="D89">
        <v>811016</v>
      </c>
      <c r="E89" t="s">
        <v>2263</v>
      </c>
      <c r="F89">
        <v>811784</v>
      </c>
      <c r="G89" t="s">
        <v>2777</v>
      </c>
      <c r="H89" t="s">
        <v>2761</v>
      </c>
      <c r="I89" t="s">
        <v>2547</v>
      </c>
      <c r="J89" t="s">
        <v>2248</v>
      </c>
      <c r="K89">
        <v>0.05</v>
      </c>
      <c r="L89">
        <v>0.08</v>
      </c>
      <c r="M89">
        <v>0.03</v>
      </c>
      <c r="N89">
        <v>0.1</v>
      </c>
      <c r="O89">
        <v>9.1999999999999998E-2</v>
      </c>
      <c r="P89">
        <v>-1.2730844579477554E-2</v>
      </c>
      <c r="Q89">
        <v>-2.2884087943657101E-2</v>
      </c>
      <c r="R89">
        <v>-3.5614932523134656E-2</v>
      </c>
      <c r="S89">
        <v>-4.4518665653918321E-2</v>
      </c>
      <c r="T89">
        <v>-5.2691554205224436E-2</v>
      </c>
      <c r="U89">
        <v>8.7269155420522451E-2</v>
      </c>
      <c r="V89">
        <v>7.7115912056342911E-2</v>
      </c>
      <c r="W89">
        <v>6.4385067476865343E-2</v>
      </c>
      <c r="X89">
        <v>5.5481334346081684E-2</v>
      </c>
      <c r="Y89">
        <v>4.7308445794775569E-2</v>
      </c>
      <c r="Z89">
        <v>7.9269155420522444E-2</v>
      </c>
      <c r="AA89">
        <v>6.9115912056342904E-2</v>
      </c>
      <c r="AB89">
        <v>5.6385067476865343E-2</v>
      </c>
      <c r="AC89">
        <v>4.7481334346081677E-2</v>
      </c>
      <c r="AD89">
        <v>3.9308445794775562E-2</v>
      </c>
      <c r="AE89" t="str">
        <f t="shared" si="1"/>
        <v>Tekstil &amp; Soft FurnishingKain &amp; Perlengkapan JahitBenang</v>
      </c>
      <c r="BE89" t="s">
        <v>2061</v>
      </c>
      <c r="BF89" t="s">
        <v>1498</v>
      </c>
      <c r="BI89" t="s">
        <v>2403</v>
      </c>
      <c r="BK89" t="s">
        <v>392</v>
      </c>
      <c r="BL89" t="s">
        <v>586</v>
      </c>
      <c r="BM89" t="s">
        <v>2778</v>
      </c>
      <c r="BO89" t="s">
        <v>2779</v>
      </c>
      <c r="BP89" t="s">
        <v>2780</v>
      </c>
    </row>
    <row r="90" spans="1:68">
      <c r="A90" t="s">
        <v>2248</v>
      </c>
      <c r="B90">
        <v>600154</v>
      </c>
      <c r="C90" t="s">
        <v>2256</v>
      </c>
      <c r="D90">
        <v>811016</v>
      </c>
      <c r="E90" t="s">
        <v>2259</v>
      </c>
      <c r="F90">
        <v>600251</v>
      </c>
      <c r="G90" t="s">
        <v>2781</v>
      </c>
      <c r="H90" t="s">
        <v>2761</v>
      </c>
      <c r="I90" t="s">
        <v>2547</v>
      </c>
      <c r="J90" t="s">
        <v>2248</v>
      </c>
      <c r="K90">
        <v>0.05</v>
      </c>
      <c r="L90">
        <v>0.08</v>
      </c>
      <c r="M90">
        <v>0.03</v>
      </c>
      <c r="N90">
        <v>0.1</v>
      </c>
      <c r="O90">
        <v>9.1999999999999998E-2</v>
      </c>
      <c r="P90">
        <v>-1.2497859479872607E-2</v>
      </c>
      <c r="Q90">
        <v>-2.4514983640891802E-2</v>
      </c>
      <c r="R90">
        <v>-3.7012843120764409E-2</v>
      </c>
      <c r="S90">
        <v>-4.6266053900955506E-2</v>
      </c>
      <c r="T90">
        <v>-5.5021405201274007E-2</v>
      </c>
      <c r="U90">
        <v>8.7502140520127392E-2</v>
      </c>
      <c r="V90">
        <v>7.5485016359108204E-2</v>
      </c>
      <c r="W90">
        <v>6.298715687923559E-2</v>
      </c>
      <c r="X90">
        <v>5.3733946099044499E-2</v>
      </c>
      <c r="Y90">
        <v>4.4978594798725999E-2</v>
      </c>
      <c r="Z90">
        <v>7.9502140520127385E-2</v>
      </c>
      <c r="AA90">
        <v>6.7485016359108196E-2</v>
      </c>
      <c r="AB90">
        <v>5.4987156879235589E-2</v>
      </c>
      <c r="AC90">
        <v>4.5733946099044492E-2</v>
      </c>
      <c r="AD90">
        <v>3.6978594798725992E-2</v>
      </c>
      <c r="AE90" t="str">
        <f t="shared" si="1"/>
        <v>Tekstil &amp; Soft FurnishingKain &amp; Perlengkapan JahitKit Alat Jahit</v>
      </c>
      <c r="BE90" t="s">
        <v>1581</v>
      </c>
      <c r="BF90" t="s">
        <v>1962</v>
      </c>
      <c r="BI90" t="s">
        <v>2403</v>
      </c>
      <c r="BK90" t="s">
        <v>414</v>
      </c>
      <c r="BL90" t="s">
        <v>691</v>
      </c>
      <c r="BM90" t="s">
        <v>2782</v>
      </c>
      <c r="BO90" t="s">
        <v>2783</v>
      </c>
      <c r="BP90" t="s">
        <v>2784</v>
      </c>
    </row>
    <row r="91" spans="1:68">
      <c r="A91" t="s">
        <v>2248</v>
      </c>
      <c r="B91">
        <v>600154</v>
      </c>
      <c r="C91" t="s">
        <v>2256</v>
      </c>
      <c r="D91">
        <v>811016</v>
      </c>
      <c r="E91" t="s">
        <v>2257</v>
      </c>
      <c r="F91">
        <v>811912</v>
      </c>
      <c r="G91" t="s">
        <v>2785</v>
      </c>
      <c r="H91" t="s">
        <v>2761</v>
      </c>
      <c r="I91" t="s">
        <v>2547</v>
      </c>
      <c r="J91" t="s">
        <v>2248</v>
      </c>
      <c r="K91">
        <v>0.05</v>
      </c>
      <c r="L91">
        <v>0.08</v>
      </c>
      <c r="M91">
        <v>0.03</v>
      </c>
      <c r="N91">
        <v>0.1</v>
      </c>
      <c r="O91">
        <v>9.1999999999999998E-2</v>
      </c>
      <c r="P91">
        <v>-1.2136953355829736E-2</v>
      </c>
      <c r="Q91">
        <v>-2.7041326509191856E-2</v>
      </c>
      <c r="R91">
        <v>-3.9178279865021592E-2</v>
      </c>
      <c r="S91">
        <v>-4.8972849831276991E-2</v>
      </c>
      <c r="T91">
        <v>-5.8630466441702653E-2</v>
      </c>
      <c r="U91">
        <v>8.7863046644170273E-2</v>
      </c>
      <c r="V91">
        <v>7.2958673490808146E-2</v>
      </c>
      <c r="W91">
        <v>6.0821720134978413E-2</v>
      </c>
      <c r="X91">
        <v>5.1027150168723015E-2</v>
      </c>
      <c r="Y91">
        <v>4.1369533558297353E-2</v>
      </c>
      <c r="Z91">
        <v>7.9863046644170266E-2</v>
      </c>
      <c r="AA91">
        <v>6.4958673490808139E-2</v>
      </c>
      <c r="AB91">
        <v>5.2821720134978406E-2</v>
      </c>
      <c r="AC91">
        <v>4.3027150168723008E-2</v>
      </c>
      <c r="AD91">
        <v>3.3369533558297346E-2</v>
      </c>
      <c r="AE91" t="str">
        <f t="shared" si="1"/>
        <v>Tekstil &amp; Soft FurnishingKain &amp; Perlengkapan JahitJarum</v>
      </c>
      <c r="BE91" t="s">
        <v>1607</v>
      </c>
      <c r="BF91" t="s">
        <v>1963</v>
      </c>
      <c r="BI91" t="s">
        <v>2403</v>
      </c>
      <c r="BK91" t="s">
        <v>428</v>
      </c>
      <c r="BL91" t="s">
        <v>692</v>
      </c>
      <c r="BM91" t="s">
        <v>2786</v>
      </c>
      <c r="BO91" t="s">
        <v>2787</v>
      </c>
      <c r="BP91" t="s">
        <v>2788</v>
      </c>
    </row>
    <row r="92" spans="1:68">
      <c r="A92" t="s">
        <v>1348</v>
      </c>
      <c r="B92">
        <v>601450</v>
      </c>
      <c r="C92" t="s">
        <v>1377</v>
      </c>
      <c r="D92">
        <v>849288</v>
      </c>
      <c r="G92" t="s">
        <v>2789</v>
      </c>
      <c r="H92" t="s">
        <v>2789</v>
      </c>
      <c r="I92" t="s">
        <v>2457</v>
      </c>
      <c r="J92" t="s">
        <v>1348</v>
      </c>
      <c r="K92">
        <v>0.04</v>
      </c>
      <c r="L92">
        <v>7.0000000000000007E-2</v>
      </c>
      <c r="M92">
        <v>3.0000000000000006E-2</v>
      </c>
      <c r="N92">
        <v>9.2499999999999999E-2</v>
      </c>
      <c r="O92">
        <v>0.1095</v>
      </c>
      <c r="P92">
        <v>-6.965227396437939E-3</v>
      </c>
      <c r="Q92">
        <v>-2.1243408224934455E-2</v>
      </c>
      <c r="R92">
        <v>-2.8208635621372394E-2</v>
      </c>
      <c r="S92">
        <v>-3.5260794526715489E-2</v>
      </c>
      <c r="T92">
        <v>-4.2847726035620655E-2</v>
      </c>
      <c r="U92">
        <v>8.5534772603562056E-2</v>
      </c>
      <c r="V92">
        <v>7.1256591775065548E-2</v>
      </c>
      <c r="W92">
        <v>6.4291364378627605E-2</v>
      </c>
      <c r="X92">
        <v>5.723920547328451E-2</v>
      </c>
      <c r="Y92">
        <v>4.9652273964379344E-2</v>
      </c>
      <c r="Z92">
        <v>0.10253477260356206</v>
      </c>
      <c r="AA92">
        <v>8.8256591775065549E-2</v>
      </c>
      <c r="AB92">
        <v>8.1291364378627606E-2</v>
      </c>
      <c r="AC92">
        <v>7.4239205473284511E-2</v>
      </c>
      <c r="AD92">
        <v>6.6652273964379338E-2</v>
      </c>
      <c r="AE92" t="str">
        <f t="shared" si="1"/>
        <v>Perawatan &amp; KecantikanPerawatan Pria</v>
      </c>
      <c r="BE92" t="s">
        <v>1374</v>
      </c>
      <c r="BF92" t="s">
        <v>1549</v>
      </c>
      <c r="BI92" t="s">
        <v>2403</v>
      </c>
      <c r="BK92" t="s">
        <v>437</v>
      </c>
      <c r="BL92" t="s">
        <v>630</v>
      </c>
      <c r="BM92" t="s">
        <v>2790</v>
      </c>
      <c r="BO92" t="s">
        <v>2791</v>
      </c>
      <c r="BP92" t="s">
        <v>2792</v>
      </c>
    </row>
    <row r="93" spans="1:68">
      <c r="A93" t="s">
        <v>1504</v>
      </c>
      <c r="B93">
        <v>601755</v>
      </c>
      <c r="C93" t="s">
        <v>1535</v>
      </c>
      <c r="D93">
        <v>824840</v>
      </c>
      <c r="G93" t="s">
        <v>2597</v>
      </c>
      <c r="H93" t="s">
        <v>2597</v>
      </c>
      <c r="I93" t="s">
        <v>2403</v>
      </c>
      <c r="J93" t="s">
        <v>1504</v>
      </c>
      <c r="K93">
        <v>0.04</v>
      </c>
      <c r="L93">
        <v>0.04</v>
      </c>
      <c r="M93">
        <v>0</v>
      </c>
      <c r="N93">
        <v>4.7500000000000001E-2</v>
      </c>
      <c r="O93">
        <v>3.0000000000000002E-2</v>
      </c>
      <c r="P93">
        <v>-8.0000000000000015E-4</v>
      </c>
      <c r="Q93">
        <v>-1.1999999999999999E-3</v>
      </c>
      <c r="R93">
        <v>-2E-3</v>
      </c>
      <c r="S93">
        <v>-4.0000000000000001E-3</v>
      </c>
      <c r="T93">
        <v>-5.0000000000000001E-3</v>
      </c>
      <c r="U93">
        <v>4.6699999999999998E-2</v>
      </c>
      <c r="V93">
        <v>4.6300000000000001E-2</v>
      </c>
      <c r="W93">
        <v>4.5499999999999999E-2</v>
      </c>
      <c r="X93">
        <v>4.3499999999999997E-2</v>
      </c>
      <c r="Y93">
        <v>4.2500000000000003E-2</v>
      </c>
      <c r="Z93">
        <v>2.9200000000000004E-2</v>
      </c>
      <c r="AA93">
        <v>2.8800000000000003E-2</v>
      </c>
      <c r="AB93">
        <v>2.8000000000000004E-2</v>
      </c>
      <c r="AC93">
        <v>2.6000000000000002E-2</v>
      </c>
      <c r="AD93">
        <v>2.5000000000000001E-2</v>
      </c>
      <c r="AE93" t="str">
        <f t="shared" si="1"/>
        <v>Komputer &amp; Peralatan KantorKomputer Desktop, Laptop &amp; Tablet</v>
      </c>
      <c r="BE93" t="s">
        <v>1821</v>
      </c>
      <c r="BF93" t="s">
        <v>1660</v>
      </c>
      <c r="BI93" t="s">
        <v>2403</v>
      </c>
      <c r="BK93" t="s">
        <v>192</v>
      </c>
      <c r="BL93" t="s">
        <v>724</v>
      </c>
      <c r="BM93" t="s">
        <v>2793</v>
      </c>
      <c r="BO93" t="s">
        <v>2794</v>
      </c>
      <c r="BP93" t="s">
        <v>2795</v>
      </c>
    </row>
    <row r="94" spans="1:68">
      <c r="A94" t="s">
        <v>1348</v>
      </c>
      <c r="B94">
        <v>601450</v>
      </c>
      <c r="C94" t="s">
        <v>1263</v>
      </c>
      <c r="D94">
        <v>849672</v>
      </c>
      <c r="G94" t="s">
        <v>2796</v>
      </c>
      <c r="H94" t="s">
        <v>2796</v>
      </c>
      <c r="I94" t="s">
        <v>2457</v>
      </c>
      <c r="J94" t="s">
        <v>1348</v>
      </c>
      <c r="K94">
        <v>0.04</v>
      </c>
      <c r="L94">
        <v>7.0000000000000007E-2</v>
      </c>
      <c r="M94">
        <v>3.0000000000000006E-2</v>
      </c>
      <c r="N94">
        <v>0.1</v>
      </c>
      <c r="O94">
        <v>9.1999999999999998E-2</v>
      </c>
      <c r="P94">
        <v>-1.274471848911822E-2</v>
      </c>
      <c r="Q94">
        <v>-2.2786970576172468E-2</v>
      </c>
      <c r="R94">
        <v>-3.5531689065290688E-2</v>
      </c>
      <c r="S94">
        <v>-4.4414611331613361E-2</v>
      </c>
      <c r="T94">
        <v>-5.2552815108817819E-2</v>
      </c>
      <c r="U94">
        <v>8.7255281510881785E-2</v>
      </c>
      <c r="V94">
        <v>7.7213029423827545E-2</v>
      </c>
      <c r="W94">
        <v>6.4468310934709311E-2</v>
      </c>
      <c r="X94">
        <v>5.5585388668386644E-2</v>
      </c>
      <c r="Y94">
        <v>4.7447184891182187E-2</v>
      </c>
      <c r="Z94">
        <v>7.9255281510881778E-2</v>
      </c>
      <c r="AA94">
        <v>6.9213029423827538E-2</v>
      </c>
      <c r="AB94">
        <v>5.6468310934709311E-2</v>
      </c>
      <c r="AC94">
        <v>4.7585388668386637E-2</v>
      </c>
      <c r="AD94">
        <v>3.944718489118218E-2</v>
      </c>
      <c r="AE94" t="str">
        <f t="shared" si="1"/>
        <v>Perawatan &amp; KecantikanPerawatan Hidung &amp; Mulut</v>
      </c>
      <c r="BE94" t="s">
        <v>2062</v>
      </c>
      <c r="BF94" t="s">
        <v>2163</v>
      </c>
      <c r="BI94" t="s">
        <v>2403</v>
      </c>
      <c r="BK94" t="s">
        <v>476</v>
      </c>
      <c r="BL94" t="s">
        <v>1097</v>
      </c>
      <c r="BM94" t="s">
        <v>2797</v>
      </c>
      <c r="BO94" t="s">
        <v>2798</v>
      </c>
      <c r="BP94" t="s">
        <v>2799</v>
      </c>
    </row>
    <row r="95" spans="1:68">
      <c r="A95" t="s">
        <v>2248</v>
      </c>
      <c r="B95">
        <v>600154</v>
      </c>
      <c r="C95" t="s">
        <v>2264</v>
      </c>
      <c r="D95">
        <v>809992</v>
      </c>
      <c r="G95" t="s">
        <v>2800</v>
      </c>
      <c r="H95" t="s">
        <v>2800</v>
      </c>
      <c r="I95" t="s">
        <v>2547</v>
      </c>
      <c r="J95" t="s">
        <v>2248</v>
      </c>
      <c r="K95">
        <v>0.05</v>
      </c>
      <c r="L95">
        <v>0.08</v>
      </c>
      <c r="M95">
        <v>0.03</v>
      </c>
      <c r="N95">
        <v>0.1</v>
      </c>
      <c r="O95">
        <v>0.122</v>
      </c>
      <c r="P95">
        <v>-1.2780637479373469E-2</v>
      </c>
      <c r="Q95">
        <v>-2.253553764438572E-2</v>
      </c>
      <c r="R95">
        <v>-3.5316175123759189E-2</v>
      </c>
      <c r="S95">
        <v>-4.4145218904698982E-2</v>
      </c>
      <c r="T95">
        <v>-5.2193625206265318E-2</v>
      </c>
      <c r="U95">
        <v>8.7219362520626537E-2</v>
      </c>
      <c r="V95">
        <v>7.7464462355614286E-2</v>
      </c>
      <c r="W95">
        <v>6.4683824876240817E-2</v>
      </c>
      <c r="X95">
        <v>5.5854781095301023E-2</v>
      </c>
      <c r="Y95">
        <v>4.7806374793734688E-2</v>
      </c>
      <c r="Z95">
        <v>0.10921936252062653</v>
      </c>
      <c r="AA95">
        <v>9.9464462355614278E-2</v>
      </c>
      <c r="AB95">
        <v>8.6683824876240809E-2</v>
      </c>
      <c r="AC95">
        <v>7.7854781095301015E-2</v>
      </c>
      <c r="AD95">
        <v>6.980637479373468E-2</v>
      </c>
      <c r="AE95" t="str">
        <f t="shared" si="1"/>
        <v>Tekstil &amp; Soft FurnishingTekstil Rumah Tangga</v>
      </c>
      <c r="BE95" t="s">
        <v>2182</v>
      </c>
      <c r="BF95" t="s">
        <v>1210</v>
      </c>
      <c r="BI95" t="s">
        <v>2403</v>
      </c>
      <c r="BK95" t="s">
        <v>17</v>
      </c>
      <c r="BL95" t="s">
        <v>173</v>
      </c>
      <c r="BM95" t="s">
        <v>2801</v>
      </c>
      <c r="BO95" t="s">
        <v>2802</v>
      </c>
      <c r="BP95" t="s">
        <v>2803</v>
      </c>
    </row>
    <row r="96" spans="1:68">
      <c r="A96" t="s">
        <v>2322</v>
      </c>
      <c r="B96">
        <v>601152</v>
      </c>
      <c r="C96" t="s">
        <v>2323</v>
      </c>
      <c r="D96">
        <v>842376</v>
      </c>
      <c r="G96" t="s">
        <v>2804</v>
      </c>
      <c r="H96" t="s">
        <v>2804</v>
      </c>
      <c r="I96" t="s">
        <v>246</v>
      </c>
      <c r="J96" t="s">
        <v>2322</v>
      </c>
      <c r="K96">
        <v>5.5E-2</v>
      </c>
      <c r="L96">
        <v>0.08</v>
      </c>
      <c r="M96">
        <v>2.5000000000000001E-2</v>
      </c>
      <c r="N96">
        <v>9.2499999999999999E-2</v>
      </c>
      <c r="O96">
        <v>0.1095</v>
      </c>
      <c r="P96">
        <v>-6.9692665091714984E-3</v>
      </c>
      <c r="Q96">
        <v>-2.1215134435799525E-2</v>
      </c>
      <c r="R96">
        <v>-2.8184400944971023E-2</v>
      </c>
      <c r="S96">
        <v>-3.5230501181213777E-2</v>
      </c>
      <c r="T96">
        <v>-4.280733490828504E-2</v>
      </c>
      <c r="U96">
        <v>8.5530733490828501E-2</v>
      </c>
      <c r="V96">
        <v>7.1284865564200467E-2</v>
      </c>
      <c r="W96">
        <v>6.4315599055028982E-2</v>
      </c>
      <c r="X96">
        <v>5.7269498818786221E-2</v>
      </c>
      <c r="Y96">
        <v>4.9692665091714959E-2</v>
      </c>
      <c r="Z96">
        <v>0.1025307334908285</v>
      </c>
      <c r="AA96">
        <v>8.8284865564200482E-2</v>
      </c>
      <c r="AB96">
        <v>8.131559905502897E-2</v>
      </c>
      <c r="AC96">
        <v>7.4269498818786223E-2</v>
      </c>
      <c r="AD96">
        <v>6.6692665091714953E-2</v>
      </c>
      <c r="AE96" t="str">
        <f t="shared" si="1"/>
        <v>Pakaian &amp; Pakaian Dalam WanitaBawahan Wanita</v>
      </c>
      <c r="BE96" t="s">
        <v>2196</v>
      </c>
      <c r="BF96" t="s">
        <v>2164</v>
      </c>
      <c r="BI96" t="s">
        <v>2403</v>
      </c>
      <c r="BK96" t="s">
        <v>18</v>
      </c>
      <c r="BL96" t="s">
        <v>126</v>
      </c>
      <c r="BM96" t="s">
        <v>2805</v>
      </c>
      <c r="BO96" t="s">
        <v>2806</v>
      </c>
      <c r="BP96" t="s">
        <v>2807</v>
      </c>
    </row>
    <row r="97" spans="1:68">
      <c r="A97" t="s">
        <v>1811</v>
      </c>
      <c r="B97">
        <v>600001</v>
      </c>
      <c r="C97" t="s">
        <v>1845</v>
      </c>
      <c r="D97">
        <v>851848</v>
      </c>
      <c r="G97" t="s">
        <v>2808</v>
      </c>
      <c r="H97" t="s">
        <v>2808</v>
      </c>
      <c r="I97" t="s">
        <v>2547</v>
      </c>
      <c r="J97" t="s">
        <v>1811</v>
      </c>
      <c r="K97">
        <v>0.06</v>
      </c>
      <c r="L97">
        <v>0.08</v>
      </c>
      <c r="M97">
        <v>2.0000000000000004E-2</v>
      </c>
      <c r="N97">
        <v>0.1</v>
      </c>
      <c r="O97">
        <v>0.122</v>
      </c>
      <c r="P97">
        <v>-1.3530551936232919E-2</v>
      </c>
      <c r="Q97">
        <v>-1.7286136446369591E-2</v>
      </c>
      <c r="R97">
        <v>-3.0816688382602511E-2</v>
      </c>
      <c r="S97">
        <v>-3.8520860478253136E-2</v>
      </c>
      <c r="T97">
        <v>-4.4694480637670841E-2</v>
      </c>
      <c r="U97">
        <v>8.6469448063767079E-2</v>
      </c>
      <c r="V97">
        <v>8.2713863553630418E-2</v>
      </c>
      <c r="W97">
        <v>6.9183311617397492E-2</v>
      </c>
      <c r="X97">
        <v>6.147913952174687E-2</v>
      </c>
      <c r="Y97">
        <v>5.5305519362329164E-2</v>
      </c>
      <c r="Z97">
        <v>0.10846944806376707</v>
      </c>
      <c r="AA97">
        <v>0.10471386355363041</v>
      </c>
      <c r="AB97">
        <v>9.1183311617397483E-2</v>
      </c>
      <c r="AC97">
        <v>8.3479139521746862E-2</v>
      </c>
      <c r="AD97">
        <v>7.7305519362329156E-2</v>
      </c>
      <c r="AE97" t="str">
        <f t="shared" si="1"/>
        <v>Perlengkapan RumahHome Organizer</v>
      </c>
      <c r="BE97" t="s">
        <v>1719</v>
      </c>
      <c r="BF97" t="s">
        <v>1813</v>
      </c>
      <c r="BI97" t="s">
        <v>2403</v>
      </c>
      <c r="BK97" t="s">
        <v>982</v>
      </c>
      <c r="BL97" t="s">
        <v>127</v>
      </c>
      <c r="BM97" t="s">
        <v>2809</v>
      </c>
      <c r="BO97" t="s">
        <v>2810</v>
      </c>
      <c r="BP97" t="s">
        <v>2811</v>
      </c>
    </row>
    <row r="98" spans="1:68">
      <c r="A98" t="s">
        <v>1997</v>
      </c>
      <c r="B98">
        <v>824584</v>
      </c>
      <c r="C98" t="s">
        <v>1999</v>
      </c>
      <c r="D98">
        <v>902792</v>
      </c>
      <c r="G98" t="s">
        <v>2812</v>
      </c>
      <c r="H98" t="s">
        <v>2812</v>
      </c>
      <c r="I98" t="s">
        <v>246</v>
      </c>
      <c r="J98" t="s">
        <v>1997</v>
      </c>
      <c r="K98">
        <v>5.5E-2</v>
      </c>
      <c r="L98">
        <v>0.08</v>
      </c>
      <c r="M98">
        <v>2.5000000000000001E-2</v>
      </c>
      <c r="N98">
        <v>0.1</v>
      </c>
      <c r="O98">
        <v>0.11700000000000001</v>
      </c>
      <c r="P98">
        <v>-1.345365505302511E-2</v>
      </c>
      <c r="Q98">
        <v>-1.7824414628824208E-2</v>
      </c>
      <c r="R98">
        <v>-3.1278069681849319E-2</v>
      </c>
      <c r="S98">
        <v>-3.9097587102311648E-2</v>
      </c>
      <c r="T98">
        <v>-4.5463449469748868E-2</v>
      </c>
      <c r="U98">
        <v>8.6546344946974899E-2</v>
      </c>
      <c r="V98">
        <v>8.2175585371175794E-2</v>
      </c>
      <c r="W98">
        <v>6.8721930318150687E-2</v>
      </c>
      <c r="X98">
        <v>6.0902412897688357E-2</v>
      </c>
      <c r="Y98">
        <v>5.4536550530251138E-2</v>
      </c>
      <c r="Z98">
        <v>0.1035463449469749</v>
      </c>
      <c r="AA98">
        <v>9.9175585371175795E-2</v>
      </c>
      <c r="AB98">
        <v>8.5721930318150688E-2</v>
      </c>
      <c r="AC98">
        <v>7.7902412897688358E-2</v>
      </c>
      <c r="AD98">
        <v>7.1536550530251139E-2</v>
      </c>
      <c r="AE98" t="str">
        <f t="shared" si="1"/>
        <v>Koper &amp; TasTas Fungsional</v>
      </c>
      <c r="BE98" t="s">
        <v>2151</v>
      </c>
      <c r="BF98" t="s">
        <v>1298</v>
      </c>
      <c r="BI98" t="s">
        <v>2403</v>
      </c>
      <c r="BK98" t="s">
        <v>614</v>
      </c>
      <c r="BL98" t="s">
        <v>465</v>
      </c>
      <c r="BM98" t="s">
        <v>2813</v>
      </c>
      <c r="BO98" t="s">
        <v>2814</v>
      </c>
      <c r="BP98" t="s">
        <v>2815</v>
      </c>
    </row>
    <row r="99" spans="1:68">
      <c r="A99" t="s">
        <v>2072</v>
      </c>
      <c r="B99">
        <v>601739</v>
      </c>
      <c r="C99" t="s">
        <v>2109</v>
      </c>
      <c r="D99">
        <v>909064</v>
      </c>
      <c r="E99" t="s">
        <v>2110</v>
      </c>
      <c r="F99">
        <v>601937</v>
      </c>
      <c r="G99" t="s">
        <v>2816</v>
      </c>
      <c r="H99" t="s">
        <v>2817</v>
      </c>
      <c r="I99" t="s">
        <v>2403</v>
      </c>
      <c r="J99" t="s">
        <v>2818</v>
      </c>
      <c r="K99">
        <v>0.04</v>
      </c>
      <c r="L99">
        <v>0.03</v>
      </c>
      <c r="M99">
        <v>-1.0000000000000002E-2</v>
      </c>
      <c r="N99">
        <v>0.1</v>
      </c>
      <c r="O99">
        <v>0.11700000000000001</v>
      </c>
      <c r="P99">
        <v>-1.0499999999999997E-3</v>
      </c>
      <c r="Q99">
        <v>-1.9499999999999999E-3</v>
      </c>
      <c r="R99">
        <v>-2.9999999999999996E-3</v>
      </c>
      <c r="S99">
        <v>-3.7499999999999994E-3</v>
      </c>
      <c r="T99">
        <v>-4.9999999999999992E-3</v>
      </c>
      <c r="U99">
        <v>9.895000000000001E-2</v>
      </c>
      <c r="V99">
        <v>9.8050000000000012E-2</v>
      </c>
      <c r="W99">
        <v>9.7000000000000003E-2</v>
      </c>
      <c r="X99">
        <v>9.6250000000000002E-2</v>
      </c>
      <c r="Y99">
        <v>9.5000000000000001E-2</v>
      </c>
      <c r="Z99">
        <v>0.11595000000000001</v>
      </c>
      <c r="AA99">
        <v>0.11505000000000001</v>
      </c>
      <c r="AB99">
        <v>0.114</v>
      </c>
      <c r="AC99">
        <v>0.11325</v>
      </c>
      <c r="AD99">
        <v>0.112</v>
      </c>
      <c r="AE99" t="str">
        <f t="shared" si="1"/>
        <v>Telepon &amp; ElektronikAksesori PonselKabel, Charger &amp; Adaptor</v>
      </c>
      <c r="BE99" t="s">
        <v>1318</v>
      </c>
      <c r="BF99" t="s">
        <v>1350</v>
      </c>
      <c r="BI99" t="s">
        <v>2403</v>
      </c>
      <c r="BK99" t="s">
        <v>108</v>
      </c>
      <c r="BL99" t="s">
        <v>549</v>
      </c>
      <c r="BM99" t="s">
        <v>2819</v>
      </c>
      <c r="BO99" t="s">
        <v>2820</v>
      </c>
      <c r="BP99" t="s">
        <v>2821</v>
      </c>
    </row>
    <row r="100" spans="1:68">
      <c r="A100" t="s">
        <v>1581</v>
      </c>
      <c r="B100">
        <v>605248</v>
      </c>
      <c r="C100" t="s">
        <v>1613</v>
      </c>
      <c r="D100">
        <v>905480</v>
      </c>
      <c r="G100" t="s">
        <v>2822</v>
      </c>
      <c r="H100" t="s">
        <v>2822</v>
      </c>
      <c r="I100" t="s">
        <v>246</v>
      </c>
      <c r="J100" t="s">
        <v>1581</v>
      </c>
      <c r="K100">
        <v>0.06</v>
      </c>
      <c r="L100">
        <v>7.4999999999999997E-2</v>
      </c>
      <c r="M100">
        <v>1.4999999999999999E-2</v>
      </c>
      <c r="N100">
        <v>0.1</v>
      </c>
      <c r="O100">
        <v>0.11700000000000001</v>
      </c>
      <c r="P100">
        <v>-1.3634163533747138E-2</v>
      </c>
      <c r="Q100">
        <v>-1.656085526377005E-2</v>
      </c>
      <c r="R100">
        <v>-3.0195018797517188E-2</v>
      </c>
      <c r="S100">
        <v>-3.7743773496896484E-2</v>
      </c>
      <c r="T100">
        <v>-4.3658364662528648E-2</v>
      </c>
      <c r="U100">
        <v>8.6365836466252871E-2</v>
      </c>
      <c r="V100">
        <v>8.3439144736229959E-2</v>
      </c>
      <c r="W100">
        <v>6.9804981202482824E-2</v>
      </c>
      <c r="X100">
        <v>6.2256226503103522E-2</v>
      </c>
      <c r="Y100">
        <v>5.6341635337471357E-2</v>
      </c>
      <c r="Z100">
        <v>0.10336583646625287</v>
      </c>
      <c r="AA100">
        <v>0.10043914473622996</v>
      </c>
      <c r="AB100">
        <v>8.6804981202482812E-2</v>
      </c>
      <c r="AC100">
        <v>7.9256226503103516E-2</v>
      </c>
      <c r="AD100">
        <v>7.3341635337471359E-2</v>
      </c>
      <c r="AE100" t="str">
        <f t="shared" si="1"/>
        <v>Aksesoris FashionJam Tangan &amp; Aksesoris</v>
      </c>
      <c r="BE100" t="s">
        <v>1631</v>
      </c>
      <c r="BF100" t="s">
        <v>2326</v>
      </c>
      <c r="BI100" t="s">
        <v>2403</v>
      </c>
      <c r="BK100" t="s">
        <v>508</v>
      </c>
      <c r="BL100" t="s">
        <v>815</v>
      </c>
      <c r="BM100" t="s">
        <v>2823</v>
      </c>
      <c r="BO100" t="s">
        <v>2824</v>
      </c>
      <c r="BP100" t="s">
        <v>2825</v>
      </c>
    </row>
    <row r="101" spans="1:68">
      <c r="A101" t="s">
        <v>1997</v>
      </c>
      <c r="B101">
        <v>824584</v>
      </c>
      <c r="C101" t="s">
        <v>2012</v>
      </c>
      <c r="D101">
        <v>902536</v>
      </c>
      <c r="G101" t="s">
        <v>2826</v>
      </c>
      <c r="H101" t="s">
        <v>2826</v>
      </c>
      <c r="I101" t="s">
        <v>246</v>
      </c>
      <c r="J101" t="s">
        <v>1997</v>
      </c>
      <c r="K101">
        <v>5.5E-2</v>
      </c>
      <c r="L101">
        <v>0.08</v>
      </c>
      <c r="M101">
        <v>2.5000000000000001E-2</v>
      </c>
      <c r="N101">
        <v>0.1</v>
      </c>
      <c r="O101">
        <v>0.11700000000000001</v>
      </c>
      <c r="P101">
        <v>-1.3427884408923799E-2</v>
      </c>
      <c r="Q101">
        <v>-1.8004809137533405E-2</v>
      </c>
      <c r="R101">
        <v>-3.1432693546457204E-2</v>
      </c>
      <c r="S101">
        <v>-3.9290866933071503E-2</v>
      </c>
      <c r="T101">
        <v>-4.5721155910762007E-2</v>
      </c>
      <c r="U101">
        <v>8.6572115591076207E-2</v>
      </c>
      <c r="V101">
        <v>8.1995190862466594E-2</v>
      </c>
      <c r="W101">
        <v>6.8567306453542809E-2</v>
      </c>
      <c r="X101">
        <v>6.0709133066928503E-2</v>
      </c>
      <c r="Y101">
        <v>5.4278844089237999E-2</v>
      </c>
      <c r="Z101">
        <v>0.10357211559107621</v>
      </c>
      <c r="AA101">
        <v>9.8995190862466609E-2</v>
      </c>
      <c r="AB101">
        <v>8.5567306453542796E-2</v>
      </c>
      <c r="AC101">
        <v>7.7709133066928504E-2</v>
      </c>
      <c r="AD101">
        <v>7.1278844089238E-2</v>
      </c>
      <c r="AE101" t="str">
        <f t="shared" si="1"/>
        <v>Koper &amp; TasTas Pria</v>
      </c>
      <c r="BE101" t="s">
        <v>1999</v>
      </c>
      <c r="BF101" t="s">
        <v>1781</v>
      </c>
      <c r="BI101" t="s">
        <v>2403</v>
      </c>
      <c r="BK101" t="s">
        <v>518</v>
      </c>
      <c r="BL101" t="s">
        <v>737</v>
      </c>
      <c r="BM101" t="s">
        <v>2827</v>
      </c>
      <c r="BO101" t="s">
        <v>2828</v>
      </c>
      <c r="BP101" t="s">
        <v>2829</v>
      </c>
    </row>
    <row r="102" spans="1:68">
      <c r="A102" t="s">
        <v>1184</v>
      </c>
      <c r="B102">
        <v>605196</v>
      </c>
      <c r="C102" t="s">
        <v>1230</v>
      </c>
      <c r="D102">
        <v>940808</v>
      </c>
      <c r="G102" t="s">
        <v>2830</v>
      </c>
      <c r="H102" t="s">
        <v>2830</v>
      </c>
      <c r="I102" t="s">
        <v>2403</v>
      </c>
      <c r="J102" t="s">
        <v>1184</v>
      </c>
      <c r="K102">
        <v>5.5E-2</v>
      </c>
      <c r="L102">
        <v>7.4999999999999997E-2</v>
      </c>
      <c r="M102">
        <v>1.9999999999999997E-2</v>
      </c>
      <c r="N102">
        <v>9.2499999999999999E-2</v>
      </c>
      <c r="O102">
        <v>0.11449999999999999</v>
      </c>
      <c r="P102">
        <v>-2.700000000000001E-3</v>
      </c>
      <c r="Q102">
        <v>-8.3999999999999977E-3</v>
      </c>
      <c r="R102">
        <v>-1.1099999999999999E-2</v>
      </c>
      <c r="S102">
        <v>-1.375E-2</v>
      </c>
      <c r="T102">
        <v>-1.6250000000000001E-2</v>
      </c>
      <c r="U102">
        <v>8.9799999999999991E-2</v>
      </c>
      <c r="V102">
        <v>8.4100000000000008E-2</v>
      </c>
      <c r="W102">
        <v>8.14E-2</v>
      </c>
      <c r="X102">
        <v>7.8750000000000001E-2</v>
      </c>
      <c r="Y102">
        <v>7.6249999999999998E-2</v>
      </c>
      <c r="Z102">
        <v>0.11179999999999998</v>
      </c>
      <c r="AA102">
        <v>0.1061</v>
      </c>
      <c r="AB102">
        <v>0.10339999999999999</v>
      </c>
      <c r="AC102">
        <v>0.10074999999999999</v>
      </c>
      <c r="AD102">
        <v>9.824999999999999E-2</v>
      </c>
      <c r="AE102" t="str">
        <f t="shared" si="1"/>
        <v>Mobil &amp; Sepeda MotorPencucian &amp; Perawatan Mobil</v>
      </c>
      <c r="BE102" t="s">
        <v>2316</v>
      </c>
      <c r="BF102" t="s">
        <v>1782</v>
      </c>
      <c r="BI102" t="s">
        <v>2403</v>
      </c>
      <c r="BK102" t="s">
        <v>519</v>
      </c>
      <c r="BL102" t="s">
        <v>1127</v>
      </c>
      <c r="BM102" t="s">
        <v>2831</v>
      </c>
      <c r="BO102" t="s">
        <v>2832</v>
      </c>
      <c r="BP102" t="s">
        <v>2833</v>
      </c>
    </row>
    <row r="103" spans="1:68">
      <c r="A103" t="s">
        <v>1862</v>
      </c>
      <c r="B103">
        <v>600942</v>
      </c>
      <c r="C103" t="s">
        <v>1872</v>
      </c>
      <c r="D103">
        <v>844808</v>
      </c>
      <c r="E103" t="s">
        <v>1893</v>
      </c>
      <c r="F103">
        <v>601102</v>
      </c>
      <c r="G103" t="s">
        <v>2834</v>
      </c>
      <c r="H103" t="s">
        <v>2835</v>
      </c>
      <c r="I103" t="s">
        <v>2403</v>
      </c>
      <c r="J103" t="s">
        <v>1872</v>
      </c>
      <c r="K103">
        <v>0.04</v>
      </c>
      <c r="L103">
        <v>0.06</v>
      </c>
      <c r="M103">
        <v>1.9999999999999997E-2</v>
      </c>
      <c r="N103">
        <v>7.5000000000000011E-2</v>
      </c>
      <c r="O103">
        <v>6.9500000000000006E-2</v>
      </c>
      <c r="P103">
        <v>-9.8799999999999999E-3</v>
      </c>
      <c r="Q103">
        <v>-1.482E-2</v>
      </c>
      <c r="R103">
        <v>-2.47E-2</v>
      </c>
      <c r="S103">
        <v>-3.0875E-2</v>
      </c>
      <c r="T103">
        <v>-3.3750000000000002E-2</v>
      </c>
      <c r="U103">
        <v>6.5120000000000011E-2</v>
      </c>
      <c r="V103">
        <v>6.0180000000000011E-2</v>
      </c>
      <c r="W103">
        <v>5.0300000000000011E-2</v>
      </c>
      <c r="X103">
        <v>4.4125000000000011E-2</v>
      </c>
      <c r="Y103">
        <v>4.1250000000000009E-2</v>
      </c>
      <c r="Z103">
        <v>5.9620000000000006E-2</v>
      </c>
      <c r="AA103">
        <v>5.4680000000000006E-2</v>
      </c>
      <c r="AB103">
        <v>4.4800000000000006E-2</v>
      </c>
      <c r="AC103">
        <v>3.8625000000000007E-2</v>
      </c>
      <c r="AD103">
        <v>3.5750000000000004E-2</v>
      </c>
      <c r="AE103" t="str">
        <f t="shared" si="1"/>
        <v>Peralatan Rumah TanggaPeralatan Rumah TanggaPenyedot Debu &amp; Robot Penyapu</v>
      </c>
      <c r="BE103" t="s">
        <v>2108</v>
      </c>
      <c r="BF103" t="s">
        <v>1725</v>
      </c>
      <c r="BI103" t="s">
        <v>2403</v>
      </c>
      <c r="BK103" t="s">
        <v>244</v>
      </c>
      <c r="BL103" t="s">
        <v>631</v>
      </c>
      <c r="BM103" t="s">
        <v>2836</v>
      </c>
      <c r="BO103" t="s">
        <v>2837</v>
      </c>
      <c r="BP103" t="s">
        <v>2838</v>
      </c>
    </row>
    <row r="104" spans="1:68">
      <c r="A104" t="s">
        <v>1504</v>
      </c>
      <c r="B104">
        <v>601755</v>
      </c>
      <c r="C104" t="s">
        <v>1522</v>
      </c>
      <c r="D104">
        <v>825352</v>
      </c>
      <c r="E104" t="s">
        <v>1531</v>
      </c>
      <c r="F104">
        <v>826632</v>
      </c>
      <c r="G104" t="s">
        <v>2544</v>
      </c>
      <c r="H104" t="s">
        <v>2839</v>
      </c>
      <c r="I104" t="s">
        <v>2403</v>
      </c>
      <c r="J104" t="s">
        <v>1504</v>
      </c>
      <c r="K104">
        <v>0.04</v>
      </c>
      <c r="L104">
        <v>0.04</v>
      </c>
      <c r="M104">
        <v>0</v>
      </c>
      <c r="N104">
        <v>4.7500000000000001E-2</v>
      </c>
      <c r="O104">
        <v>3.0000000000000002E-2</v>
      </c>
      <c r="P104">
        <v>-8.5522659261113936E-4</v>
      </c>
      <c r="Q104">
        <v>-1.2828398889167091E-3</v>
      </c>
      <c r="R104">
        <v>-2.1380664815278485E-3</v>
      </c>
      <c r="S104">
        <v>-4.1274459829487836E-3</v>
      </c>
      <c r="T104">
        <v>-5.2124099715813053E-3</v>
      </c>
      <c r="U104">
        <v>4.6644773407388859E-2</v>
      </c>
      <c r="V104">
        <v>4.6217160111083289E-2</v>
      </c>
      <c r="W104">
        <v>4.5361933518472154E-2</v>
      </c>
      <c r="X104">
        <v>4.3372554017051215E-2</v>
      </c>
      <c r="Y104">
        <v>4.2287590028418698E-2</v>
      </c>
      <c r="Z104">
        <v>2.9144773407388865E-2</v>
      </c>
      <c r="AA104">
        <v>2.8717160111083294E-2</v>
      </c>
      <c r="AB104">
        <v>2.7861933518472153E-2</v>
      </c>
      <c r="AC104">
        <v>2.5872554017051221E-2</v>
      </c>
      <c r="AD104">
        <v>2.4787590028418696E-2</v>
      </c>
      <c r="AE104" t="str">
        <f t="shared" si="1"/>
        <v>Komputer &amp; Peralatan KantorKomponen Desktop &amp; LaptopSound Card</v>
      </c>
      <c r="BE104" t="s">
        <v>1796</v>
      </c>
      <c r="BF104" t="s">
        <v>1186</v>
      </c>
      <c r="BI104" t="s">
        <v>2403</v>
      </c>
      <c r="BK104" t="s">
        <v>1021</v>
      </c>
      <c r="BL104" t="s">
        <v>1128</v>
      </c>
      <c r="BM104" t="s">
        <v>2840</v>
      </c>
      <c r="BO104" t="s">
        <v>2841</v>
      </c>
      <c r="BP104" t="s">
        <v>2842</v>
      </c>
    </row>
    <row r="105" spans="1:68">
      <c r="A105" t="s">
        <v>1504</v>
      </c>
      <c r="B105">
        <v>601755</v>
      </c>
      <c r="C105" t="s">
        <v>1522</v>
      </c>
      <c r="D105">
        <v>825352</v>
      </c>
      <c r="E105" t="s">
        <v>1529</v>
      </c>
      <c r="F105">
        <v>825992</v>
      </c>
      <c r="G105" t="s">
        <v>2555</v>
      </c>
      <c r="H105" t="s">
        <v>2839</v>
      </c>
      <c r="I105" t="s">
        <v>2403</v>
      </c>
      <c r="J105" t="s">
        <v>1504</v>
      </c>
      <c r="K105">
        <v>0.04</v>
      </c>
      <c r="L105">
        <v>0.04</v>
      </c>
      <c r="M105">
        <v>0</v>
      </c>
      <c r="N105">
        <v>4.7500000000000001E-2</v>
      </c>
      <c r="O105">
        <v>3.0000000000000002E-2</v>
      </c>
      <c r="P105">
        <v>-8.0000000000000015E-4</v>
      </c>
      <c r="Q105">
        <v>-1.1999999999999999E-3</v>
      </c>
      <c r="R105">
        <v>-2E-3</v>
      </c>
      <c r="S105">
        <v>-4.0000000000000001E-3</v>
      </c>
      <c r="T105">
        <v>-5.0000000000000001E-3</v>
      </c>
      <c r="U105">
        <v>4.6699999999999998E-2</v>
      </c>
      <c r="V105">
        <v>4.6300000000000001E-2</v>
      </c>
      <c r="W105">
        <v>4.5499999999999999E-2</v>
      </c>
      <c r="X105">
        <v>4.3499999999999997E-2</v>
      </c>
      <c r="Y105">
        <v>4.2500000000000003E-2</v>
      </c>
      <c r="Z105">
        <v>2.9200000000000004E-2</v>
      </c>
      <c r="AA105">
        <v>2.8800000000000003E-2</v>
      </c>
      <c r="AB105">
        <v>2.8000000000000004E-2</v>
      </c>
      <c r="AC105">
        <v>2.6000000000000002E-2</v>
      </c>
      <c r="AD105">
        <v>2.5000000000000001E-2</v>
      </c>
      <c r="AE105" t="str">
        <f t="shared" si="1"/>
        <v>Komputer &amp; Peralatan KantorKomponen Desktop &amp; LaptopUnit Catu Daya</v>
      </c>
      <c r="BE105" t="s">
        <v>2268</v>
      </c>
      <c r="BF105" t="s">
        <v>2295</v>
      </c>
      <c r="BI105" t="s">
        <v>2403</v>
      </c>
      <c r="BK105" t="s">
        <v>541</v>
      </c>
      <c r="BL105" t="s">
        <v>466</v>
      </c>
      <c r="BM105" t="s">
        <v>2843</v>
      </c>
      <c r="BO105" t="s">
        <v>2844</v>
      </c>
      <c r="BP105" t="s">
        <v>2845</v>
      </c>
    </row>
    <row r="106" spans="1:68">
      <c r="A106" t="s">
        <v>1504</v>
      </c>
      <c r="B106">
        <v>601755</v>
      </c>
      <c r="C106" t="s">
        <v>1522</v>
      </c>
      <c r="D106">
        <v>825352</v>
      </c>
      <c r="E106" t="s">
        <v>1525</v>
      </c>
      <c r="F106">
        <v>601783</v>
      </c>
      <c r="G106" t="s">
        <v>2520</v>
      </c>
      <c r="H106" t="s">
        <v>2839</v>
      </c>
      <c r="I106" t="s">
        <v>2403</v>
      </c>
      <c r="J106" t="s">
        <v>1504</v>
      </c>
      <c r="K106">
        <v>0.04</v>
      </c>
      <c r="L106">
        <v>0.04</v>
      </c>
      <c r="M106">
        <v>0</v>
      </c>
      <c r="N106">
        <v>4.7500000000000001E-2</v>
      </c>
      <c r="O106">
        <v>3.0000000000000002E-2</v>
      </c>
      <c r="P106">
        <v>-8.0000000000000015E-4</v>
      </c>
      <c r="Q106">
        <v>-1.1999999999999999E-3</v>
      </c>
      <c r="R106">
        <v>-2E-3</v>
      </c>
      <c r="S106">
        <v>-4.0000000000000001E-3</v>
      </c>
      <c r="T106">
        <v>-5.0000000000000001E-3</v>
      </c>
      <c r="U106">
        <v>4.6699999999999998E-2</v>
      </c>
      <c r="V106">
        <v>4.6300000000000001E-2</v>
      </c>
      <c r="W106">
        <v>4.5499999999999999E-2</v>
      </c>
      <c r="X106">
        <v>4.3499999999999997E-2</v>
      </c>
      <c r="Y106">
        <v>4.2500000000000003E-2</v>
      </c>
      <c r="Z106">
        <v>2.9200000000000004E-2</v>
      </c>
      <c r="AA106">
        <v>2.8800000000000003E-2</v>
      </c>
      <c r="AB106">
        <v>2.8000000000000004E-2</v>
      </c>
      <c r="AC106">
        <v>2.6000000000000002E-2</v>
      </c>
      <c r="AD106">
        <v>2.5000000000000001E-2</v>
      </c>
      <c r="AE106" t="str">
        <f t="shared" si="1"/>
        <v>Komputer &amp; Peralatan KantorKomponen Desktop &amp; LaptopMonitor</v>
      </c>
      <c r="BE106" t="s">
        <v>1951</v>
      </c>
      <c r="BF106" t="s">
        <v>1674</v>
      </c>
      <c r="BI106" t="s">
        <v>2403</v>
      </c>
      <c r="BK106" t="s">
        <v>184</v>
      </c>
      <c r="BL106" t="s">
        <v>1107</v>
      </c>
      <c r="BM106" t="s">
        <v>2846</v>
      </c>
      <c r="BO106" t="s">
        <v>2830</v>
      </c>
      <c r="BP106" t="s">
        <v>2847</v>
      </c>
    </row>
    <row r="107" spans="1:68">
      <c r="A107" t="s">
        <v>1504</v>
      </c>
      <c r="B107">
        <v>601755</v>
      </c>
      <c r="C107" t="s">
        <v>1522</v>
      </c>
      <c r="D107">
        <v>825352</v>
      </c>
      <c r="E107" t="s">
        <v>1523</v>
      </c>
      <c r="F107">
        <v>825480</v>
      </c>
      <c r="G107" t="s">
        <v>2516</v>
      </c>
      <c r="H107" t="s">
        <v>2839</v>
      </c>
      <c r="I107" t="s">
        <v>2403</v>
      </c>
      <c r="J107" t="s">
        <v>1504</v>
      </c>
      <c r="K107">
        <v>0.04</v>
      </c>
      <c r="L107">
        <v>0.04</v>
      </c>
      <c r="M107">
        <v>0</v>
      </c>
      <c r="N107">
        <v>4.7500000000000001E-2</v>
      </c>
      <c r="O107">
        <v>3.0000000000000002E-2</v>
      </c>
      <c r="P107">
        <v>-8.0000000000000015E-4</v>
      </c>
      <c r="Q107">
        <v>-1.1999999999999999E-3</v>
      </c>
      <c r="R107">
        <v>-2E-3</v>
      </c>
      <c r="S107">
        <v>-4.0000000000000001E-3</v>
      </c>
      <c r="T107">
        <v>-5.0000000000000001E-3</v>
      </c>
      <c r="U107">
        <v>4.6699999999999998E-2</v>
      </c>
      <c r="V107">
        <v>4.6300000000000001E-2</v>
      </c>
      <c r="W107">
        <v>4.5499999999999999E-2</v>
      </c>
      <c r="X107">
        <v>4.3499999999999997E-2</v>
      </c>
      <c r="Y107">
        <v>4.2500000000000003E-2</v>
      </c>
      <c r="Z107">
        <v>2.9200000000000004E-2</v>
      </c>
      <c r="AA107">
        <v>2.8800000000000003E-2</v>
      </c>
      <c r="AB107">
        <v>2.8000000000000004E-2</v>
      </c>
      <c r="AC107">
        <v>2.6000000000000002E-2</v>
      </c>
      <c r="AD107">
        <v>2.5000000000000001E-2</v>
      </c>
      <c r="AE107" t="str">
        <f t="shared" si="1"/>
        <v>Komputer &amp; Peralatan KantorKomponen Desktop &amp; LaptopKipas &amp; Heatsink</v>
      </c>
      <c r="BE107" t="s">
        <v>1952</v>
      </c>
      <c r="BF107" t="s">
        <v>1187</v>
      </c>
      <c r="BI107" t="s">
        <v>2403</v>
      </c>
      <c r="BK107" t="s">
        <v>563</v>
      </c>
      <c r="BL107" t="s">
        <v>354</v>
      </c>
      <c r="BM107" t="s">
        <v>2848</v>
      </c>
      <c r="BO107" t="s">
        <v>2849</v>
      </c>
      <c r="BP107" t="s">
        <v>2850</v>
      </c>
    </row>
    <row r="108" spans="1:68">
      <c r="A108" t="s">
        <v>1504</v>
      </c>
      <c r="B108">
        <v>601755</v>
      </c>
      <c r="C108" t="s">
        <v>1522</v>
      </c>
      <c r="D108">
        <v>825352</v>
      </c>
      <c r="E108" t="s">
        <v>1534</v>
      </c>
      <c r="F108">
        <v>826248</v>
      </c>
      <c r="G108" t="s">
        <v>2560</v>
      </c>
      <c r="H108" t="s">
        <v>2839</v>
      </c>
      <c r="I108" t="s">
        <v>2403</v>
      </c>
      <c r="J108" t="s">
        <v>1504</v>
      </c>
      <c r="K108">
        <v>0.04</v>
      </c>
      <c r="L108">
        <v>0.04</v>
      </c>
      <c r="M108">
        <v>0</v>
      </c>
      <c r="N108">
        <v>4.7500000000000001E-2</v>
      </c>
      <c r="O108">
        <v>3.0000000000000002E-2</v>
      </c>
      <c r="P108">
        <v>-8.0000000000000015E-4</v>
      </c>
      <c r="Q108">
        <v>-1.1999999999999999E-3</v>
      </c>
      <c r="R108">
        <v>-2E-3</v>
      </c>
      <c r="S108">
        <v>-4.0000000000000001E-3</v>
      </c>
      <c r="T108">
        <v>-5.0000000000000001E-3</v>
      </c>
      <c r="U108">
        <v>4.6699999999999998E-2</v>
      </c>
      <c r="V108">
        <v>4.6300000000000001E-2</v>
      </c>
      <c r="W108">
        <v>4.5499999999999999E-2</v>
      </c>
      <c r="X108">
        <v>4.3499999999999997E-2</v>
      </c>
      <c r="Y108">
        <v>4.2500000000000003E-2</v>
      </c>
      <c r="Z108">
        <v>2.9200000000000004E-2</v>
      </c>
      <c r="AA108">
        <v>2.8800000000000003E-2</v>
      </c>
      <c r="AB108">
        <v>2.8000000000000004E-2</v>
      </c>
      <c r="AC108">
        <v>2.6000000000000002E-2</v>
      </c>
      <c r="AD108">
        <v>2.5000000000000001E-2</v>
      </c>
      <c r="AE108" t="str">
        <f t="shared" si="1"/>
        <v>Komputer &amp; Peralatan KantorKomponen Desktop &amp; LaptopUPS &amp; Stabilizer</v>
      </c>
      <c r="BE108" t="s">
        <v>1939</v>
      </c>
      <c r="BF108" t="s">
        <v>1720</v>
      </c>
      <c r="BI108" t="s">
        <v>2403</v>
      </c>
      <c r="BK108" t="s">
        <v>935</v>
      </c>
      <c r="BL108" t="s">
        <v>327</v>
      </c>
      <c r="BM108" t="s">
        <v>2851</v>
      </c>
      <c r="BO108" t="s">
        <v>2852</v>
      </c>
      <c r="BP108" t="s">
        <v>2853</v>
      </c>
    </row>
    <row r="109" spans="1:68">
      <c r="A109" t="s">
        <v>1504</v>
      </c>
      <c r="B109">
        <v>601755</v>
      </c>
      <c r="C109" t="s">
        <v>1522</v>
      </c>
      <c r="D109">
        <v>825352</v>
      </c>
      <c r="E109" t="s">
        <v>423</v>
      </c>
      <c r="F109">
        <v>826120</v>
      </c>
      <c r="G109" t="s">
        <v>2539</v>
      </c>
      <c r="H109" t="s">
        <v>2839</v>
      </c>
      <c r="I109" t="s">
        <v>2403</v>
      </c>
      <c r="J109" t="s">
        <v>1504</v>
      </c>
      <c r="K109">
        <v>0.04</v>
      </c>
      <c r="L109">
        <v>0.04</v>
      </c>
      <c r="M109">
        <v>0</v>
      </c>
      <c r="N109">
        <v>4.7500000000000001E-2</v>
      </c>
      <c r="O109">
        <v>3.0000000000000002E-2</v>
      </c>
      <c r="P109">
        <v>-8.0000000000000015E-4</v>
      </c>
      <c r="Q109">
        <v>-1.1999999999999999E-3</v>
      </c>
      <c r="R109">
        <v>-2E-3</v>
      </c>
      <c r="S109">
        <v>-4.0000000000000001E-3</v>
      </c>
      <c r="T109">
        <v>-5.0000000000000001E-3</v>
      </c>
      <c r="U109">
        <v>4.6699999999999998E-2</v>
      </c>
      <c r="V109">
        <v>4.6300000000000001E-2</v>
      </c>
      <c r="W109">
        <v>4.5499999999999999E-2</v>
      </c>
      <c r="X109">
        <v>4.3499999999999997E-2</v>
      </c>
      <c r="Y109">
        <v>4.2500000000000003E-2</v>
      </c>
      <c r="Z109">
        <v>2.9200000000000004E-2</v>
      </c>
      <c r="AA109">
        <v>2.8800000000000003E-2</v>
      </c>
      <c r="AB109">
        <v>2.8000000000000004E-2</v>
      </c>
      <c r="AC109">
        <v>2.6000000000000002E-2</v>
      </c>
      <c r="AD109">
        <v>2.5000000000000001E-2</v>
      </c>
      <c r="AE109" t="str">
        <f t="shared" si="1"/>
        <v>Komputer &amp; Peralatan KantorKomponen Desktop &amp; LaptopRAM</v>
      </c>
      <c r="BE109" t="s">
        <v>1611</v>
      </c>
      <c r="BF109" t="s">
        <v>1698</v>
      </c>
      <c r="BI109" t="s">
        <v>2403</v>
      </c>
      <c r="BK109" t="s">
        <v>19</v>
      </c>
      <c r="BL109" t="s">
        <v>632</v>
      </c>
      <c r="BM109" t="s">
        <v>2854</v>
      </c>
      <c r="BO109" t="s">
        <v>2620</v>
      </c>
      <c r="BP109" t="s">
        <v>2855</v>
      </c>
    </row>
    <row r="110" spans="1:68">
      <c r="A110" t="s">
        <v>1504</v>
      </c>
      <c r="B110">
        <v>601755</v>
      </c>
      <c r="C110" t="s">
        <v>1522</v>
      </c>
      <c r="D110">
        <v>825352</v>
      </c>
      <c r="E110" t="s">
        <v>1530</v>
      </c>
      <c r="F110">
        <v>825608</v>
      </c>
      <c r="G110" t="s">
        <v>2535</v>
      </c>
      <c r="H110" t="s">
        <v>2839</v>
      </c>
      <c r="I110" t="s">
        <v>2403</v>
      </c>
      <c r="J110" t="s">
        <v>1504</v>
      </c>
      <c r="K110">
        <v>0.04</v>
      </c>
      <c r="L110">
        <v>0.04</v>
      </c>
      <c r="M110">
        <v>0</v>
      </c>
      <c r="N110">
        <v>4.7500000000000001E-2</v>
      </c>
      <c r="O110">
        <v>3.0000000000000002E-2</v>
      </c>
      <c r="P110">
        <v>-8.0000000000000015E-4</v>
      </c>
      <c r="Q110">
        <v>-1.1999999999999999E-3</v>
      </c>
      <c r="R110">
        <v>-2E-3</v>
      </c>
      <c r="S110">
        <v>-4.0000000000000001E-3</v>
      </c>
      <c r="T110">
        <v>-5.0000000000000001E-3</v>
      </c>
      <c r="U110">
        <v>4.6699999999999998E-2</v>
      </c>
      <c r="V110">
        <v>4.6300000000000001E-2</v>
      </c>
      <c r="W110">
        <v>4.5499999999999999E-2</v>
      </c>
      <c r="X110">
        <v>4.3499999999999997E-2</v>
      </c>
      <c r="Y110">
        <v>4.2500000000000003E-2</v>
      </c>
      <c r="Z110">
        <v>2.9200000000000004E-2</v>
      </c>
      <c r="AA110">
        <v>2.8800000000000003E-2</v>
      </c>
      <c r="AB110">
        <v>2.8000000000000004E-2</v>
      </c>
      <c r="AC110">
        <v>2.6000000000000002E-2</v>
      </c>
      <c r="AD110">
        <v>2.5000000000000001E-2</v>
      </c>
      <c r="AE110" t="str">
        <f t="shared" si="1"/>
        <v>Komputer &amp; Peralatan KantorKomponen Desktop &amp; LaptopProsesor</v>
      </c>
      <c r="BE110" t="s">
        <v>1612</v>
      </c>
      <c r="BF110" t="s">
        <v>2251</v>
      </c>
      <c r="BI110" t="s">
        <v>2403</v>
      </c>
      <c r="BK110" t="s">
        <v>185</v>
      </c>
      <c r="BL110" t="s">
        <v>922</v>
      </c>
      <c r="BM110" t="s">
        <v>2856</v>
      </c>
      <c r="BO110" t="s">
        <v>2668</v>
      </c>
      <c r="BP110" t="s">
        <v>2857</v>
      </c>
    </row>
    <row r="111" spans="1:68">
      <c r="A111" t="s">
        <v>1504</v>
      </c>
      <c r="B111">
        <v>601755</v>
      </c>
      <c r="C111" t="s">
        <v>1522</v>
      </c>
      <c r="D111">
        <v>825352</v>
      </c>
      <c r="E111" t="s">
        <v>1528</v>
      </c>
      <c r="F111">
        <v>826376</v>
      </c>
      <c r="G111" t="s">
        <v>2502</v>
      </c>
      <c r="H111" t="s">
        <v>2839</v>
      </c>
      <c r="I111" t="s">
        <v>2403</v>
      </c>
      <c r="J111" t="s">
        <v>1504</v>
      </c>
      <c r="K111">
        <v>0.04</v>
      </c>
      <c r="L111">
        <v>0.04</v>
      </c>
      <c r="M111">
        <v>0</v>
      </c>
      <c r="N111">
        <v>4.7500000000000001E-2</v>
      </c>
      <c r="O111">
        <v>3.0000000000000002E-2</v>
      </c>
      <c r="P111">
        <v>-8.0000000000000015E-4</v>
      </c>
      <c r="Q111">
        <v>-1.1999999999999999E-3</v>
      </c>
      <c r="R111">
        <v>-2E-3</v>
      </c>
      <c r="S111">
        <v>-4.0000000000000001E-3</v>
      </c>
      <c r="T111">
        <v>-5.0000000000000001E-3</v>
      </c>
      <c r="U111">
        <v>4.6699999999999998E-2</v>
      </c>
      <c r="V111">
        <v>4.6300000000000001E-2</v>
      </c>
      <c r="W111">
        <v>4.5499999999999999E-2</v>
      </c>
      <c r="X111">
        <v>4.3499999999999997E-2</v>
      </c>
      <c r="Y111">
        <v>4.2500000000000003E-2</v>
      </c>
      <c r="Z111">
        <v>2.9200000000000004E-2</v>
      </c>
      <c r="AA111">
        <v>2.8800000000000003E-2</v>
      </c>
      <c r="AB111">
        <v>2.8000000000000004E-2</v>
      </c>
      <c r="AC111">
        <v>2.6000000000000002E-2</v>
      </c>
      <c r="AD111">
        <v>2.5000000000000001E-2</v>
      </c>
      <c r="AE111" t="str">
        <f t="shared" si="1"/>
        <v>Komputer &amp; Peralatan KantorKomponen Desktop &amp; LaptopCasing PC</v>
      </c>
      <c r="BE111" t="s">
        <v>1375</v>
      </c>
      <c r="BF111" t="s">
        <v>1699</v>
      </c>
      <c r="BI111" t="s">
        <v>2403</v>
      </c>
      <c r="BK111" t="s">
        <v>625</v>
      </c>
      <c r="BL111" t="s">
        <v>1090</v>
      </c>
      <c r="BM111" t="s">
        <v>2858</v>
      </c>
      <c r="BO111" t="s">
        <v>2664</v>
      </c>
      <c r="BP111" t="s">
        <v>2859</v>
      </c>
    </row>
    <row r="112" spans="1:68">
      <c r="A112" t="s">
        <v>1504</v>
      </c>
      <c r="B112">
        <v>601755</v>
      </c>
      <c r="C112" t="s">
        <v>1522</v>
      </c>
      <c r="D112">
        <v>825352</v>
      </c>
      <c r="E112" t="s">
        <v>1527</v>
      </c>
      <c r="F112">
        <v>826504</v>
      </c>
      <c r="G112" t="s">
        <v>2507</v>
      </c>
      <c r="H112" t="s">
        <v>2839</v>
      </c>
      <c r="I112" t="s">
        <v>2403</v>
      </c>
      <c r="J112" t="s">
        <v>1504</v>
      </c>
      <c r="K112">
        <v>0.04</v>
      </c>
      <c r="L112">
        <v>0.04</v>
      </c>
      <c r="M112">
        <v>0</v>
      </c>
      <c r="N112">
        <v>4.7500000000000001E-2</v>
      </c>
      <c r="O112">
        <v>3.0000000000000002E-2</v>
      </c>
      <c r="P112">
        <v>-8.0000000000000015E-4</v>
      </c>
      <c r="Q112">
        <v>-1.1999999999999999E-3</v>
      </c>
      <c r="R112">
        <v>-2E-3</v>
      </c>
      <c r="S112">
        <v>-4.0000000000000001E-3</v>
      </c>
      <c r="T112">
        <v>-5.0000000000000001E-3</v>
      </c>
      <c r="U112">
        <v>4.6699999999999998E-2</v>
      </c>
      <c r="V112">
        <v>4.6300000000000001E-2</v>
      </c>
      <c r="W112">
        <v>4.5499999999999999E-2</v>
      </c>
      <c r="X112">
        <v>4.3499999999999997E-2</v>
      </c>
      <c r="Y112">
        <v>4.2500000000000003E-2</v>
      </c>
      <c r="Z112">
        <v>2.9200000000000004E-2</v>
      </c>
      <c r="AA112">
        <v>2.8800000000000003E-2</v>
      </c>
      <c r="AB112">
        <v>2.8000000000000004E-2</v>
      </c>
      <c r="AC112">
        <v>2.6000000000000002E-2</v>
      </c>
      <c r="AD112">
        <v>2.5000000000000001E-2</v>
      </c>
      <c r="AE112" t="str">
        <f t="shared" si="1"/>
        <v>Komputer &amp; Peralatan KantorKomponen Desktop &amp; LaptopDrive Optik</v>
      </c>
      <c r="BE112" t="s">
        <v>2269</v>
      </c>
      <c r="BF112" t="s">
        <v>1583</v>
      </c>
      <c r="BI112" t="s">
        <v>2403</v>
      </c>
      <c r="BK112" t="s">
        <v>193</v>
      </c>
      <c r="BL112" t="s">
        <v>523</v>
      </c>
      <c r="BM112" t="s">
        <v>2860</v>
      </c>
      <c r="BO112" t="s">
        <v>2656</v>
      </c>
      <c r="BP112" t="s">
        <v>2861</v>
      </c>
    </row>
    <row r="113" spans="1:68">
      <c r="A113" t="s">
        <v>1504</v>
      </c>
      <c r="B113">
        <v>601755</v>
      </c>
      <c r="C113" t="s">
        <v>1522</v>
      </c>
      <c r="D113">
        <v>825352</v>
      </c>
      <c r="E113" t="s">
        <v>1526</v>
      </c>
      <c r="F113">
        <v>825736</v>
      </c>
      <c r="G113" t="s">
        <v>2525</v>
      </c>
      <c r="H113" t="s">
        <v>2839</v>
      </c>
      <c r="I113" t="s">
        <v>2403</v>
      </c>
      <c r="J113" t="s">
        <v>1504</v>
      </c>
      <c r="K113">
        <v>0.04</v>
      </c>
      <c r="L113">
        <v>0.04</v>
      </c>
      <c r="M113">
        <v>0</v>
      </c>
      <c r="N113">
        <v>4.7500000000000001E-2</v>
      </c>
      <c r="O113">
        <v>3.0000000000000002E-2</v>
      </c>
      <c r="P113">
        <v>-8.0000000000000015E-4</v>
      </c>
      <c r="Q113">
        <v>-1.1999999999999999E-3</v>
      </c>
      <c r="R113">
        <v>-2E-3</v>
      </c>
      <c r="S113">
        <v>-4.0000000000000001E-3</v>
      </c>
      <c r="T113">
        <v>-5.0000000000000001E-3</v>
      </c>
      <c r="U113">
        <v>4.6699999999999998E-2</v>
      </c>
      <c r="V113">
        <v>4.6300000000000001E-2</v>
      </c>
      <c r="W113">
        <v>4.5499999999999999E-2</v>
      </c>
      <c r="X113">
        <v>4.3499999999999997E-2</v>
      </c>
      <c r="Y113">
        <v>4.2500000000000003E-2</v>
      </c>
      <c r="Z113">
        <v>2.9200000000000004E-2</v>
      </c>
      <c r="AA113">
        <v>2.8800000000000003E-2</v>
      </c>
      <c r="AB113">
        <v>2.8000000000000004E-2</v>
      </c>
      <c r="AC113">
        <v>2.6000000000000002E-2</v>
      </c>
      <c r="AD113">
        <v>2.5000000000000001E-2</v>
      </c>
      <c r="AE113" t="str">
        <f t="shared" si="1"/>
        <v>Komputer &amp; Peralatan KantorKomponen Desktop &amp; LaptopMotherboard</v>
      </c>
      <c r="BE113" t="s">
        <v>1376</v>
      </c>
      <c r="BF113" t="s">
        <v>1188</v>
      </c>
      <c r="BI113" t="s">
        <v>2403</v>
      </c>
      <c r="BK113" t="s">
        <v>200</v>
      </c>
      <c r="BL113" t="s">
        <v>693</v>
      </c>
      <c r="BM113" t="s">
        <v>2862</v>
      </c>
      <c r="BO113" t="s">
        <v>2648</v>
      </c>
      <c r="BP113" t="s">
        <v>2863</v>
      </c>
    </row>
    <row r="114" spans="1:68">
      <c r="A114" t="s">
        <v>1504</v>
      </c>
      <c r="B114">
        <v>601755</v>
      </c>
      <c r="C114" t="s">
        <v>1522</v>
      </c>
      <c r="D114">
        <v>825352</v>
      </c>
      <c r="E114" t="s">
        <v>1524</v>
      </c>
      <c r="F114">
        <v>825864</v>
      </c>
      <c r="G114" t="s">
        <v>2512</v>
      </c>
      <c r="H114" t="s">
        <v>2839</v>
      </c>
      <c r="I114" t="s">
        <v>2403</v>
      </c>
      <c r="J114" t="s">
        <v>1504</v>
      </c>
      <c r="K114">
        <v>0.04</v>
      </c>
      <c r="L114">
        <v>0.04</v>
      </c>
      <c r="M114">
        <v>0</v>
      </c>
      <c r="N114">
        <v>4.7500000000000001E-2</v>
      </c>
      <c r="O114">
        <v>3.0000000000000002E-2</v>
      </c>
      <c r="P114">
        <v>-8.0000000000000015E-4</v>
      </c>
      <c r="Q114">
        <v>-1.1999999999999999E-3</v>
      </c>
      <c r="R114">
        <v>-2E-3</v>
      </c>
      <c r="S114">
        <v>-4.0000000000000001E-3</v>
      </c>
      <c r="T114">
        <v>-5.0000000000000001E-3</v>
      </c>
      <c r="U114">
        <v>4.6699999999999998E-2</v>
      </c>
      <c r="V114">
        <v>4.6300000000000001E-2</v>
      </c>
      <c r="W114">
        <v>4.5499999999999999E-2</v>
      </c>
      <c r="X114">
        <v>4.3499999999999997E-2</v>
      </c>
      <c r="Y114">
        <v>4.2500000000000003E-2</v>
      </c>
      <c r="Z114">
        <v>2.9200000000000004E-2</v>
      </c>
      <c r="AA114">
        <v>2.8800000000000003E-2</v>
      </c>
      <c r="AB114">
        <v>2.8000000000000004E-2</v>
      </c>
      <c r="AC114">
        <v>2.6000000000000002E-2</v>
      </c>
      <c r="AD114">
        <v>2.5000000000000001E-2</v>
      </c>
      <c r="AE114" t="str">
        <f t="shared" si="1"/>
        <v>Komputer &amp; Peralatan KantorKomponen Desktop &amp; LaptopGraphic Card</v>
      </c>
      <c r="BE114" t="s">
        <v>2270</v>
      </c>
      <c r="BF114" t="s">
        <v>1918</v>
      </c>
      <c r="BI114" t="s">
        <v>2403</v>
      </c>
      <c r="BK114" t="s">
        <v>20</v>
      </c>
      <c r="BL114" t="s">
        <v>355</v>
      </c>
      <c r="BM114" t="s">
        <v>2864</v>
      </c>
      <c r="BO114" t="s">
        <v>2644</v>
      </c>
      <c r="BP114" t="s">
        <v>2865</v>
      </c>
    </row>
    <row r="115" spans="1:68">
      <c r="A115" t="s">
        <v>1717</v>
      </c>
      <c r="B115">
        <v>700645</v>
      </c>
      <c r="C115" t="s">
        <v>1719</v>
      </c>
      <c r="D115">
        <v>700646</v>
      </c>
      <c r="E115" t="s">
        <v>1721</v>
      </c>
      <c r="F115">
        <v>700649</v>
      </c>
      <c r="G115" t="s">
        <v>2866</v>
      </c>
      <c r="H115" t="s">
        <v>2505</v>
      </c>
      <c r="I115" t="s">
        <v>2457</v>
      </c>
      <c r="J115" t="s">
        <v>1717</v>
      </c>
      <c r="K115">
        <v>0.04</v>
      </c>
      <c r="L115">
        <v>6.5000000000000002E-2</v>
      </c>
      <c r="M115">
        <v>2.5000000000000001E-2</v>
      </c>
      <c r="N115">
        <v>9.5000000000000001E-2</v>
      </c>
      <c r="O115">
        <v>8.2000000000000003E-2</v>
      </c>
      <c r="P115">
        <v>-1.3500000000000009E-2</v>
      </c>
      <c r="Q115">
        <v>-1.7499999999999998E-2</v>
      </c>
      <c r="R115">
        <v>-3.1000000000000007E-2</v>
      </c>
      <c r="S115">
        <v>-3.8750000000000007E-2</v>
      </c>
      <c r="T115">
        <v>-4.4999999999999998E-2</v>
      </c>
      <c r="U115">
        <v>8.1499999999999989E-2</v>
      </c>
      <c r="V115">
        <v>7.7499999999999999E-2</v>
      </c>
      <c r="W115">
        <v>6.4000000000000001E-2</v>
      </c>
      <c r="X115">
        <v>5.6249999999999994E-2</v>
      </c>
      <c r="Y115">
        <v>0.05</v>
      </c>
      <c r="Z115">
        <v>6.8499999999999991E-2</v>
      </c>
      <c r="AA115">
        <v>6.4500000000000002E-2</v>
      </c>
      <c r="AB115">
        <v>5.0999999999999997E-2</v>
      </c>
      <c r="AC115">
        <v>4.3249999999999997E-2</v>
      </c>
      <c r="AD115">
        <v>3.7000000000000005E-2</v>
      </c>
      <c r="AE115" t="str">
        <f t="shared" si="1"/>
        <v>KesehatanSuplemen MakananSuplemen Kebugaran</v>
      </c>
      <c r="BE115" t="s">
        <v>2029</v>
      </c>
      <c r="BF115" t="s">
        <v>1319</v>
      </c>
      <c r="BI115" t="s">
        <v>2403</v>
      </c>
      <c r="BK115" t="s">
        <v>125</v>
      </c>
      <c r="BL115" t="s">
        <v>694</v>
      </c>
      <c r="BM115" t="s">
        <v>2867</v>
      </c>
      <c r="BO115" t="s">
        <v>2640</v>
      </c>
      <c r="BP115" t="s">
        <v>2868</v>
      </c>
    </row>
    <row r="116" spans="1:68">
      <c r="A116" t="s">
        <v>1504</v>
      </c>
      <c r="B116">
        <v>601755</v>
      </c>
      <c r="C116" t="s">
        <v>1505</v>
      </c>
      <c r="D116">
        <v>826760</v>
      </c>
      <c r="E116" t="s">
        <v>1512</v>
      </c>
      <c r="F116">
        <v>827528</v>
      </c>
      <c r="G116" t="s">
        <v>2719</v>
      </c>
      <c r="H116" t="s">
        <v>2869</v>
      </c>
      <c r="I116" t="s">
        <v>2403</v>
      </c>
      <c r="J116" t="s">
        <v>1504</v>
      </c>
      <c r="K116">
        <v>0.04</v>
      </c>
      <c r="L116">
        <v>0.04</v>
      </c>
      <c r="M116">
        <v>0</v>
      </c>
      <c r="N116">
        <v>7.7499999999999999E-2</v>
      </c>
      <c r="O116">
        <v>0.11700000000000001</v>
      </c>
      <c r="P116">
        <v>-5.1200000000000004E-3</v>
      </c>
      <c r="Q116">
        <v>-7.6800000000000002E-3</v>
      </c>
      <c r="R116">
        <v>-1.2800000000000001E-2</v>
      </c>
      <c r="S116">
        <v>-1.6E-2</v>
      </c>
      <c r="T116">
        <v>-0.02</v>
      </c>
      <c r="U116">
        <v>7.238E-2</v>
      </c>
      <c r="V116">
        <v>6.9819999999999993E-2</v>
      </c>
      <c r="W116">
        <v>6.4699999999999994E-2</v>
      </c>
      <c r="X116">
        <v>6.1499999999999999E-2</v>
      </c>
      <c r="Y116">
        <v>5.7499999999999996E-2</v>
      </c>
      <c r="Z116">
        <v>0.11188000000000001</v>
      </c>
      <c r="AA116">
        <v>0.10932</v>
      </c>
      <c r="AB116">
        <v>0.1042</v>
      </c>
      <c r="AC116">
        <v>0.10100000000000001</v>
      </c>
      <c r="AD116">
        <v>9.7000000000000003E-2</v>
      </c>
      <c r="AE116" t="str">
        <f t="shared" si="1"/>
        <v>Komputer &amp; Peralatan KantorPeriferal &amp; AksesorisDudukan &amp; Alas Laptop</v>
      </c>
      <c r="BE116" t="s">
        <v>1872</v>
      </c>
      <c r="BF116" t="s">
        <v>1278</v>
      </c>
      <c r="BI116" t="s">
        <v>2403</v>
      </c>
      <c r="BK116" t="s">
        <v>323</v>
      </c>
      <c r="BL116" t="s">
        <v>735</v>
      </c>
      <c r="BM116" t="s">
        <v>2870</v>
      </c>
      <c r="BO116" t="s">
        <v>2632</v>
      </c>
      <c r="BP116" t="s">
        <v>2871</v>
      </c>
    </row>
    <row r="117" spans="1:68">
      <c r="A117" t="s">
        <v>1504</v>
      </c>
      <c r="B117">
        <v>601755</v>
      </c>
      <c r="C117" t="s">
        <v>1505</v>
      </c>
      <c r="D117">
        <v>826760</v>
      </c>
      <c r="E117" t="s">
        <v>1514</v>
      </c>
      <c r="F117">
        <v>827016</v>
      </c>
      <c r="G117" t="s">
        <v>2727</v>
      </c>
      <c r="H117" t="s">
        <v>2869</v>
      </c>
      <c r="I117" t="s">
        <v>2403</v>
      </c>
      <c r="J117" t="s">
        <v>1504</v>
      </c>
      <c r="K117">
        <v>0.04</v>
      </c>
      <c r="L117">
        <v>0.04</v>
      </c>
      <c r="M117">
        <v>0</v>
      </c>
      <c r="N117">
        <v>7.7499999999999999E-2</v>
      </c>
      <c r="O117">
        <v>0.11700000000000001</v>
      </c>
      <c r="P117">
        <v>-5.1200000000000004E-3</v>
      </c>
      <c r="Q117">
        <v>-7.6800000000000002E-3</v>
      </c>
      <c r="R117">
        <v>-1.2800000000000001E-2</v>
      </c>
      <c r="S117">
        <v>-1.6E-2</v>
      </c>
      <c r="T117">
        <v>-0.02</v>
      </c>
      <c r="U117">
        <v>7.238E-2</v>
      </c>
      <c r="V117">
        <v>6.9819999999999993E-2</v>
      </c>
      <c r="W117">
        <v>6.4699999999999994E-2</v>
      </c>
      <c r="X117">
        <v>6.1499999999999999E-2</v>
      </c>
      <c r="Y117">
        <v>5.7499999999999996E-2</v>
      </c>
      <c r="Z117">
        <v>0.11188000000000001</v>
      </c>
      <c r="AA117">
        <v>0.10932</v>
      </c>
      <c r="AB117">
        <v>0.1042</v>
      </c>
      <c r="AC117">
        <v>0.10100000000000001</v>
      </c>
      <c r="AD117">
        <v>9.7000000000000003E-2</v>
      </c>
      <c r="AE117" t="str">
        <f t="shared" si="1"/>
        <v>Komputer &amp; Peralatan KantorPeriferal &amp; AksesorisUSB Hub &amp; Card Reader</v>
      </c>
      <c r="BE117" t="s">
        <v>1822</v>
      </c>
      <c r="BF117" t="s">
        <v>2165</v>
      </c>
      <c r="BI117" t="s">
        <v>2403</v>
      </c>
      <c r="BK117" t="s">
        <v>324</v>
      </c>
      <c r="BL117" t="s">
        <v>695</v>
      </c>
      <c r="BM117" t="s">
        <v>2872</v>
      </c>
      <c r="BO117" t="s">
        <v>2628</v>
      </c>
      <c r="BP117" t="s">
        <v>2873</v>
      </c>
    </row>
    <row r="118" spans="1:68">
      <c r="A118" t="s">
        <v>1504</v>
      </c>
      <c r="B118">
        <v>601755</v>
      </c>
      <c r="C118" t="s">
        <v>1505</v>
      </c>
      <c r="D118">
        <v>826760</v>
      </c>
      <c r="E118" t="s">
        <v>1515</v>
      </c>
      <c r="F118">
        <v>827144</v>
      </c>
      <c r="G118" t="s">
        <v>2731</v>
      </c>
      <c r="H118" t="s">
        <v>2869</v>
      </c>
      <c r="I118" t="s">
        <v>2403</v>
      </c>
      <c r="J118" t="s">
        <v>1504</v>
      </c>
      <c r="K118">
        <v>0.04</v>
      </c>
      <c r="L118">
        <v>0.04</v>
      </c>
      <c r="M118">
        <v>0</v>
      </c>
      <c r="N118">
        <v>7.7499999999999999E-2</v>
      </c>
      <c r="O118">
        <v>0.11700000000000001</v>
      </c>
      <c r="P118">
        <v>-5.1200000000000004E-3</v>
      </c>
      <c r="Q118">
        <v>-7.6800000000000002E-3</v>
      </c>
      <c r="R118">
        <v>-1.2800000000000001E-2</v>
      </c>
      <c r="S118">
        <v>-1.6E-2</v>
      </c>
      <c r="T118">
        <v>-0.02</v>
      </c>
      <c r="U118">
        <v>7.238E-2</v>
      </c>
      <c r="V118">
        <v>6.9819999999999993E-2</v>
      </c>
      <c r="W118">
        <v>6.4699999999999994E-2</v>
      </c>
      <c r="X118">
        <v>6.1499999999999999E-2</v>
      </c>
      <c r="Y118">
        <v>5.7499999999999996E-2</v>
      </c>
      <c r="Z118">
        <v>0.11188000000000001</v>
      </c>
      <c r="AA118">
        <v>0.10932</v>
      </c>
      <c r="AB118">
        <v>0.1042</v>
      </c>
      <c r="AC118">
        <v>0.10100000000000001</v>
      </c>
      <c r="AD118">
        <v>9.7000000000000003E-2</v>
      </c>
      <c r="AE118" t="str">
        <f t="shared" si="1"/>
        <v>Komputer &amp; Peralatan KantorPeriferal &amp; AksesorisWebcam</v>
      </c>
      <c r="BE118" t="s">
        <v>1823</v>
      </c>
      <c r="BF118" t="s">
        <v>2172</v>
      </c>
      <c r="BI118" t="s">
        <v>2403</v>
      </c>
      <c r="BK118" t="s">
        <v>334</v>
      </c>
      <c r="BL118" t="s">
        <v>794</v>
      </c>
      <c r="BM118" t="s">
        <v>2874</v>
      </c>
      <c r="BO118" t="s">
        <v>2616</v>
      </c>
      <c r="BP118" t="s">
        <v>2875</v>
      </c>
    </row>
    <row r="119" spans="1:68">
      <c r="A119" t="s">
        <v>1504</v>
      </c>
      <c r="B119">
        <v>601755</v>
      </c>
      <c r="C119" t="s">
        <v>1505</v>
      </c>
      <c r="D119">
        <v>826760</v>
      </c>
      <c r="E119" t="s">
        <v>1513</v>
      </c>
      <c r="F119">
        <v>828040</v>
      </c>
      <c r="G119" t="s">
        <v>2695</v>
      </c>
      <c r="H119" t="s">
        <v>2869</v>
      </c>
      <c r="I119" t="s">
        <v>2403</v>
      </c>
      <c r="J119" t="s">
        <v>1504</v>
      </c>
      <c r="K119">
        <v>0.04</v>
      </c>
      <c r="L119">
        <v>0.04</v>
      </c>
      <c r="M119">
        <v>0</v>
      </c>
      <c r="N119">
        <v>7.7499999999999999E-2</v>
      </c>
      <c r="O119">
        <v>9.1999999999999998E-2</v>
      </c>
      <c r="P119">
        <v>-5.1200000000000004E-3</v>
      </c>
      <c r="Q119">
        <v>-7.6800000000000002E-3</v>
      </c>
      <c r="R119">
        <v>-1.2800000000000001E-2</v>
      </c>
      <c r="S119">
        <v>-1.6E-2</v>
      </c>
      <c r="T119">
        <v>-0.02</v>
      </c>
      <c r="U119">
        <v>7.238E-2</v>
      </c>
      <c r="V119">
        <v>6.9819999999999993E-2</v>
      </c>
      <c r="W119">
        <v>6.4699999999999994E-2</v>
      </c>
      <c r="X119">
        <v>6.1499999999999999E-2</v>
      </c>
      <c r="Y119">
        <v>5.7499999999999996E-2</v>
      </c>
      <c r="Z119">
        <v>8.6879999999999999E-2</v>
      </c>
      <c r="AA119">
        <v>8.4319999999999992E-2</v>
      </c>
      <c r="AB119">
        <v>7.9199999999999993E-2</v>
      </c>
      <c r="AC119">
        <v>7.5999999999999998E-2</v>
      </c>
      <c r="AD119">
        <v>7.1999999999999995E-2</v>
      </c>
      <c r="AE119" t="str">
        <f t="shared" si="1"/>
        <v>Komputer &amp; Peralatan KantorPeriferal &amp; AksesorisAlas Mouse</v>
      </c>
      <c r="BE119" t="s">
        <v>1695</v>
      </c>
      <c r="BF119" t="s">
        <v>1476</v>
      </c>
      <c r="BI119" t="s">
        <v>2403</v>
      </c>
      <c r="BK119" t="s">
        <v>520</v>
      </c>
      <c r="BL119" t="s">
        <v>795</v>
      </c>
      <c r="BM119" t="s">
        <v>2876</v>
      </c>
      <c r="BO119" t="s">
        <v>2660</v>
      </c>
      <c r="BP119" t="s">
        <v>2877</v>
      </c>
    </row>
    <row r="120" spans="1:68">
      <c r="A120" t="s">
        <v>1504</v>
      </c>
      <c r="B120">
        <v>601755</v>
      </c>
      <c r="C120" t="s">
        <v>1505</v>
      </c>
      <c r="D120">
        <v>826760</v>
      </c>
      <c r="E120" t="s">
        <v>1511</v>
      </c>
      <c r="F120">
        <v>827272</v>
      </c>
      <c r="G120" t="s">
        <v>2711</v>
      </c>
      <c r="H120" t="s">
        <v>2869</v>
      </c>
      <c r="I120" t="s">
        <v>2403</v>
      </c>
      <c r="J120" t="s">
        <v>1504</v>
      </c>
      <c r="K120">
        <v>0.04</v>
      </c>
      <c r="L120">
        <v>0.04</v>
      </c>
      <c r="M120">
        <v>0</v>
      </c>
      <c r="N120">
        <v>7.7499999999999999E-2</v>
      </c>
      <c r="O120">
        <v>0.11700000000000001</v>
      </c>
      <c r="P120">
        <v>-5.1200000000000004E-3</v>
      </c>
      <c r="Q120">
        <v>-7.6800000000000002E-3</v>
      </c>
      <c r="R120">
        <v>-1.2800000000000001E-2</v>
      </c>
      <c r="S120">
        <v>-1.6E-2</v>
      </c>
      <c r="T120">
        <v>-0.02</v>
      </c>
      <c r="U120">
        <v>7.238E-2</v>
      </c>
      <c r="V120">
        <v>6.9819999999999993E-2</v>
      </c>
      <c r="W120">
        <v>6.4699999999999994E-2</v>
      </c>
      <c r="X120">
        <v>6.1499999999999999E-2</v>
      </c>
      <c r="Y120">
        <v>5.7499999999999996E-2</v>
      </c>
      <c r="Z120">
        <v>0.11188000000000001</v>
      </c>
      <c r="AA120">
        <v>0.10932</v>
      </c>
      <c r="AB120">
        <v>0.1042</v>
      </c>
      <c r="AC120">
        <v>0.10100000000000001</v>
      </c>
      <c r="AD120">
        <v>9.7000000000000003E-2</v>
      </c>
      <c r="AE120" t="str">
        <f t="shared" si="1"/>
        <v>Komputer &amp; Peralatan KantorPeriferal &amp; AksesorisCover &amp; Casing Laptop</v>
      </c>
      <c r="BE120" t="s">
        <v>1845</v>
      </c>
      <c r="BF120" t="s">
        <v>1651</v>
      </c>
      <c r="BI120" t="s">
        <v>2403</v>
      </c>
      <c r="BK120" t="s">
        <v>65</v>
      </c>
      <c r="BL120" t="s">
        <v>776</v>
      </c>
      <c r="BM120" t="s">
        <v>2878</v>
      </c>
      <c r="BO120" t="s">
        <v>2636</v>
      </c>
      <c r="BP120" t="s">
        <v>2879</v>
      </c>
    </row>
    <row r="121" spans="1:68">
      <c r="A121" t="s">
        <v>1504</v>
      </c>
      <c r="B121">
        <v>601755</v>
      </c>
      <c r="C121" t="s">
        <v>1505</v>
      </c>
      <c r="D121">
        <v>826760</v>
      </c>
      <c r="E121" t="s">
        <v>1506</v>
      </c>
      <c r="F121">
        <v>827400</v>
      </c>
      <c r="G121" t="s">
        <v>2699</v>
      </c>
      <c r="H121" t="s">
        <v>2869</v>
      </c>
      <c r="I121" t="s">
        <v>2403</v>
      </c>
      <c r="J121" t="s">
        <v>1504</v>
      </c>
      <c r="K121">
        <v>0.04</v>
      </c>
      <c r="L121">
        <v>0.04</v>
      </c>
      <c r="M121">
        <v>0</v>
      </c>
      <c r="N121">
        <v>6.25E-2</v>
      </c>
      <c r="O121">
        <v>0.11700000000000001</v>
      </c>
      <c r="P121">
        <v>-5.1200000000000004E-3</v>
      </c>
      <c r="Q121">
        <v>-7.6800000000000002E-3</v>
      </c>
      <c r="R121">
        <v>-1.2800000000000001E-2</v>
      </c>
      <c r="S121">
        <v>-1.6E-2</v>
      </c>
      <c r="T121">
        <v>-0.02</v>
      </c>
      <c r="U121">
        <v>5.738E-2</v>
      </c>
      <c r="V121">
        <v>5.4820000000000001E-2</v>
      </c>
      <c r="W121">
        <v>4.9700000000000001E-2</v>
      </c>
      <c r="X121">
        <v>4.65E-2</v>
      </c>
      <c r="Y121">
        <v>4.2499999999999996E-2</v>
      </c>
      <c r="Z121">
        <v>0.11188000000000001</v>
      </c>
      <c r="AA121">
        <v>0.10932</v>
      </c>
      <c r="AB121">
        <v>0.1042</v>
      </c>
      <c r="AC121">
        <v>0.10100000000000001</v>
      </c>
      <c r="AD121">
        <v>9.7000000000000003E-2</v>
      </c>
      <c r="AE121" t="str">
        <f t="shared" si="1"/>
        <v>Komputer &amp; Peralatan KantorPeriferal &amp; AksesorisBantalan Pendingin</v>
      </c>
      <c r="BE121" t="s">
        <v>2264</v>
      </c>
      <c r="BF121" t="s">
        <v>2064</v>
      </c>
      <c r="BI121" t="s">
        <v>2403</v>
      </c>
      <c r="BK121" t="s">
        <v>66</v>
      </c>
      <c r="BL121" t="s">
        <v>796</v>
      </c>
      <c r="BM121" t="s">
        <v>2880</v>
      </c>
      <c r="BO121" t="s">
        <v>2652</v>
      </c>
      <c r="BP121" t="s">
        <v>2881</v>
      </c>
    </row>
    <row r="122" spans="1:68">
      <c r="A122" t="s">
        <v>1504</v>
      </c>
      <c r="B122">
        <v>601755</v>
      </c>
      <c r="C122" t="s">
        <v>1505</v>
      </c>
      <c r="D122">
        <v>826760</v>
      </c>
      <c r="E122" t="s">
        <v>1510</v>
      </c>
      <c r="F122">
        <v>827912</v>
      </c>
      <c r="G122" t="s">
        <v>2707</v>
      </c>
      <c r="H122" t="s">
        <v>2869</v>
      </c>
      <c r="I122" t="s">
        <v>2403</v>
      </c>
      <c r="J122" t="s">
        <v>1504</v>
      </c>
      <c r="K122">
        <v>0.04</v>
      </c>
      <c r="L122">
        <v>0.04</v>
      </c>
      <c r="M122">
        <v>0</v>
      </c>
      <c r="N122">
        <v>7.7499999999999999E-2</v>
      </c>
      <c r="O122">
        <v>0.11700000000000001</v>
      </c>
      <c r="P122">
        <v>-5.1200000000000004E-3</v>
      </c>
      <c r="Q122">
        <v>-7.6800000000000002E-3</v>
      </c>
      <c r="R122">
        <v>-1.2800000000000001E-2</v>
      </c>
      <c r="S122">
        <v>-1.6E-2</v>
      </c>
      <c r="T122">
        <v>-0.02</v>
      </c>
      <c r="U122">
        <v>7.238E-2</v>
      </c>
      <c r="V122">
        <v>6.9819999999999993E-2</v>
      </c>
      <c r="W122">
        <v>6.4699999999999994E-2</v>
      </c>
      <c r="X122">
        <v>6.1499999999999999E-2</v>
      </c>
      <c r="Y122">
        <v>5.7499999999999996E-2</v>
      </c>
      <c r="Z122">
        <v>0.11188000000000001</v>
      </c>
      <c r="AA122">
        <v>0.10932</v>
      </c>
      <c r="AB122">
        <v>0.1042</v>
      </c>
      <c r="AC122">
        <v>0.10100000000000001</v>
      </c>
      <c r="AD122">
        <v>9.7000000000000003E-2</v>
      </c>
      <c r="AE122" t="str">
        <f t="shared" si="1"/>
        <v>Komputer &amp; Peralatan KantorPeriferal &amp; AksesorisCharger &amp; Adaptor Laptop</v>
      </c>
      <c r="BE122" t="s">
        <v>1458</v>
      </c>
      <c r="BF122" t="s">
        <v>1661</v>
      </c>
      <c r="BI122" t="s">
        <v>2403</v>
      </c>
      <c r="BK122" t="s">
        <v>225</v>
      </c>
      <c r="BL122" t="s">
        <v>797</v>
      </c>
      <c r="BM122" t="s">
        <v>2882</v>
      </c>
      <c r="BO122" t="s">
        <v>2624</v>
      </c>
      <c r="BP122" t="s">
        <v>2883</v>
      </c>
    </row>
    <row r="123" spans="1:68">
      <c r="A123" t="s">
        <v>1504</v>
      </c>
      <c r="B123">
        <v>601755</v>
      </c>
      <c r="C123" t="s">
        <v>1505</v>
      </c>
      <c r="D123">
        <v>826760</v>
      </c>
      <c r="E123" t="s">
        <v>1507</v>
      </c>
      <c r="F123">
        <v>827656</v>
      </c>
      <c r="G123" t="s">
        <v>2715</v>
      </c>
      <c r="H123" t="s">
        <v>2869</v>
      </c>
      <c r="I123" t="s">
        <v>2403</v>
      </c>
      <c r="J123" t="s">
        <v>1504</v>
      </c>
      <c r="K123">
        <v>0.04</v>
      </c>
      <c r="L123">
        <v>0.04</v>
      </c>
      <c r="M123">
        <v>0</v>
      </c>
      <c r="N123">
        <v>7.7499999999999999E-2</v>
      </c>
      <c r="O123">
        <v>0.11700000000000001</v>
      </c>
      <c r="P123">
        <v>-5.1200000000000004E-3</v>
      </c>
      <c r="Q123">
        <v>-7.6800000000000002E-3</v>
      </c>
      <c r="R123">
        <v>-1.2800000000000001E-2</v>
      </c>
      <c r="S123">
        <v>-1.6E-2</v>
      </c>
      <c r="T123">
        <v>-0.02</v>
      </c>
      <c r="U123">
        <v>7.238E-2</v>
      </c>
      <c r="V123">
        <v>6.9819999999999993E-2</v>
      </c>
      <c r="W123">
        <v>6.4699999999999994E-2</v>
      </c>
      <c r="X123">
        <v>6.1499999999999999E-2</v>
      </c>
      <c r="Y123">
        <v>5.7499999999999996E-2</v>
      </c>
      <c r="Z123">
        <v>0.11188000000000001</v>
      </c>
      <c r="AA123">
        <v>0.10932</v>
      </c>
      <c r="AB123">
        <v>0.1042</v>
      </c>
      <c r="AC123">
        <v>0.10100000000000001</v>
      </c>
      <c r="AD123">
        <v>9.7000000000000003E-2</v>
      </c>
      <c r="AE123" t="str">
        <f t="shared" si="1"/>
        <v>Komputer &amp; Peralatan KantorPeriferal &amp; AksesorisCover Keyboard &amp; Trackpad</v>
      </c>
      <c r="BE123" t="s">
        <v>1697</v>
      </c>
      <c r="BF123" t="s">
        <v>2252</v>
      </c>
      <c r="BI123" t="s">
        <v>2403</v>
      </c>
      <c r="BK123" t="s">
        <v>289</v>
      </c>
      <c r="BL123" t="s">
        <v>777</v>
      </c>
      <c r="BM123" t="s">
        <v>2884</v>
      </c>
      <c r="BO123" t="s">
        <v>2611</v>
      </c>
      <c r="BP123" t="s">
        <v>2885</v>
      </c>
    </row>
    <row r="124" spans="1:68">
      <c r="A124" t="s">
        <v>1504</v>
      </c>
      <c r="B124">
        <v>601755</v>
      </c>
      <c r="C124" t="s">
        <v>1505</v>
      </c>
      <c r="D124">
        <v>826760</v>
      </c>
      <c r="E124" t="s">
        <v>1509</v>
      </c>
      <c r="F124">
        <v>827784</v>
      </c>
      <c r="G124" t="s">
        <v>2703</v>
      </c>
      <c r="H124" t="s">
        <v>2869</v>
      </c>
      <c r="I124" t="s">
        <v>2403</v>
      </c>
      <c r="J124" t="s">
        <v>1504</v>
      </c>
      <c r="K124">
        <v>0.04</v>
      </c>
      <c r="L124">
        <v>0.04</v>
      </c>
      <c r="M124">
        <v>0</v>
      </c>
      <c r="N124">
        <v>6.25E-2</v>
      </c>
      <c r="O124">
        <v>0.11700000000000001</v>
      </c>
      <c r="P124">
        <v>-5.1200000000000004E-3</v>
      </c>
      <c r="Q124">
        <v>-7.6800000000000002E-3</v>
      </c>
      <c r="R124">
        <v>-1.2800000000000001E-2</v>
      </c>
      <c r="S124">
        <v>-1.6E-2</v>
      </c>
      <c r="T124">
        <v>-0.02</v>
      </c>
      <c r="U124">
        <v>5.738E-2</v>
      </c>
      <c r="V124">
        <v>5.4820000000000001E-2</v>
      </c>
      <c r="W124">
        <v>4.9700000000000001E-2</v>
      </c>
      <c r="X124">
        <v>4.65E-2</v>
      </c>
      <c r="Y124">
        <v>4.2499999999999996E-2</v>
      </c>
      <c r="Z124">
        <v>0.11188000000000001</v>
      </c>
      <c r="AA124">
        <v>0.10932</v>
      </c>
      <c r="AB124">
        <v>0.1042</v>
      </c>
      <c r="AC124">
        <v>0.10100000000000001</v>
      </c>
      <c r="AD124">
        <v>9.7000000000000003E-2</v>
      </c>
      <c r="AE124" t="str">
        <f t="shared" si="1"/>
        <v>Komputer &amp; Peralatan KantorPeriferal &amp; AksesorisBaterai Laptop</v>
      </c>
      <c r="BE124" t="s">
        <v>2273</v>
      </c>
      <c r="BF124" t="s">
        <v>1414</v>
      </c>
      <c r="BI124" t="s">
        <v>2403</v>
      </c>
      <c r="BK124" t="s">
        <v>290</v>
      </c>
      <c r="BL124" t="s">
        <v>798</v>
      </c>
      <c r="BM124" t="s">
        <v>2886</v>
      </c>
      <c r="BO124" t="s">
        <v>2685</v>
      </c>
      <c r="BP124" t="s">
        <v>2887</v>
      </c>
    </row>
    <row r="125" spans="1:68">
      <c r="A125" t="s">
        <v>1504</v>
      </c>
      <c r="B125">
        <v>601755</v>
      </c>
      <c r="C125" t="s">
        <v>1516</v>
      </c>
      <c r="D125">
        <v>828168</v>
      </c>
      <c r="E125" t="s">
        <v>1518</v>
      </c>
      <c r="F125">
        <v>828680</v>
      </c>
      <c r="G125" t="s">
        <v>2605</v>
      </c>
      <c r="H125" t="s">
        <v>2888</v>
      </c>
      <c r="I125" t="s">
        <v>2403</v>
      </c>
      <c r="J125" t="s">
        <v>1504</v>
      </c>
      <c r="K125">
        <v>0.04</v>
      </c>
      <c r="L125">
        <v>0.04</v>
      </c>
      <c r="M125">
        <v>0</v>
      </c>
      <c r="N125">
        <v>4.7500000000000001E-2</v>
      </c>
      <c r="O125">
        <v>3.0000000000000002E-2</v>
      </c>
      <c r="P125">
        <v>-8.0000000000000015E-4</v>
      </c>
      <c r="Q125">
        <v>-1.1999999999999999E-3</v>
      </c>
      <c r="R125">
        <v>-2E-3</v>
      </c>
      <c r="S125">
        <v>-4.0000000000000001E-3</v>
      </c>
      <c r="T125">
        <v>-5.0000000000000001E-3</v>
      </c>
      <c r="U125">
        <v>4.6699999999999998E-2</v>
      </c>
      <c r="V125">
        <v>4.6300000000000001E-2</v>
      </c>
      <c r="W125">
        <v>4.5499999999999999E-2</v>
      </c>
      <c r="X125">
        <v>4.3499999999999997E-2</v>
      </c>
      <c r="Y125">
        <v>4.2500000000000003E-2</v>
      </c>
      <c r="Z125">
        <v>2.9200000000000004E-2</v>
      </c>
      <c r="AA125">
        <v>2.8800000000000003E-2</v>
      </c>
      <c r="AB125">
        <v>2.8000000000000004E-2</v>
      </c>
      <c r="AC125">
        <v>2.6000000000000002E-2</v>
      </c>
      <c r="AD125">
        <v>2.5000000000000001E-2</v>
      </c>
      <c r="AE125" t="str">
        <f t="shared" si="1"/>
        <v>Komputer &amp; Peralatan KantorPenyimpanan Data &amp; SoftwareFlash Drive &amp; Kabel OTG</v>
      </c>
      <c r="BE125" t="s">
        <v>1650</v>
      </c>
      <c r="BF125" t="s">
        <v>2245</v>
      </c>
      <c r="BI125" t="s">
        <v>2403</v>
      </c>
      <c r="BK125" t="s">
        <v>138</v>
      </c>
      <c r="BL125" t="s">
        <v>799</v>
      </c>
      <c r="BM125" t="s">
        <v>2889</v>
      </c>
      <c r="BO125" t="s">
        <v>2733</v>
      </c>
      <c r="BP125" t="s">
        <v>2890</v>
      </c>
    </row>
    <row r="126" spans="1:68">
      <c r="A126" t="s">
        <v>1504</v>
      </c>
      <c r="B126">
        <v>601755</v>
      </c>
      <c r="C126" t="s">
        <v>1516</v>
      </c>
      <c r="D126">
        <v>828168</v>
      </c>
      <c r="E126" t="s">
        <v>1519</v>
      </c>
      <c r="F126">
        <v>828808</v>
      </c>
      <c r="G126" t="s">
        <v>2609</v>
      </c>
      <c r="H126" t="s">
        <v>2888</v>
      </c>
      <c r="I126" t="s">
        <v>2403</v>
      </c>
      <c r="J126" t="s">
        <v>1504</v>
      </c>
      <c r="K126">
        <v>0.04</v>
      </c>
      <c r="L126">
        <v>0.04</v>
      </c>
      <c r="M126">
        <v>0</v>
      </c>
      <c r="N126">
        <v>4.7500000000000001E-2</v>
      </c>
      <c r="O126">
        <v>3.0000000000000002E-2</v>
      </c>
      <c r="P126">
        <v>-8.0000000000000015E-4</v>
      </c>
      <c r="Q126">
        <v>-1.1999999999999999E-3</v>
      </c>
      <c r="R126">
        <v>-2E-3</v>
      </c>
      <c r="S126">
        <v>-4.0000000000000001E-3</v>
      </c>
      <c r="T126">
        <v>-5.0000000000000001E-3</v>
      </c>
      <c r="U126">
        <v>4.6699999999999998E-2</v>
      </c>
      <c r="V126">
        <v>4.6300000000000001E-2</v>
      </c>
      <c r="W126">
        <v>4.5499999999999999E-2</v>
      </c>
      <c r="X126">
        <v>4.3499999999999997E-2</v>
      </c>
      <c r="Y126">
        <v>4.2500000000000003E-2</v>
      </c>
      <c r="Z126">
        <v>2.9200000000000004E-2</v>
      </c>
      <c r="AA126">
        <v>2.8800000000000003E-2</v>
      </c>
      <c r="AB126">
        <v>2.8000000000000004E-2</v>
      </c>
      <c r="AC126">
        <v>2.6000000000000002E-2</v>
      </c>
      <c r="AD126">
        <v>2.5000000000000001E-2</v>
      </c>
      <c r="AE126" t="str">
        <f t="shared" si="1"/>
        <v>Komputer &amp; Peralatan KantorPenyimpanan Data &amp; SoftwareHard Disk Enclosure &amp; Docking Station</v>
      </c>
      <c r="BE126" t="s">
        <v>2030</v>
      </c>
      <c r="BF126" t="s">
        <v>1351</v>
      </c>
      <c r="BI126" t="s">
        <v>2403</v>
      </c>
      <c r="BK126" t="s">
        <v>268</v>
      </c>
      <c r="BL126" t="s">
        <v>550</v>
      </c>
      <c r="BM126" t="s">
        <v>2891</v>
      </c>
      <c r="BO126" t="s">
        <v>2689</v>
      </c>
      <c r="BP126" t="s">
        <v>2892</v>
      </c>
    </row>
    <row r="127" spans="1:68">
      <c r="A127" t="s">
        <v>1504</v>
      </c>
      <c r="B127">
        <v>601755</v>
      </c>
      <c r="C127" t="s">
        <v>1516</v>
      </c>
      <c r="D127">
        <v>828168</v>
      </c>
      <c r="E127" t="s">
        <v>446</v>
      </c>
      <c r="F127">
        <v>828424</v>
      </c>
      <c r="G127" t="s">
        <v>2630</v>
      </c>
      <c r="H127" t="s">
        <v>2888</v>
      </c>
      <c r="I127" t="s">
        <v>2403</v>
      </c>
      <c r="J127" t="s">
        <v>1504</v>
      </c>
      <c r="K127">
        <v>0.04</v>
      </c>
      <c r="L127">
        <v>0.04</v>
      </c>
      <c r="M127">
        <v>0</v>
      </c>
      <c r="N127">
        <v>4.7500000000000001E-2</v>
      </c>
      <c r="O127">
        <v>3.0000000000000002E-2</v>
      </c>
      <c r="P127">
        <v>-8.0000000000000015E-4</v>
      </c>
      <c r="Q127">
        <v>-1.1999999999999999E-3</v>
      </c>
      <c r="R127">
        <v>-2E-3</v>
      </c>
      <c r="S127">
        <v>-4.0000000000000001E-3</v>
      </c>
      <c r="T127">
        <v>-5.0000000000000001E-3</v>
      </c>
      <c r="U127">
        <v>4.6699999999999998E-2</v>
      </c>
      <c r="V127">
        <v>4.6300000000000001E-2</v>
      </c>
      <c r="W127">
        <v>4.5499999999999999E-2</v>
      </c>
      <c r="X127">
        <v>4.3499999999999997E-2</v>
      </c>
      <c r="Y127">
        <v>4.2500000000000003E-2</v>
      </c>
      <c r="Z127">
        <v>2.9200000000000004E-2</v>
      </c>
      <c r="AA127">
        <v>2.8800000000000003E-2</v>
      </c>
      <c r="AB127">
        <v>2.8000000000000004E-2</v>
      </c>
      <c r="AC127">
        <v>2.6000000000000002E-2</v>
      </c>
      <c r="AD127">
        <v>2.5000000000000001E-2</v>
      </c>
      <c r="AE127" t="str">
        <f t="shared" si="1"/>
        <v>Komputer &amp; Peralatan KantorPenyimpanan Data &amp; SoftwareSSD</v>
      </c>
      <c r="BE127" t="s">
        <v>2031</v>
      </c>
      <c r="BF127" t="s">
        <v>1352</v>
      </c>
      <c r="BI127" t="s">
        <v>2403</v>
      </c>
      <c r="BK127" t="s">
        <v>269</v>
      </c>
      <c r="BL127" t="s">
        <v>738</v>
      </c>
      <c r="BM127" t="s">
        <v>2893</v>
      </c>
      <c r="BO127" t="s">
        <v>2672</v>
      </c>
      <c r="BP127" t="s">
        <v>2894</v>
      </c>
    </row>
    <row r="128" spans="1:68">
      <c r="A128" t="s">
        <v>1504</v>
      </c>
      <c r="B128">
        <v>601755</v>
      </c>
      <c r="C128" t="s">
        <v>1516</v>
      </c>
      <c r="D128">
        <v>828168</v>
      </c>
      <c r="E128" t="s">
        <v>445</v>
      </c>
      <c r="F128">
        <v>829064</v>
      </c>
      <c r="G128" t="s">
        <v>2626</v>
      </c>
      <c r="H128" t="s">
        <v>2888</v>
      </c>
      <c r="I128" t="s">
        <v>2403</v>
      </c>
      <c r="J128" t="s">
        <v>1504</v>
      </c>
      <c r="K128">
        <v>0.04</v>
      </c>
      <c r="L128">
        <v>0.04</v>
      </c>
      <c r="M128">
        <v>0</v>
      </c>
      <c r="N128">
        <v>7.7499999999999999E-2</v>
      </c>
      <c r="O128">
        <v>0.11700000000000001</v>
      </c>
      <c r="P128">
        <v>-5.1200000000000004E-3</v>
      </c>
      <c r="Q128">
        <v>-7.6800000000000002E-3</v>
      </c>
      <c r="R128">
        <v>-1.2800000000000001E-2</v>
      </c>
      <c r="S128">
        <v>-1.6E-2</v>
      </c>
      <c r="T128">
        <v>-0.02</v>
      </c>
      <c r="U128">
        <v>7.238E-2</v>
      </c>
      <c r="V128">
        <v>6.9819999999999993E-2</v>
      </c>
      <c r="W128">
        <v>6.4699999999999994E-2</v>
      </c>
      <c r="X128">
        <v>6.1499999999999999E-2</v>
      </c>
      <c r="Y128">
        <v>5.7499999999999996E-2</v>
      </c>
      <c r="Z128">
        <v>0.11188000000000001</v>
      </c>
      <c r="AA128">
        <v>0.10932</v>
      </c>
      <c r="AB128">
        <v>0.1042</v>
      </c>
      <c r="AC128">
        <v>0.10100000000000001</v>
      </c>
      <c r="AD128">
        <v>9.7000000000000003E-2</v>
      </c>
      <c r="AE128" t="str">
        <f t="shared" si="1"/>
        <v>Komputer &amp; Peralatan KantorPenyimpanan Data &amp; SoftwareSoftware</v>
      </c>
      <c r="BE128" t="s">
        <v>1940</v>
      </c>
      <c r="BF128" t="s">
        <v>1353</v>
      </c>
      <c r="BI128" t="s">
        <v>2403</v>
      </c>
      <c r="BK128" t="s">
        <v>1022</v>
      </c>
      <c r="BL128" t="s">
        <v>1040</v>
      </c>
      <c r="BM128" t="s">
        <v>2895</v>
      </c>
      <c r="BO128" t="s">
        <v>2705</v>
      </c>
      <c r="BP128" t="s">
        <v>2896</v>
      </c>
    </row>
    <row r="129" spans="1:68">
      <c r="A129" t="s">
        <v>1504</v>
      </c>
      <c r="B129">
        <v>601755</v>
      </c>
      <c r="C129" t="s">
        <v>1516</v>
      </c>
      <c r="D129">
        <v>828168</v>
      </c>
      <c r="E129" t="s">
        <v>444</v>
      </c>
      <c r="F129">
        <v>828552</v>
      </c>
      <c r="G129" t="s">
        <v>2622</v>
      </c>
      <c r="H129" t="s">
        <v>2888</v>
      </c>
      <c r="I129" t="s">
        <v>2403</v>
      </c>
      <c r="J129" t="s">
        <v>1504</v>
      </c>
      <c r="K129">
        <v>0.04</v>
      </c>
      <c r="L129">
        <v>0.04</v>
      </c>
      <c r="M129">
        <v>0</v>
      </c>
      <c r="N129">
        <v>4.7500000000000001E-2</v>
      </c>
      <c r="O129">
        <v>3.0000000000000002E-2</v>
      </c>
      <c r="P129">
        <v>-8.0000000000000015E-4</v>
      </c>
      <c r="Q129">
        <v>-1.1999999999999999E-3</v>
      </c>
      <c r="R129">
        <v>-2E-3</v>
      </c>
      <c r="S129">
        <v>-4.0000000000000001E-3</v>
      </c>
      <c r="T129">
        <v>-5.0000000000000001E-3</v>
      </c>
      <c r="U129">
        <v>4.6699999999999998E-2</v>
      </c>
      <c r="V129">
        <v>4.6300000000000001E-2</v>
      </c>
      <c r="W129">
        <v>4.5499999999999999E-2</v>
      </c>
      <c r="X129">
        <v>4.3499999999999997E-2</v>
      </c>
      <c r="Y129">
        <v>4.2500000000000003E-2</v>
      </c>
      <c r="Z129">
        <v>2.9200000000000004E-2</v>
      </c>
      <c r="AA129">
        <v>2.8800000000000003E-2</v>
      </c>
      <c r="AB129">
        <v>2.8000000000000004E-2</v>
      </c>
      <c r="AC129">
        <v>2.6000000000000002E-2</v>
      </c>
      <c r="AD129">
        <v>2.5000000000000001E-2</v>
      </c>
      <c r="AE129" t="str">
        <f t="shared" si="1"/>
        <v>Komputer &amp; Peralatan KantorPenyimpanan Data &amp; SoftwareNetwork Attached Storage (NAS)</v>
      </c>
      <c r="BE129" t="s">
        <v>1953</v>
      </c>
      <c r="BF129" t="s">
        <v>1596</v>
      </c>
      <c r="BI129" t="s">
        <v>2403</v>
      </c>
      <c r="BK129" t="s">
        <v>753</v>
      </c>
      <c r="BL129" t="s">
        <v>250</v>
      </c>
      <c r="BM129" t="s">
        <v>2897</v>
      </c>
      <c r="BO129" t="s">
        <v>2721</v>
      </c>
      <c r="BP129" t="s">
        <v>2898</v>
      </c>
    </row>
    <row r="130" spans="1:68">
      <c r="A130" t="s">
        <v>1504</v>
      </c>
      <c r="B130">
        <v>601755</v>
      </c>
      <c r="C130" t="s">
        <v>1516</v>
      </c>
      <c r="D130">
        <v>828168</v>
      </c>
      <c r="E130" t="s">
        <v>1521</v>
      </c>
      <c r="F130">
        <v>880784</v>
      </c>
      <c r="G130" t="s">
        <v>2618</v>
      </c>
      <c r="H130" t="s">
        <v>2888</v>
      </c>
      <c r="I130" t="s">
        <v>2403</v>
      </c>
      <c r="J130" t="s">
        <v>1504</v>
      </c>
      <c r="K130">
        <v>0.04</v>
      </c>
      <c r="L130">
        <v>0.04</v>
      </c>
      <c r="M130">
        <v>0</v>
      </c>
      <c r="N130">
        <v>4.7500000000000001E-2</v>
      </c>
      <c r="O130">
        <v>3.0000000000000002E-2</v>
      </c>
      <c r="P130">
        <v>-8.0000000000000015E-4</v>
      </c>
      <c r="Q130">
        <v>-1.1999999999999999E-3</v>
      </c>
      <c r="R130">
        <v>-2E-3</v>
      </c>
      <c r="S130">
        <v>-4.0000000000000001E-3</v>
      </c>
      <c r="T130">
        <v>-5.0000000000000001E-3</v>
      </c>
      <c r="U130">
        <v>4.6699999999999998E-2</v>
      </c>
      <c r="V130">
        <v>4.6300000000000001E-2</v>
      </c>
      <c r="W130">
        <v>4.5499999999999999E-2</v>
      </c>
      <c r="X130">
        <v>4.3499999999999997E-2</v>
      </c>
      <c r="Y130">
        <v>4.2500000000000003E-2</v>
      </c>
      <c r="Z130">
        <v>2.9200000000000004E-2</v>
      </c>
      <c r="AA130">
        <v>2.8800000000000003E-2</v>
      </c>
      <c r="AB130">
        <v>2.8000000000000004E-2</v>
      </c>
      <c r="AC130">
        <v>2.6000000000000002E-2</v>
      </c>
      <c r="AD130">
        <v>2.5000000000000001E-2</v>
      </c>
      <c r="AE130" t="str">
        <f t="shared" si="1"/>
        <v>Komputer &amp; Peralatan KantorPenyimpanan Data &amp; SoftwareKartu SD Mikro</v>
      </c>
      <c r="BE130" t="s">
        <v>2032</v>
      </c>
      <c r="BF130" t="s">
        <v>1354</v>
      </c>
      <c r="BI130" t="s">
        <v>2403</v>
      </c>
      <c r="BK130" t="s">
        <v>767</v>
      </c>
      <c r="BL130" t="s">
        <v>739</v>
      </c>
      <c r="BM130" t="s">
        <v>2899</v>
      </c>
      <c r="BO130" t="s">
        <v>2701</v>
      </c>
      <c r="BP130" t="s">
        <v>2900</v>
      </c>
    </row>
    <row r="131" spans="1:68">
      <c r="A131" t="s">
        <v>1504</v>
      </c>
      <c r="B131">
        <v>601755</v>
      </c>
      <c r="C131" t="s">
        <v>1516</v>
      </c>
      <c r="D131">
        <v>828168</v>
      </c>
      <c r="E131" t="s">
        <v>1520</v>
      </c>
      <c r="F131">
        <v>828296</v>
      </c>
      <c r="G131" t="s">
        <v>2614</v>
      </c>
      <c r="H131" t="s">
        <v>2888</v>
      </c>
      <c r="I131" t="s">
        <v>2403</v>
      </c>
      <c r="J131" t="s">
        <v>1504</v>
      </c>
      <c r="K131">
        <v>0.04</v>
      </c>
      <c r="L131">
        <v>0.04</v>
      </c>
      <c r="M131">
        <v>0</v>
      </c>
      <c r="N131">
        <v>4.7500000000000001E-2</v>
      </c>
      <c r="O131">
        <v>3.0000000000000002E-2</v>
      </c>
      <c r="P131">
        <v>-8.0000000000000015E-4</v>
      </c>
      <c r="Q131">
        <v>-1.1999999999999999E-3</v>
      </c>
      <c r="R131">
        <v>-2E-3</v>
      </c>
      <c r="S131">
        <v>-4.0000000000000001E-3</v>
      </c>
      <c r="T131">
        <v>-5.0000000000000001E-3</v>
      </c>
      <c r="U131">
        <v>4.6699999999999998E-2</v>
      </c>
      <c r="V131">
        <v>4.6300000000000001E-2</v>
      </c>
      <c r="W131">
        <v>4.5499999999999999E-2</v>
      </c>
      <c r="X131">
        <v>4.3499999999999997E-2</v>
      </c>
      <c r="Y131">
        <v>4.2500000000000003E-2</v>
      </c>
      <c r="Z131">
        <v>2.9200000000000004E-2</v>
      </c>
      <c r="AA131">
        <v>2.8800000000000003E-2</v>
      </c>
      <c r="AB131">
        <v>2.8000000000000004E-2</v>
      </c>
      <c r="AC131">
        <v>2.6000000000000002E-2</v>
      </c>
      <c r="AD131">
        <v>2.5000000000000001E-2</v>
      </c>
      <c r="AE131" t="str">
        <f t="shared" si="1"/>
        <v>Komputer &amp; Peralatan KantorPenyimpanan Data &amp; SoftwareHard Drive</v>
      </c>
      <c r="BE131" t="s">
        <v>851</v>
      </c>
      <c r="BF131" t="s">
        <v>1355</v>
      </c>
      <c r="BI131" t="s">
        <v>2403</v>
      </c>
      <c r="BK131" t="s">
        <v>757</v>
      </c>
      <c r="BL131" t="s">
        <v>551</v>
      </c>
      <c r="BM131" t="s">
        <v>2901</v>
      </c>
      <c r="BO131" t="s">
        <v>2713</v>
      </c>
      <c r="BP131" t="s">
        <v>2902</v>
      </c>
    </row>
    <row r="132" spans="1:68">
      <c r="A132" t="s">
        <v>1504</v>
      </c>
      <c r="B132">
        <v>601755</v>
      </c>
      <c r="C132" t="s">
        <v>1516</v>
      </c>
      <c r="D132">
        <v>828168</v>
      </c>
      <c r="E132" t="s">
        <v>1517</v>
      </c>
      <c r="F132">
        <v>828936</v>
      </c>
      <c r="G132" t="s">
        <v>2601</v>
      </c>
      <c r="H132" t="s">
        <v>2888</v>
      </c>
      <c r="I132" t="s">
        <v>2403</v>
      </c>
      <c r="J132" t="s">
        <v>1504</v>
      </c>
      <c r="K132">
        <v>0.04</v>
      </c>
      <c r="L132">
        <v>0.04</v>
      </c>
      <c r="M132">
        <v>0</v>
      </c>
      <c r="N132">
        <v>4.7500000000000001E-2</v>
      </c>
      <c r="O132">
        <v>3.0000000000000002E-2</v>
      </c>
      <c r="P132">
        <v>-8.0000000000000015E-4</v>
      </c>
      <c r="Q132">
        <v>-1.1999999999999999E-3</v>
      </c>
      <c r="R132">
        <v>-2E-3</v>
      </c>
      <c r="S132">
        <v>-4.0000000000000001E-3</v>
      </c>
      <c r="T132">
        <v>-5.0000000000000001E-3</v>
      </c>
      <c r="U132">
        <v>4.6699999999999998E-2</v>
      </c>
      <c r="V132">
        <v>4.6300000000000001E-2</v>
      </c>
      <c r="W132">
        <v>4.5499999999999999E-2</v>
      </c>
      <c r="X132">
        <v>4.3499999999999997E-2</v>
      </c>
      <c r="Y132">
        <v>4.2500000000000003E-2</v>
      </c>
      <c r="Z132">
        <v>2.9200000000000004E-2</v>
      </c>
      <c r="AA132">
        <v>2.8800000000000003E-2</v>
      </c>
      <c r="AB132">
        <v>2.8000000000000004E-2</v>
      </c>
      <c r="AC132">
        <v>2.6000000000000002E-2</v>
      </c>
      <c r="AD132">
        <v>2.5000000000000001E-2</v>
      </c>
      <c r="AE132" t="str">
        <f t="shared" si="1"/>
        <v>Komputer &amp; Peralatan KantorPenyimpanan Data &amp; SoftwareCompact Disc</v>
      </c>
      <c r="BE132" t="s">
        <v>1797</v>
      </c>
      <c r="BF132" t="s">
        <v>1356</v>
      </c>
      <c r="BI132" t="s">
        <v>2403</v>
      </c>
      <c r="BK132" t="s">
        <v>768</v>
      </c>
      <c r="BL132" t="s">
        <v>245</v>
      </c>
      <c r="BM132" t="s">
        <v>2903</v>
      </c>
      <c r="BO132" t="s">
        <v>2725</v>
      </c>
      <c r="BP132" t="s">
        <v>2904</v>
      </c>
    </row>
    <row r="133" spans="1:68">
      <c r="A133" t="s">
        <v>1504</v>
      </c>
      <c r="B133">
        <v>601755</v>
      </c>
      <c r="C133" t="s">
        <v>1536</v>
      </c>
      <c r="D133">
        <v>829192</v>
      </c>
      <c r="E133" t="s">
        <v>1538</v>
      </c>
      <c r="F133">
        <v>829320</v>
      </c>
      <c r="G133" t="s">
        <v>2576</v>
      </c>
      <c r="H133" t="s">
        <v>2905</v>
      </c>
      <c r="I133" t="s">
        <v>2403</v>
      </c>
      <c r="J133" t="s">
        <v>1504</v>
      </c>
      <c r="K133">
        <v>0.04</v>
      </c>
      <c r="L133">
        <v>0.04</v>
      </c>
      <c r="M133">
        <v>0</v>
      </c>
      <c r="N133">
        <v>7.7499999999999999E-2</v>
      </c>
      <c r="O133">
        <v>9.1999999999999998E-2</v>
      </c>
      <c r="P133">
        <v>-5.1200000000000004E-3</v>
      </c>
      <c r="Q133">
        <v>-7.6800000000000002E-3</v>
      </c>
      <c r="R133">
        <v>-1.2800000000000001E-2</v>
      </c>
      <c r="S133">
        <v>-1.6E-2</v>
      </c>
      <c r="T133">
        <v>-0.02</v>
      </c>
      <c r="U133">
        <v>7.238E-2</v>
      </c>
      <c r="V133">
        <v>6.9819999999999993E-2</v>
      </c>
      <c r="W133">
        <v>6.4699999999999994E-2</v>
      </c>
      <c r="X133">
        <v>6.1499999999999999E-2</v>
      </c>
      <c r="Y133">
        <v>5.7499999999999996E-2</v>
      </c>
      <c r="Z133">
        <v>8.6879999999999999E-2</v>
      </c>
      <c r="AA133">
        <v>8.4319999999999992E-2</v>
      </c>
      <c r="AB133">
        <v>7.9199999999999993E-2</v>
      </c>
      <c r="AC133">
        <v>7.5999999999999998E-2</v>
      </c>
      <c r="AD133">
        <v>7.1999999999999995E-2</v>
      </c>
      <c r="AE133" t="str">
        <f t="shared" si="1"/>
        <v>Komputer &amp; Peralatan KantorKomponen NetworkModem &amp; Router Wireless</v>
      </c>
      <c r="BE133" t="s">
        <v>1974</v>
      </c>
      <c r="BF133" t="s">
        <v>1357</v>
      </c>
      <c r="BI133" t="s">
        <v>2403</v>
      </c>
      <c r="BK133" t="s">
        <v>291</v>
      </c>
      <c r="BL133" t="s">
        <v>216</v>
      </c>
      <c r="BM133" t="s">
        <v>2906</v>
      </c>
      <c r="BO133" t="s">
        <v>2677</v>
      </c>
      <c r="BP133" t="s">
        <v>2907</v>
      </c>
    </row>
    <row r="134" spans="1:68">
      <c r="A134" t="s">
        <v>1504</v>
      </c>
      <c r="B134">
        <v>601755</v>
      </c>
      <c r="C134" t="s">
        <v>1536</v>
      </c>
      <c r="D134">
        <v>829192</v>
      </c>
      <c r="E134" t="s">
        <v>1544</v>
      </c>
      <c r="F134">
        <v>829576</v>
      </c>
      <c r="G134" t="s">
        <v>2568</v>
      </c>
      <c r="H134" t="s">
        <v>2905</v>
      </c>
      <c r="I134" t="s">
        <v>2403</v>
      </c>
      <c r="J134" t="s">
        <v>1504</v>
      </c>
      <c r="K134">
        <v>0.04</v>
      </c>
      <c r="L134">
        <v>0.04</v>
      </c>
      <c r="M134">
        <v>0</v>
      </c>
      <c r="N134">
        <v>7.7499999999999999E-2</v>
      </c>
      <c r="O134">
        <v>9.1999999999999998E-2</v>
      </c>
      <c r="P134">
        <v>-5.1200000000000004E-3</v>
      </c>
      <c r="Q134">
        <v>-7.6800000000000002E-3</v>
      </c>
      <c r="R134">
        <v>-1.2800000000000001E-2</v>
      </c>
      <c r="S134">
        <v>-1.6E-2</v>
      </c>
      <c r="T134">
        <v>-0.02</v>
      </c>
      <c r="U134">
        <v>7.238E-2</v>
      </c>
      <c r="V134">
        <v>6.9819999999999993E-2</v>
      </c>
      <c r="W134">
        <v>6.4699999999999994E-2</v>
      </c>
      <c r="X134">
        <v>6.1499999999999999E-2</v>
      </c>
      <c r="Y134">
        <v>5.7499999999999996E-2</v>
      </c>
      <c r="Z134">
        <v>8.6879999999999999E-2</v>
      </c>
      <c r="AA134">
        <v>8.4319999999999992E-2</v>
      </c>
      <c r="AB134">
        <v>7.9199999999999993E-2</v>
      </c>
      <c r="AC134">
        <v>7.5999999999999998E-2</v>
      </c>
      <c r="AD134">
        <v>7.1999999999999995E-2</v>
      </c>
      <c r="AE134" t="str">
        <f t="shared" ref="AE134:AE197" si="2">VLOOKUP(G134,BO:BP,2,0)</f>
        <v>Komputer &amp; Peralatan KantorKomponen NetworkAdaptor Wireless &amp; Network Card</v>
      </c>
      <c r="BE134" t="s">
        <v>1975</v>
      </c>
      <c r="BF134" t="s">
        <v>1189</v>
      </c>
      <c r="BI134" t="s">
        <v>2403</v>
      </c>
      <c r="BK134" t="s">
        <v>292</v>
      </c>
      <c r="BL134" t="s">
        <v>633</v>
      </c>
      <c r="BM134" t="s">
        <v>2908</v>
      </c>
      <c r="BO134" t="s">
        <v>2697</v>
      </c>
      <c r="BP134" t="s">
        <v>2909</v>
      </c>
    </row>
    <row r="135" spans="1:68">
      <c r="A135" t="s">
        <v>1504</v>
      </c>
      <c r="B135">
        <v>601755</v>
      </c>
      <c r="C135" t="s">
        <v>1536</v>
      </c>
      <c r="D135">
        <v>829192</v>
      </c>
      <c r="E135" t="s">
        <v>1539</v>
      </c>
      <c r="F135">
        <v>829960</v>
      </c>
      <c r="G135" t="s">
        <v>2572</v>
      </c>
      <c r="H135" t="s">
        <v>2905</v>
      </c>
      <c r="I135" t="s">
        <v>2403</v>
      </c>
      <c r="J135" t="s">
        <v>1504</v>
      </c>
      <c r="K135">
        <v>0.04</v>
      </c>
      <c r="L135">
        <v>0.04</v>
      </c>
      <c r="M135">
        <v>0</v>
      </c>
      <c r="N135">
        <v>7.7499999999999999E-2</v>
      </c>
      <c r="O135">
        <v>9.1999999999999998E-2</v>
      </c>
      <c r="P135">
        <v>-5.1200000000000004E-3</v>
      </c>
      <c r="Q135">
        <v>-7.6800000000000002E-3</v>
      </c>
      <c r="R135">
        <v>-1.2800000000000001E-2</v>
      </c>
      <c r="S135">
        <v>-1.6E-2</v>
      </c>
      <c r="T135">
        <v>-0.02</v>
      </c>
      <c r="U135">
        <v>7.238E-2</v>
      </c>
      <c r="V135">
        <v>6.9819999999999993E-2</v>
      </c>
      <c r="W135">
        <v>6.4699999999999994E-2</v>
      </c>
      <c r="X135">
        <v>6.1499999999999999E-2</v>
      </c>
      <c r="Y135">
        <v>5.7499999999999996E-2</v>
      </c>
      <c r="Z135">
        <v>8.6879999999999999E-2</v>
      </c>
      <c r="AA135">
        <v>8.4319999999999992E-2</v>
      </c>
      <c r="AB135">
        <v>7.9199999999999993E-2</v>
      </c>
      <c r="AC135">
        <v>7.5999999999999998E-2</v>
      </c>
      <c r="AD135">
        <v>7.1999999999999995E-2</v>
      </c>
      <c r="AE135" t="str">
        <f t="shared" si="2"/>
        <v>Komputer &amp; Peralatan KantorKomponen NetworkKabel &amp; Konektor Network</v>
      </c>
      <c r="BE135" t="s">
        <v>1917</v>
      </c>
      <c r="BF135" t="s">
        <v>1285</v>
      </c>
      <c r="BI135" t="s">
        <v>2403</v>
      </c>
      <c r="BK135" t="s">
        <v>678</v>
      </c>
      <c r="BL135" t="s">
        <v>615</v>
      </c>
      <c r="BM135" t="s">
        <v>2910</v>
      </c>
      <c r="BO135" t="s">
        <v>2717</v>
      </c>
      <c r="BP135" t="s">
        <v>2911</v>
      </c>
    </row>
    <row r="136" spans="1:68">
      <c r="A136" t="s">
        <v>1504</v>
      </c>
      <c r="B136">
        <v>601755</v>
      </c>
      <c r="C136" t="s">
        <v>1536</v>
      </c>
      <c r="D136">
        <v>829192</v>
      </c>
      <c r="E136" t="s">
        <v>1540</v>
      </c>
      <c r="F136">
        <v>829832</v>
      </c>
      <c r="G136" t="s">
        <v>2589</v>
      </c>
      <c r="H136" t="s">
        <v>2905</v>
      </c>
      <c r="I136" t="s">
        <v>2403</v>
      </c>
      <c r="J136" t="s">
        <v>1504</v>
      </c>
      <c r="K136">
        <v>0.04</v>
      </c>
      <c r="L136">
        <v>0.04</v>
      </c>
      <c r="M136">
        <v>0</v>
      </c>
      <c r="N136">
        <v>7.7499999999999999E-2</v>
      </c>
      <c r="O136">
        <v>9.1999999999999998E-2</v>
      </c>
      <c r="P136">
        <v>-5.1200000000000004E-3</v>
      </c>
      <c r="Q136">
        <v>-7.6800000000000002E-3</v>
      </c>
      <c r="R136">
        <v>-1.2800000000000001E-2</v>
      </c>
      <c r="S136">
        <v>-1.6E-2</v>
      </c>
      <c r="T136">
        <v>-0.02</v>
      </c>
      <c r="U136">
        <v>7.238E-2</v>
      </c>
      <c r="V136">
        <v>6.9819999999999993E-2</v>
      </c>
      <c r="W136">
        <v>6.4699999999999994E-2</v>
      </c>
      <c r="X136">
        <v>6.1499999999999999E-2</v>
      </c>
      <c r="Y136">
        <v>5.7499999999999996E-2</v>
      </c>
      <c r="Z136">
        <v>8.6879999999999999E-2</v>
      </c>
      <c r="AA136">
        <v>8.4319999999999992E-2</v>
      </c>
      <c r="AB136">
        <v>7.9199999999999993E-2</v>
      </c>
      <c r="AC136">
        <v>7.5999999999999998E-2</v>
      </c>
      <c r="AD136">
        <v>7.1999999999999995E-2</v>
      </c>
      <c r="AE136" t="str">
        <f t="shared" si="2"/>
        <v>Komputer &amp; Peralatan KantorKomponen NetworkSakelar Network &amp; PoE</v>
      </c>
      <c r="BE136" t="s">
        <v>1851</v>
      </c>
      <c r="BF136" t="s">
        <v>2201</v>
      </c>
      <c r="BI136" t="s">
        <v>2403</v>
      </c>
      <c r="BK136" t="s">
        <v>293</v>
      </c>
      <c r="BL136" t="s">
        <v>616</v>
      </c>
      <c r="BM136" t="s">
        <v>2912</v>
      </c>
      <c r="BO136" t="s">
        <v>2681</v>
      </c>
      <c r="BP136" t="s">
        <v>2913</v>
      </c>
    </row>
    <row r="137" spans="1:68">
      <c r="A137" t="s">
        <v>1504</v>
      </c>
      <c r="B137">
        <v>601755</v>
      </c>
      <c r="C137" t="s">
        <v>1536</v>
      </c>
      <c r="D137">
        <v>829192</v>
      </c>
      <c r="E137" t="s">
        <v>1541</v>
      </c>
      <c r="F137">
        <v>829704</v>
      </c>
      <c r="G137" t="s">
        <v>2564</v>
      </c>
      <c r="H137" t="s">
        <v>2905</v>
      </c>
      <c r="I137" t="s">
        <v>2403</v>
      </c>
      <c r="J137" t="s">
        <v>1504</v>
      </c>
      <c r="K137">
        <v>0.04</v>
      </c>
      <c r="L137">
        <v>0.04</v>
      </c>
      <c r="M137">
        <v>0</v>
      </c>
      <c r="N137">
        <v>7.7499999999999999E-2</v>
      </c>
      <c r="O137">
        <v>9.1999999999999998E-2</v>
      </c>
      <c r="P137">
        <v>-5.1200000000000004E-3</v>
      </c>
      <c r="Q137">
        <v>-7.6800000000000002E-3</v>
      </c>
      <c r="R137">
        <v>-1.2800000000000001E-2</v>
      </c>
      <c r="S137">
        <v>-1.6E-2</v>
      </c>
      <c r="T137">
        <v>-0.02</v>
      </c>
      <c r="U137">
        <v>7.238E-2</v>
      </c>
      <c r="V137">
        <v>6.9819999999999993E-2</v>
      </c>
      <c r="W137">
        <v>6.4699999999999994E-2</v>
      </c>
      <c r="X137">
        <v>6.1499999999999999E-2</v>
      </c>
      <c r="Y137">
        <v>5.7499999999999996E-2</v>
      </c>
      <c r="Z137">
        <v>8.6879999999999999E-2</v>
      </c>
      <c r="AA137">
        <v>8.4319999999999992E-2</v>
      </c>
      <c r="AB137">
        <v>7.9199999999999993E-2</v>
      </c>
      <c r="AC137">
        <v>7.5999999999999998E-2</v>
      </c>
      <c r="AD137">
        <v>7.1999999999999995E-2</v>
      </c>
      <c r="AE137" t="str">
        <f t="shared" si="2"/>
        <v>Komputer &amp; Peralatan KantorKomponen NetworkAdaptor Powerline</v>
      </c>
      <c r="BE137" t="s">
        <v>2197</v>
      </c>
      <c r="BF137" t="s">
        <v>1597</v>
      </c>
      <c r="BI137" t="s">
        <v>2403</v>
      </c>
      <c r="BK137" t="s">
        <v>201</v>
      </c>
      <c r="BL137" t="s">
        <v>617</v>
      </c>
      <c r="BM137" t="s">
        <v>2914</v>
      </c>
      <c r="BO137" t="s">
        <v>2729</v>
      </c>
      <c r="BP137" t="s">
        <v>2915</v>
      </c>
    </row>
    <row r="138" spans="1:68">
      <c r="A138" t="s">
        <v>1504</v>
      </c>
      <c r="B138">
        <v>601755</v>
      </c>
      <c r="C138" t="s">
        <v>1536</v>
      </c>
      <c r="D138">
        <v>829192</v>
      </c>
      <c r="E138" t="s">
        <v>1543</v>
      </c>
      <c r="F138">
        <v>829448</v>
      </c>
      <c r="G138" t="s">
        <v>2580</v>
      </c>
      <c r="H138" t="s">
        <v>2905</v>
      </c>
      <c r="I138" t="s">
        <v>2403</v>
      </c>
      <c r="J138" t="s">
        <v>1504</v>
      </c>
      <c r="K138">
        <v>0.04</v>
      </c>
      <c r="L138">
        <v>0.04</v>
      </c>
      <c r="M138">
        <v>0</v>
      </c>
      <c r="N138">
        <v>7.7499999999999999E-2</v>
      </c>
      <c r="O138">
        <v>9.1999999999999998E-2</v>
      </c>
      <c r="P138">
        <v>-5.1200000000000004E-3</v>
      </c>
      <c r="Q138">
        <v>-7.6800000000000002E-3</v>
      </c>
      <c r="R138">
        <v>-1.2800000000000001E-2</v>
      </c>
      <c r="S138">
        <v>-1.6E-2</v>
      </c>
      <c r="T138">
        <v>-0.02</v>
      </c>
      <c r="U138">
        <v>7.238E-2</v>
      </c>
      <c r="V138">
        <v>6.9819999999999993E-2</v>
      </c>
      <c r="W138">
        <v>6.4699999999999994E-2</v>
      </c>
      <c r="X138">
        <v>6.1499999999999999E-2</v>
      </c>
      <c r="Y138">
        <v>5.7499999999999996E-2</v>
      </c>
      <c r="Z138">
        <v>8.6879999999999999E-2</v>
      </c>
      <c r="AA138">
        <v>8.4319999999999992E-2</v>
      </c>
      <c r="AB138">
        <v>7.9199999999999993E-2</v>
      </c>
      <c r="AC138">
        <v>7.5999999999999998E-2</v>
      </c>
      <c r="AD138">
        <v>7.1999999999999995E-2</v>
      </c>
      <c r="AE138" t="str">
        <f t="shared" si="2"/>
        <v>Komputer &amp; Peralatan KantorKomponen NetworkRepeater</v>
      </c>
      <c r="BE138" t="s">
        <v>1465</v>
      </c>
      <c r="BF138" t="s">
        <v>1726</v>
      </c>
      <c r="BI138" t="s">
        <v>2403</v>
      </c>
      <c r="BK138" t="s">
        <v>202</v>
      </c>
      <c r="BL138" t="s">
        <v>984</v>
      </c>
      <c r="BM138" t="s">
        <v>2916</v>
      </c>
      <c r="BO138" t="s">
        <v>2693</v>
      </c>
      <c r="BP138" t="s">
        <v>2917</v>
      </c>
    </row>
    <row r="139" spans="1:68">
      <c r="A139" t="s">
        <v>1504</v>
      </c>
      <c r="B139">
        <v>601755</v>
      </c>
      <c r="C139" t="s">
        <v>1536</v>
      </c>
      <c r="D139">
        <v>829192</v>
      </c>
      <c r="E139" t="s">
        <v>1542</v>
      </c>
      <c r="F139">
        <v>830216</v>
      </c>
      <c r="G139" t="s">
        <v>2593</v>
      </c>
      <c r="H139" t="s">
        <v>2905</v>
      </c>
      <c r="I139" t="s">
        <v>2403</v>
      </c>
      <c r="J139" t="s">
        <v>1504</v>
      </c>
      <c r="K139">
        <v>0.04</v>
      </c>
      <c r="L139">
        <v>0.04</v>
      </c>
      <c r="M139">
        <v>0</v>
      </c>
      <c r="N139">
        <v>7.7499999999999999E-2</v>
      </c>
      <c r="O139">
        <v>9.1999999999999998E-2</v>
      </c>
      <c r="P139">
        <v>-5.1200000000000004E-3</v>
      </c>
      <c r="Q139">
        <v>-7.6800000000000002E-3</v>
      </c>
      <c r="R139">
        <v>-1.2800000000000001E-2</v>
      </c>
      <c r="S139">
        <v>-1.6E-2</v>
      </c>
      <c r="T139">
        <v>-0.02</v>
      </c>
      <c r="U139">
        <v>7.238E-2</v>
      </c>
      <c r="V139">
        <v>6.9819999999999993E-2</v>
      </c>
      <c r="W139">
        <v>6.4699999999999994E-2</v>
      </c>
      <c r="X139">
        <v>6.1499999999999999E-2</v>
      </c>
      <c r="Y139">
        <v>5.7499999999999996E-2</v>
      </c>
      <c r="Z139">
        <v>8.6879999999999999E-2</v>
      </c>
      <c r="AA139">
        <v>8.4319999999999992E-2</v>
      </c>
      <c r="AB139">
        <v>7.9199999999999993E-2</v>
      </c>
      <c r="AC139">
        <v>7.5999999999999998E-2</v>
      </c>
      <c r="AD139">
        <v>7.1999999999999995E-2</v>
      </c>
      <c r="AE139" t="str">
        <f t="shared" si="2"/>
        <v>Komputer &amp; Peralatan KantorKomponen NetworkServer Cetak</v>
      </c>
      <c r="BE139" t="s">
        <v>1799</v>
      </c>
      <c r="BF139" t="s">
        <v>1190</v>
      </c>
      <c r="BI139" t="s">
        <v>2403</v>
      </c>
      <c r="BK139" t="s">
        <v>936</v>
      </c>
      <c r="BL139" t="s">
        <v>109</v>
      </c>
      <c r="BM139" t="s">
        <v>2918</v>
      </c>
      <c r="BO139" t="s">
        <v>2709</v>
      </c>
      <c r="BP139" t="s">
        <v>2919</v>
      </c>
    </row>
    <row r="140" spans="1:68">
      <c r="A140" t="s">
        <v>1504</v>
      </c>
      <c r="B140">
        <v>601755</v>
      </c>
      <c r="C140" t="s">
        <v>1536</v>
      </c>
      <c r="D140">
        <v>829192</v>
      </c>
      <c r="E140" t="s">
        <v>1537</v>
      </c>
      <c r="F140">
        <v>830088</v>
      </c>
      <c r="G140" t="s">
        <v>2585</v>
      </c>
      <c r="H140" t="s">
        <v>2905</v>
      </c>
      <c r="I140" t="s">
        <v>2403</v>
      </c>
      <c r="J140" t="s">
        <v>1504</v>
      </c>
      <c r="K140">
        <v>0.04</v>
      </c>
      <c r="L140">
        <v>0.04</v>
      </c>
      <c r="M140">
        <v>0</v>
      </c>
      <c r="N140">
        <v>7.7499999999999999E-2</v>
      </c>
      <c r="O140">
        <v>9.1999999999999998E-2</v>
      </c>
      <c r="P140">
        <v>-5.1200000000000004E-3</v>
      </c>
      <c r="Q140">
        <v>-7.6800000000000002E-3</v>
      </c>
      <c r="R140">
        <v>-1.2800000000000001E-2</v>
      </c>
      <c r="S140">
        <v>-1.6E-2</v>
      </c>
      <c r="T140">
        <v>-0.02</v>
      </c>
      <c r="U140">
        <v>7.238E-2</v>
      </c>
      <c r="V140">
        <v>6.9819999999999993E-2</v>
      </c>
      <c r="W140">
        <v>6.4699999999999994E-2</v>
      </c>
      <c r="X140">
        <v>6.1499999999999999E-2</v>
      </c>
      <c r="Y140">
        <v>5.7499999999999996E-2</v>
      </c>
      <c r="Z140">
        <v>8.6879999999999999E-2</v>
      </c>
      <c r="AA140">
        <v>8.4319999999999992E-2</v>
      </c>
      <c r="AB140">
        <v>7.9199999999999993E-2</v>
      </c>
      <c r="AC140">
        <v>7.5999999999999998E-2</v>
      </c>
      <c r="AD140">
        <v>7.1999999999999995E-2</v>
      </c>
      <c r="AE140" t="str">
        <f t="shared" si="2"/>
        <v>Komputer &amp; Peralatan KantorKomponen NetworkSakelar KVM</v>
      </c>
      <c r="BE140" t="s">
        <v>1475</v>
      </c>
      <c r="BF140" t="s">
        <v>1632</v>
      </c>
      <c r="BI140" t="s">
        <v>2403</v>
      </c>
      <c r="BK140" t="s">
        <v>1023</v>
      </c>
      <c r="BL140" t="s">
        <v>1033</v>
      </c>
      <c r="BM140" t="s">
        <v>2920</v>
      </c>
      <c r="BO140" t="s">
        <v>2921</v>
      </c>
      <c r="BP140" t="s">
        <v>2922</v>
      </c>
    </row>
    <row r="141" spans="1:68">
      <c r="A141" t="s">
        <v>1504</v>
      </c>
      <c r="B141">
        <v>601755</v>
      </c>
      <c r="C141" t="s">
        <v>1545</v>
      </c>
      <c r="D141">
        <v>830344</v>
      </c>
      <c r="E141" t="s">
        <v>1553</v>
      </c>
      <c r="F141">
        <v>986888</v>
      </c>
      <c r="G141" t="s">
        <v>2691</v>
      </c>
      <c r="H141" t="s">
        <v>2923</v>
      </c>
      <c r="I141" t="s">
        <v>2403</v>
      </c>
      <c r="J141" t="s">
        <v>1504</v>
      </c>
      <c r="K141">
        <v>0.04</v>
      </c>
      <c r="L141">
        <v>0.04</v>
      </c>
      <c r="M141">
        <v>0</v>
      </c>
      <c r="N141">
        <v>4.7500000000000001E-2</v>
      </c>
      <c r="O141">
        <v>3.0000000000000002E-2</v>
      </c>
      <c r="P141">
        <v>-8.0000000000000015E-4</v>
      </c>
      <c r="Q141">
        <v>-1.1999999999999999E-3</v>
      </c>
      <c r="R141">
        <v>-2E-3</v>
      </c>
      <c r="S141">
        <v>-4.0000000000000001E-3</v>
      </c>
      <c r="T141">
        <v>-5.0000000000000001E-3</v>
      </c>
      <c r="U141">
        <v>4.6699999999999998E-2</v>
      </c>
      <c r="V141">
        <v>4.6300000000000001E-2</v>
      </c>
      <c r="W141">
        <v>4.5499999999999999E-2</v>
      </c>
      <c r="X141">
        <v>4.3499999999999997E-2</v>
      </c>
      <c r="Y141">
        <v>4.2500000000000003E-2</v>
      </c>
      <c r="Z141">
        <v>2.9200000000000004E-2</v>
      </c>
      <c r="AA141">
        <v>2.8800000000000003E-2</v>
      </c>
      <c r="AB141">
        <v>2.8000000000000004E-2</v>
      </c>
      <c r="AC141">
        <v>2.6000000000000002E-2</v>
      </c>
      <c r="AD141">
        <v>2.5000000000000001E-2</v>
      </c>
      <c r="AE141" t="str">
        <f t="shared" si="2"/>
        <v>Komputer &amp; Peralatan KantorPeralatan KantorPrinter Label</v>
      </c>
      <c r="BE141" t="s">
        <v>2152</v>
      </c>
      <c r="BF141" t="s">
        <v>1894</v>
      </c>
      <c r="BI141" t="s">
        <v>2403</v>
      </c>
      <c r="BK141" t="s">
        <v>585</v>
      </c>
      <c r="BL141" t="s">
        <v>110</v>
      </c>
      <c r="BM141" t="s">
        <v>2924</v>
      </c>
      <c r="BO141" t="s">
        <v>2925</v>
      </c>
      <c r="BP141" t="s">
        <v>2926</v>
      </c>
    </row>
    <row r="142" spans="1:68">
      <c r="A142" t="s">
        <v>1504</v>
      </c>
      <c r="B142">
        <v>601755</v>
      </c>
      <c r="C142" t="s">
        <v>1545</v>
      </c>
      <c r="D142">
        <v>830344</v>
      </c>
      <c r="E142" t="s">
        <v>1555</v>
      </c>
      <c r="F142">
        <v>830856</v>
      </c>
      <c r="G142" t="s">
        <v>2662</v>
      </c>
      <c r="H142" t="s">
        <v>2923</v>
      </c>
      <c r="I142" t="s">
        <v>2403</v>
      </c>
      <c r="J142" t="s">
        <v>1504</v>
      </c>
      <c r="K142">
        <v>0.04</v>
      </c>
      <c r="L142">
        <v>0.04</v>
      </c>
      <c r="M142">
        <v>0</v>
      </c>
      <c r="N142">
        <v>4.7500000000000001E-2</v>
      </c>
      <c r="O142">
        <v>3.0000000000000002E-2</v>
      </c>
      <c r="P142">
        <v>-8.0000000000000015E-4</v>
      </c>
      <c r="Q142">
        <v>-1.1999999999999999E-3</v>
      </c>
      <c r="R142">
        <v>-2E-3</v>
      </c>
      <c r="S142">
        <v>-4.0000000000000001E-3</v>
      </c>
      <c r="T142">
        <v>-5.0000000000000001E-3</v>
      </c>
      <c r="U142">
        <v>4.6699999999999998E-2</v>
      </c>
      <c r="V142">
        <v>4.6300000000000001E-2</v>
      </c>
      <c r="W142">
        <v>4.5499999999999999E-2</v>
      </c>
      <c r="X142">
        <v>4.3499999999999997E-2</v>
      </c>
      <c r="Y142">
        <v>4.2500000000000003E-2</v>
      </c>
      <c r="Z142">
        <v>2.9200000000000004E-2</v>
      </c>
      <c r="AA142">
        <v>2.8800000000000003E-2</v>
      </c>
      <c r="AB142">
        <v>2.8000000000000004E-2</v>
      </c>
      <c r="AC142">
        <v>2.6000000000000002E-2</v>
      </c>
      <c r="AD142">
        <v>2.5000000000000001E-2</v>
      </c>
      <c r="AE142" t="str">
        <f t="shared" si="2"/>
        <v>Komputer &amp; Peralatan KantorPeralatan KantorPenghitung Uang</v>
      </c>
      <c r="BE142" t="s">
        <v>2006</v>
      </c>
      <c r="BF142" t="s">
        <v>1619</v>
      </c>
      <c r="BI142" t="s">
        <v>2403</v>
      </c>
      <c r="BK142" t="s">
        <v>626</v>
      </c>
      <c r="BL142" t="s">
        <v>1061</v>
      </c>
      <c r="BM142" t="s">
        <v>2927</v>
      </c>
      <c r="BO142" t="s">
        <v>2928</v>
      </c>
      <c r="BP142" t="s">
        <v>2929</v>
      </c>
    </row>
    <row r="143" spans="1:68">
      <c r="A143" t="s">
        <v>1504</v>
      </c>
      <c r="B143">
        <v>601755</v>
      </c>
      <c r="C143" t="s">
        <v>1545</v>
      </c>
      <c r="D143">
        <v>830344</v>
      </c>
      <c r="E143" t="s">
        <v>1554</v>
      </c>
      <c r="F143">
        <v>987784</v>
      </c>
      <c r="G143" t="s">
        <v>2642</v>
      </c>
      <c r="H143" t="s">
        <v>2923</v>
      </c>
      <c r="I143" t="s">
        <v>2403</v>
      </c>
      <c r="J143" t="s">
        <v>1504</v>
      </c>
      <c r="K143">
        <v>0.04</v>
      </c>
      <c r="L143">
        <v>0.04</v>
      </c>
      <c r="M143">
        <v>0</v>
      </c>
      <c r="N143">
        <v>4.7500000000000001E-2</v>
      </c>
      <c r="O143">
        <v>3.0000000000000002E-2</v>
      </c>
      <c r="P143">
        <v>-8.0000000000000015E-4</v>
      </c>
      <c r="Q143">
        <v>-1.1999999999999999E-3</v>
      </c>
      <c r="R143">
        <v>-2E-3</v>
      </c>
      <c r="S143">
        <v>-4.0000000000000001E-3</v>
      </c>
      <c r="T143">
        <v>-5.0000000000000001E-3</v>
      </c>
      <c r="U143">
        <v>4.6699999999999998E-2</v>
      </c>
      <c r="V143">
        <v>4.6300000000000001E-2</v>
      </c>
      <c r="W143">
        <v>4.5499999999999999E-2</v>
      </c>
      <c r="X143">
        <v>4.3499999999999997E-2</v>
      </c>
      <c r="Y143">
        <v>4.2500000000000003E-2</v>
      </c>
      <c r="Z143">
        <v>2.9200000000000004E-2</v>
      </c>
      <c r="AA143">
        <v>2.8800000000000003E-2</v>
      </c>
      <c r="AB143">
        <v>2.8000000000000004E-2</v>
      </c>
      <c r="AC143">
        <v>2.6000000000000002E-2</v>
      </c>
      <c r="AD143">
        <v>2.5000000000000001E-2</v>
      </c>
      <c r="AE143" t="str">
        <f t="shared" si="2"/>
        <v>Komputer &amp; Peralatan KantorPeralatan KantorLaminator</v>
      </c>
      <c r="BE143" t="s">
        <v>1484</v>
      </c>
      <c r="BF143" t="s">
        <v>1652</v>
      </c>
      <c r="BI143" t="s">
        <v>2403</v>
      </c>
      <c r="BK143" t="s">
        <v>438</v>
      </c>
      <c r="BL143" t="s">
        <v>658</v>
      </c>
      <c r="BM143" t="s">
        <v>2930</v>
      </c>
      <c r="BO143" t="s">
        <v>2931</v>
      </c>
      <c r="BP143" t="s">
        <v>2932</v>
      </c>
    </row>
    <row r="144" spans="1:68">
      <c r="A144" t="s">
        <v>1504</v>
      </c>
      <c r="B144">
        <v>601755</v>
      </c>
      <c r="C144" t="s">
        <v>1545</v>
      </c>
      <c r="D144">
        <v>830344</v>
      </c>
      <c r="E144" t="s">
        <v>1556</v>
      </c>
      <c r="F144">
        <v>987656</v>
      </c>
      <c r="G144" t="s">
        <v>2638</v>
      </c>
      <c r="H144" t="s">
        <v>2923</v>
      </c>
      <c r="I144" t="s">
        <v>2403</v>
      </c>
      <c r="J144" t="s">
        <v>1504</v>
      </c>
      <c r="K144">
        <v>0.04</v>
      </c>
      <c r="L144">
        <v>0.04</v>
      </c>
      <c r="M144">
        <v>0</v>
      </c>
      <c r="N144">
        <v>4.7500000000000001E-2</v>
      </c>
      <c r="O144">
        <v>3.0000000000000002E-2</v>
      </c>
      <c r="P144">
        <v>-8.0000000000000015E-4</v>
      </c>
      <c r="Q144">
        <v>-1.1999999999999999E-3</v>
      </c>
      <c r="R144">
        <v>-2E-3</v>
      </c>
      <c r="S144">
        <v>-4.0000000000000001E-3</v>
      </c>
      <c r="T144">
        <v>-5.0000000000000001E-3</v>
      </c>
      <c r="U144">
        <v>4.6699999999999998E-2</v>
      </c>
      <c r="V144">
        <v>4.6300000000000001E-2</v>
      </c>
      <c r="W144">
        <v>4.5499999999999999E-2</v>
      </c>
      <c r="X144">
        <v>4.3499999999999997E-2</v>
      </c>
      <c r="Y144">
        <v>4.2500000000000003E-2</v>
      </c>
      <c r="Z144">
        <v>2.9200000000000004E-2</v>
      </c>
      <c r="AA144">
        <v>2.8800000000000003E-2</v>
      </c>
      <c r="AB144">
        <v>2.8000000000000004E-2</v>
      </c>
      <c r="AC144">
        <v>2.6000000000000002E-2</v>
      </c>
      <c r="AD144">
        <v>2.5000000000000001E-2</v>
      </c>
      <c r="AE144" t="str">
        <f t="shared" si="2"/>
        <v>Komputer &amp; Peralatan KantorPeralatan KantorKomponen Peralatan Kantor</v>
      </c>
      <c r="BE144" t="s">
        <v>935</v>
      </c>
      <c r="BF144" t="s">
        <v>1358</v>
      </c>
      <c r="BI144" t="s">
        <v>2403</v>
      </c>
      <c r="BK144" t="s">
        <v>319</v>
      </c>
      <c r="BL144" t="s">
        <v>1076</v>
      </c>
      <c r="BM144" t="s">
        <v>2933</v>
      </c>
      <c r="BO144" t="s">
        <v>2934</v>
      </c>
      <c r="BP144" t="s">
        <v>2935</v>
      </c>
    </row>
    <row r="145" spans="1:68">
      <c r="A145" t="s">
        <v>1504</v>
      </c>
      <c r="B145">
        <v>601755</v>
      </c>
      <c r="C145" t="s">
        <v>1545</v>
      </c>
      <c r="D145">
        <v>830344</v>
      </c>
      <c r="E145" t="s">
        <v>1550</v>
      </c>
      <c r="F145">
        <v>993160</v>
      </c>
      <c r="G145" t="s">
        <v>2679</v>
      </c>
      <c r="H145" t="s">
        <v>2923</v>
      </c>
      <c r="I145" t="s">
        <v>2403</v>
      </c>
      <c r="J145" t="s">
        <v>1504</v>
      </c>
      <c r="K145">
        <v>0.04</v>
      </c>
      <c r="L145">
        <v>0.04</v>
      </c>
      <c r="M145">
        <v>0</v>
      </c>
      <c r="N145">
        <v>6.25E-2</v>
      </c>
      <c r="O145">
        <v>0.11700000000000001</v>
      </c>
      <c r="P145">
        <v>-5.1200000000000004E-3</v>
      </c>
      <c r="Q145">
        <v>-7.6800000000000002E-3</v>
      </c>
      <c r="R145">
        <v>-1.2800000000000001E-2</v>
      </c>
      <c r="S145">
        <v>-1.6E-2</v>
      </c>
      <c r="T145">
        <v>-0.02</v>
      </c>
      <c r="U145">
        <v>5.738E-2</v>
      </c>
      <c r="V145">
        <v>5.4820000000000001E-2</v>
      </c>
      <c r="W145">
        <v>4.9700000000000001E-2</v>
      </c>
      <c r="X145">
        <v>4.65E-2</v>
      </c>
      <c r="Y145">
        <v>4.2499999999999996E-2</v>
      </c>
      <c r="Z145">
        <v>0.11188000000000001</v>
      </c>
      <c r="AA145">
        <v>0.10932</v>
      </c>
      <c r="AB145">
        <v>0.1042</v>
      </c>
      <c r="AC145">
        <v>0.10100000000000001</v>
      </c>
      <c r="AD145">
        <v>9.7000000000000003E-2</v>
      </c>
      <c r="AE145" t="str">
        <f t="shared" si="2"/>
        <v>Komputer &amp; Peralatan KantorPeralatan KantorPerangkat Video &amp; Audio untuk Konferensi</v>
      </c>
      <c r="BE145" t="s">
        <v>1324</v>
      </c>
      <c r="BF145" t="s">
        <v>1341</v>
      </c>
      <c r="BI145" t="s">
        <v>2403</v>
      </c>
      <c r="BK145" t="s">
        <v>21</v>
      </c>
      <c r="BL145" t="s">
        <v>128</v>
      </c>
      <c r="BM145" t="s">
        <v>2936</v>
      </c>
      <c r="BO145" t="s">
        <v>2937</v>
      </c>
      <c r="BP145" t="s">
        <v>2938</v>
      </c>
    </row>
    <row r="146" spans="1:68">
      <c r="A146" t="s">
        <v>1504</v>
      </c>
      <c r="B146">
        <v>601755</v>
      </c>
      <c r="C146" t="s">
        <v>1545</v>
      </c>
      <c r="D146">
        <v>830344</v>
      </c>
      <c r="E146" t="s">
        <v>1552</v>
      </c>
      <c r="F146">
        <v>987528</v>
      </c>
      <c r="G146" t="s">
        <v>2634</v>
      </c>
      <c r="H146" t="s">
        <v>2923</v>
      </c>
      <c r="I146" t="s">
        <v>2403</v>
      </c>
      <c r="J146" t="s">
        <v>1504</v>
      </c>
      <c r="K146">
        <v>0.04</v>
      </c>
      <c r="L146">
        <v>0.04</v>
      </c>
      <c r="M146">
        <v>0</v>
      </c>
      <c r="N146">
        <v>4.7500000000000001E-2</v>
      </c>
      <c r="O146">
        <v>3.0000000000000002E-2</v>
      </c>
      <c r="P146">
        <v>-8.0000000000000015E-4</v>
      </c>
      <c r="Q146">
        <v>-1.1999999999999999E-3</v>
      </c>
      <c r="R146">
        <v>-2E-3</v>
      </c>
      <c r="S146">
        <v>-4.0000000000000001E-3</v>
      </c>
      <c r="T146">
        <v>-5.0000000000000001E-3</v>
      </c>
      <c r="U146">
        <v>4.6699999999999998E-2</v>
      </c>
      <c r="V146">
        <v>4.6300000000000001E-2</v>
      </c>
      <c r="W146">
        <v>4.5499999999999999E-2</v>
      </c>
      <c r="X146">
        <v>4.3499999999999997E-2</v>
      </c>
      <c r="Y146">
        <v>4.2500000000000003E-2</v>
      </c>
      <c r="Z146">
        <v>2.9200000000000004E-2</v>
      </c>
      <c r="AA146">
        <v>2.8800000000000003E-2</v>
      </c>
      <c r="AB146">
        <v>2.8000000000000004E-2</v>
      </c>
      <c r="AC146">
        <v>2.6000000000000002E-2</v>
      </c>
      <c r="AD146">
        <v>2.5000000000000001E-2</v>
      </c>
      <c r="AE146" t="str">
        <f t="shared" si="2"/>
        <v>Komputer &amp; Peralatan KantorPeralatan KantorKartrid Tinta &amp; Toner</v>
      </c>
      <c r="BE146" t="s">
        <v>2281</v>
      </c>
      <c r="BF146" t="s">
        <v>1342</v>
      </c>
      <c r="BI146" t="s">
        <v>2403</v>
      </c>
      <c r="BK146" t="s">
        <v>817</v>
      </c>
      <c r="BL146" t="s">
        <v>99</v>
      </c>
      <c r="BM146" t="s">
        <v>2939</v>
      </c>
      <c r="BO146" t="s">
        <v>2940</v>
      </c>
      <c r="BP146" t="s">
        <v>2941</v>
      </c>
    </row>
    <row r="147" spans="1:68">
      <c r="A147" t="s">
        <v>1504</v>
      </c>
      <c r="B147">
        <v>601755</v>
      </c>
      <c r="C147" t="s">
        <v>1545</v>
      </c>
      <c r="D147">
        <v>830344</v>
      </c>
      <c r="E147" t="s">
        <v>1557</v>
      </c>
      <c r="F147">
        <v>830728</v>
      </c>
      <c r="G147" t="s">
        <v>2658</v>
      </c>
      <c r="H147" t="s">
        <v>2923</v>
      </c>
      <c r="I147" t="s">
        <v>2403</v>
      </c>
      <c r="J147" t="s">
        <v>1504</v>
      </c>
      <c r="K147">
        <v>0.04</v>
      </c>
      <c r="L147">
        <v>0.04</v>
      </c>
      <c r="M147">
        <v>0</v>
      </c>
      <c r="N147">
        <v>4.7500000000000001E-2</v>
      </c>
      <c r="O147">
        <v>3.0000000000000002E-2</v>
      </c>
      <c r="P147">
        <v>-8.0000000000000015E-4</v>
      </c>
      <c r="Q147">
        <v>-1.1999999999999999E-3</v>
      </c>
      <c r="R147">
        <v>-2E-3</v>
      </c>
      <c r="S147">
        <v>-4.0000000000000001E-3</v>
      </c>
      <c r="T147">
        <v>-5.0000000000000001E-3</v>
      </c>
      <c r="U147">
        <v>4.6699999999999998E-2</v>
      </c>
      <c r="V147">
        <v>4.6300000000000001E-2</v>
      </c>
      <c r="W147">
        <v>4.5499999999999999E-2</v>
      </c>
      <c r="X147">
        <v>4.3499999999999997E-2</v>
      </c>
      <c r="Y147">
        <v>4.2500000000000003E-2</v>
      </c>
      <c r="Z147">
        <v>2.9200000000000004E-2</v>
      </c>
      <c r="AA147">
        <v>2.8800000000000003E-2</v>
      </c>
      <c r="AB147">
        <v>2.8000000000000004E-2</v>
      </c>
      <c r="AC147">
        <v>2.6000000000000002E-2</v>
      </c>
      <c r="AD147">
        <v>2.5000000000000001E-2</v>
      </c>
      <c r="AE147" t="str">
        <f t="shared" si="2"/>
        <v>Komputer &amp; Peralatan KantorPeralatan KantorPenghancur Kertas</v>
      </c>
      <c r="BE147" t="s">
        <v>1724</v>
      </c>
      <c r="BF147" t="s">
        <v>1343</v>
      </c>
      <c r="BI147" t="s">
        <v>2403</v>
      </c>
      <c r="BK147" t="s">
        <v>991</v>
      </c>
      <c r="BL147" t="s">
        <v>397</v>
      </c>
      <c r="BM147" t="s">
        <v>2942</v>
      </c>
      <c r="BO147" t="s">
        <v>2943</v>
      </c>
      <c r="BP147" t="s">
        <v>2944</v>
      </c>
    </row>
    <row r="148" spans="1:68">
      <c r="A148" t="s">
        <v>1504</v>
      </c>
      <c r="B148">
        <v>601755</v>
      </c>
      <c r="C148" t="s">
        <v>1545</v>
      </c>
      <c r="D148">
        <v>830344</v>
      </c>
      <c r="E148" t="s">
        <v>1558</v>
      </c>
      <c r="F148">
        <v>830984</v>
      </c>
      <c r="G148" t="s">
        <v>2687</v>
      </c>
      <c r="H148" t="s">
        <v>2923</v>
      </c>
      <c r="I148" t="s">
        <v>2403</v>
      </c>
      <c r="J148" t="s">
        <v>1504</v>
      </c>
      <c r="K148">
        <v>0.04</v>
      </c>
      <c r="L148">
        <v>0.04</v>
      </c>
      <c r="M148">
        <v>0</v>
      </c>
      <c r="N148">
        <v>4.7500000000000001E-2</v>
      </c>
      <c r="O148">
        <v>3.0000000000000002E-2</v>
      </c>
      <c r="P148">
        <v>-8.0000000000000015E-4</v>
      </c>
      <c r="Q148">
        <v>-1.1999999999999999E-3</v>
      </c>
      <c r="R148">
        <v>-2E-3</v>
      </c>
      <c r="S148">
        <v>-4.0000000000000001E-3</v>
      </c>
      <c r="T148">
        <v>-5.0000000000000001E-3</v>
      </c>
      <c r="U148">
        <v>4.6699999999999998E-2</v>
      </c>
      <c r="V148">
        <v>4.6300000000000001E-2</v>
      </c>
      <c r="W148">
        <v>4.5499999999999999E-2</v>
      </c>
      <c r="X148">
        <v>4.3499999999999997E-2</v>
      </c>
      <c r="Y148">
        <v>4.2500000000000003E-2</v>
      </c>
      <c r="Z148">
        <v>2.9200000000000004E-2</v>
      </c>
      <c r="AA148">
        <v>2.8800000000000003E-2</v>
      </c>
      <c r="AB148">
        <v>2.8000000000000004E-2</v>
      </c>
      <c r="AC148">
        <v>2.6000000000000002E-2</v>
      </c>
      <c r="AD148">
        <v>2.5000000000000001E-2</v>
      </c>
      <c r="AE148" t="str">
        <f t="shared" si="2"/>
        <v>Komputer &amp; Peralatan KantorPeralatan KantorPrinter &amp; Scanner</v>
      </c>
      <c r="BE148" t="s">
        <v>19</v>
      </c>
      <c r="BF148" t="s">
        <v>1675</v>
      </c>
      <c r="BI148" t="s">
        <v>2403</v>
      </c>
      <c r="BK148" t="s">
        <v>837</v>
      </c>
      <c r="BL148" t="s">
        <v>565</v>
      </c>
      <c r="BM148" t="s">
        <v>2945</v>
      </c>
      <c r="BO148" t="s">
        <v>2946</v>
      </c>
      <c r="BP148" t="s">
        <v>2947</v>
      </c>
    </row>
    <row r="149" spans="1:68">
      <c r="A149" t="s">
        <v>1504</v>
      </c>
      <c r="B149">
        <v>601755</v>
      </c>
      <c r="C149" t="s">
        <v>1545</v>
      </c>
      <c r="D149">
        <v>830344</v>
      </c>
      <c r="E149" t="s">
        <v>1549</v>
      </c>
      <c r="F149">
        <v>986248</v>
      </c>
      <c r="G149" t="s">
        <v>2654</v>
      </c>
      <c r="H149" t="s">
        <v>2923</v>
      </c>
      <c r="I149" t="s">
        <v>2403</v>
      </c>
      <c r="J149" t="s">
        <v>1504</v>
      </c>
      <c r="K149">
        <v>0.04</v>
      </c>
      <c r="L149">
        <v>0.04</v>
      </c>
      <c r="M149">
        <v>0</v>
      </c>
      <c r="N149">
        <v>4.7500000000000001E-2</v>
      </c>
      <c r="O149">
        <v>3.0000000000000002E-2</v>
      </c>
      <c r="P149">
        <v>-8.0000000000000015E-4</v>
      </c>
      <c r="Q149">
        <v>-1.1999999999999999E-3</v>
      </c>
      <c r="R149">
        <v>-2E-3</v>
      </c>
      <c r="S149">
        <v>-4.0000000000000001E-3</v>
      </c>
      <c r="T149">
        <v>-5.0000000000000001E-3</v>
      </c>
      <c r="U149">
        <v>4.6699999999999998E-2</v>
      </c>
      <c r="V149">
        <v>4.6300000000000001E-2</v>
      </c>
      <c r="W149">
        <v>4.5499999999999999E-2</v>
      </c>
      <c r="X149">
        <v>4.3499999999999997E-2</v>
      </c>
      <c r="Y149">
        <v>4.2500000000000003E-2</v>
      </c>
      <c r="Z149">
        <v>2.9200000000000004E-2</v>
      </c>
      <c r="AA149">
        <v>2.8800000000000003E-2</v>
      </c>
      <c r="AB149">
        <v>2.8000000000000004E-2</v>
      </c>
      <c r="AC149">
        <v>2.6000000000000002E-2</v>
      </c>
      <c r="AD149">
        <v>2.5000000000000001E-2</v>
      </c>
      <c r="AE149" t="str">
        <f t="shared" si="2"/>
        <v>Komputer &amp; Peralatan KantorPeralatan KantorPemindai Barcode</v>
      </c>
      <c r="BE149" t="s">
        <v>2012</v>
      </c>
      <c r="BF149" t="s">
        <v>1415</v>
      </c>
      <c r="BI149" t="s">
        <v>2403</v>
      </c>
      <c r="BK149" t="s">
        <v>679</v>
      </c>
      <c r="BL149" t="s">
        <v>207</v>
      </c>
      <c r="BM149" t="s">
        <v>2948</v>
      </c>
      <c r="BO149" t="s">
        <v>2949</v>
      </c>
      <c r="BP149" t="s">
        <v>2950</v>
      </c>
    </row>
    <row r="150" spans="1:68">
      <c r="A150" t="s">
        <v>1504</v>
      </c>
      <c r="B150">
        <v>601755</v>
      </c>
      <c r="C150" t="s">
        <v>1545</v>
      </c>
      <c r="D150">
        <v>830344</v>
      </c>
      <c r="E150" t="s">
        <v>1547</v>
      </c>
      <c r="F150">
        <v>830600</v>
      </c>
      <c r="G150" t="s">
        <v>2675</v>
      </c>
      <c r="H150" t="s">
        <v>2923</v>
      </c>
      <c r="I150" t="s">
        <v>2403</v>
      </c>
      <c r="J150" t="s">
        <v>1504</v>
      </c>
      <c r="K150">
        <v>0.04</v>
      </c>
      <c r="L150">
        <v>0.04</v>
      </c>
      <c r="M150">
        <v>0</v>
      </c>
      <c r="N150">
        <v>4.7500000000000001E-2</v>
      </c>
      <c r="O150">
        <v>3.0000000000000002E-2</v>
      </c>
      <c r="P150">
        <v>-8.0000000000000015E-4</v>
      </c>
      <c r="Q150">
        <v>-1.1999999999999999E-3</v>
      </c>
      <c r="R150">
        <v>-2E-3</v>
      </c>
      <c r="S150">
        <v>-4.0000000000000001E-3</v>
      </c>
      <c r="T150">
        <v>-5.0000000000000001E-3</v>
      </c>
      <c r="U150">
        <v>4.6699999999999998E-2</v>
      </c>
      <c r="V150">
        <v>4.6300000000000001E-2</v>
      </c>
      <c r="W150">
        <v>4.5499999999999999E-2</v>
      </c>
      <c r="X150">
        <v>4.3499999999999997E-2</v>
      </c>
      <c r="Y150">
        <v>4.2500000000000003E-2</v>
      </c>
      <c r="Z150">
        <v>2.9200000000000004E-2</v>
      </c>
      <c r="AA150">
        <v>2.8800000000000003E-2</v>
      </c>
      <c r="AB150">
        <v>2.8000000000000004E-2</v>
      </c>
      <c r="AC150">
        <v>2.6000000000000002E-2</v>
      </c>
      <c r="AD150">
        <v>2.5000000000000001E-2</v>
      </c>
      <c r="AE150" t="str">
        <f t="shared" si="2"/>
        <v>Komputer &amp; Peralatan KantorPeralatan KantorPerangkat Kontrol Akses &amp; Kehadiran</v>
      </c>
      <c r="BE150" t="s">
        <v>2015</v>
      </c>
      <c r="BF150" t="s">
        <v>1416</v>
      </c>
      <c r="BI150" t="s">
        <v>2403</v>
      </c>
      <c r="BK150" t="s">
        <v>688</v>
      </c>
      <c r="BL150" t="s">
        <v>208</v>
      </c>
      <c r="BM150" t="s">
        <v>2951</v>
      </c>
      <c r="BO150" t="s">
        <v>2952</v>
      </c>
      <c r="BP150" t="s">
        <v>2953</v>
      </c>
    </row>
    <row r="151" spans="1:68">
      <c r="A151" t="s">
        <v>1504</v>
      </c>
      <c r="B151">
        <v>601755</v>
      </c>
      <c r="C151" t="s">
        <v>1545</v>
      </c>
      <c r="D151">
        <v>830344</v>
      </c>
      <c r="E151" t="s">
        <v>1560</v>
      </c>
      <c r="F151">
        <v>830472</v>
      </c>
      <c r="G151" t="s">
        <v>2650</v>
      </c>
      <c r="H151" t="s">
        <v>2923</v>
      </c>
      <c r="I151" t="s">
        <v>2403</v>
      </c>
      <c r="J151" t="s">
        <v>1504</v>
      </c>
      <c r="K151">
        <v>0.04</v>
      </c>
      <c r="L151">
        <v>0.04</v>
      </c>
      <c r="M151">
        <v>0</v>
      </c>
      <c r="N151">
        <v>4.7500000000000001E-2</v>
      </c>
      <c r="O151">
        <v>3.0000000000000002E-2</v>
      </c>
      <c r="P151">
        <v>-8.0000000000000015E-4</v>
      </c>
      <c r="Q151">
        <v>-1.1999999999999999E-3</v>
      </c>
      <c r="R151">
        <v>-2E-3</v>
      </c>
      <c r="S151">
        <v>-4.0000000000000001E-3</v>
      </c>
      <c r="T151">
        <v>-5.0000000000000001E-3</v>
      </c>
      <c r="U151">
        <v>4.6699999999999998E-2</v>
      </c>
      <c r="V151">
        <v>4.6300000000000001E-2</v>
      </c>
      <c r="W151">
        <v>4.5499999999999999E-2</v>
      </c>
      <c r="X151">
        <v>4.3499999999999997E-2</v>
      </c>
      <c r="Y151">
        <v>4.2500000000000003E-2</v>
      </c>
      <c r="Z151">
        <v>2.9200000000000004E-2</v>
      </c>
      <c r="AA151">
        <v>2.8800000000000003E-2</v>
      </c>
      <c r="AB151">
        <v>2.8000000000000004E-2</v>
      </c>
      <c r="AC151">
        <v>2.6000000000000002E-2</v>
      </c>
      <c r="AD151">
        <v>2.5000000000000001E-2</v>
      </c>
      <c r="AE151" t="str">
        <f t="shared" si="2"/>
        <v>Komputer &amp; Peralatan KantorPeralatan KantorMesin Ketik</v>
      </c>
      <c r="BE151" t="s">
        <v>1377</v>
      </c>
      <c r="BF151" t="s">
        <v>1417</v>
      </c>
      <c r="BI151" t="s">
        <v>2403</v>
      </c>
      <c r="BK151" t="s">
        <v>447</v>
      </c>
      <c r="BL151" t="s">
        <v>213</v>
      </c>
      <c r="BM151" t="s">
        <v>2954</v>
      </c>
      <c r="BO151" t="s">
        <v>2955</v>
      </c>
      <c r="BP151" t="s">
        <v>2956</v>
      </c>
    </row>
    <row r="152" spans="1:68">
      <c r="A152" t="s">
        <v>1504</v>
      </c>
      <c r="B152">
        <v>601755</v>
      </c>
      <c r="C152" t="s">
        <v>1545</v>
      </c>
      <c r="D152">
        <v>830344</v>
      </c>
      <c r="E152" t="s">
        <v>1559</v>
      </c>
      <c r="F152">
        <v>986504</v>
      </c>
      <c r="G152" t="s">
        <v>2670</v>
      </c>
      <c r="H152" t="s">
        <v>2923</v>
      </c>
      <c r="I152" t="s">
        <v>2403</v>
      </c>
      <c r="J152" t="s">
        <v>1504</v>
      </c>
      <c r="K152">
        <v>0.04</v>
      </c>
      <c r="L152">
        <v>0.04</v>
      </c>
      <c r="M152">
        <v>0</v>
      </c>
      <c r="N152">
        <v>4.7500000000000001E-2</v>
      </c>
      <c r="O152">
        <v>3.0000000000000002E-2</v>
      </c>
      <c r="P152">
        <v>-8.0000000000000015E-4</v>
      </c>
      <c r="Q152">
        <v>-1.1999999999999999E-3</v>
      </c>
      <c r="R152">
        <v>-2E-3</v>
      </c>
      <c r="S152">
        <v>-4.0000000000000001E-3</v>
      </c>
      <c r="T152">
        <v>-5.0000000000000001E-3</v>
      </c>
      <c r="U152">
        <v>4.6699999999999998E-2</v>
      </c>
      <c r="V152">
        <v>4.6300000000000001E-2</v>
      </c>
      <c r="W152">
        <v>4.5499999999999999E-2</v>
      </c>
      <c r="X152">
        <v>4.3499999999999997E-2</v>
      </c>
      <c r="Y152">
        <v>4.2500000000000003E-2</v>
      </c>
      <c r="Z152">
        <v>2.9200000000000004E-2</v>
      </c>
      <c r="AA152">
        <v>2.8800000000000003E-2</v>
      </c>
      <c r="AB152">
        <v>2.8000000000000004E-2</v>
      </c>
      <c r="AC152">
        <v>2.6000000000000002E-2</v>
      </c>
      <c r="AD152">
        <v>2.5000000000000001E-2</v>
      </c>
      <c r="AE152" t="str">
        <f t="shared" si="2"/>
        <v>Komputer &amp; Peralatan KantorPeralatan KantorPeralatan Ritel Pintar</v>
      </c>
      <c r="BE152" t="s">
        <v>2033</v>
      </c>
      <c r="BF152" t="s">
        <v>1800</v>
      </c>
      <c r="BI152" t="s">
        <v>2403</v>
      </c>
      <c r="BK152" t="s">
        <v>720</v>
      </c>
      <c r="BL152" t="s">
        <v>214</v>
      </c>
      <c r="BM152" t="s">
        <v>2957</v>
      </c>
      <c r="BO152" t="s">
        <v>2958</v>
      </c>
      <c r="BP152" t="s">
        <v>2959</v>
      </c>
    </row>
    <row r="153" spans="1:68">
      <c r="A153" t="s">
        <v>1504</v>
      </c>
      <c r="B153">
        <v>601755</v>
      </c>
      <c r="C153" t="s">
        <v>1545</v>
      </c>
      <c r="D153">
        <v>830344</v>
      </c>
      <c r="E153" t="s">
        <v>1551</v>
      </c>
      <c r="F153">
        <v>985608</v>
      </c>
      <c r="G153" t="s">
        <v>2646</v>
      </c>
      <c r="H153" t="s">
        <v>2923</v>
      </c>
      <c r="I153" t="s">
        <v>2403</v>
      </c>
      <c r="J153" t="s">
        <v>1504</v>
      </c>
      <c r="K153">
        <v>0.04</v>
      </c>
      <c r="L153">
        <v>0.04</v>
      </c>
      <c r="M153">
        <v>0</v>
      </c>
      <c r="N153">
        <v>6.25E-2</v>
      </c>
      <c r="O153">
        <v>8.2000000000000003E-2</v>
      </c>
      <c r="P153">
        <v>-5.1200000000000004E-3</v>
      </c>
      <c r="Q153">
        <v>-7.6800000000000002E-3</v>
      </c>
      <c r="R153">
        <v>-1.2800000000000001E-2</v>
      </c>
      <c r="S153">
        <v>-1.6E-2</v>
      </c>
      <c r="T153">
        <v>-0.02</v>
      </c>
      <c r="U153">
        <v>5.738E-2</v>
      </c>
      <c r="V153">
        <v>5.4820000000000001E-2</v>
      </c>
      <c r="W153">
        <v>4.9700000000000001E-2</v>
      </c>
      <c r="X153">
        <v>4.65E-2</v>
      </c>
      <c r="Y153">
        <v>4.2499999999999996E-2</v>
      </c>
      <c r="Z153">
        <v>7.6880000000000004E-2</v>
      </c>
      <c r="AA153">
        <v>7.4319999999999997E-2</v>
      </c>
      <c r="AB153">
        <v>6.9199999999999998E-2</v>
      </c>
      <c r="AC153">
        <v>6.6000000000000003E-2</v>
      </c>
      <c r="AD153">
        <v>6.2E-2</v>
      </c>
      <c r="AE153" t="str">
        <f t="shared" si="2"/>
        <v>Komputer &amp; Peralatan KantorPeralatan KantorMesin Faks</v>
      </c>
      <c r="BE153" t="s">
        <v>2157</v>
      </c>
      <c r="BF153" t="s">
        <v>1431</v>
      </c>
      <c r="BI153" t="s">
        <v>2403</v>
      </c>
      <c r="BK153" t="s">
        <v>76</v>
      </c>
      <c r="BL153" t="s">
        <v>740</v>
      </c>
      <c r="BM153" t="s">
        <v>2960</v>
      </c>
      <c r="BO153" t="s">
        <v>2961</v>
      </c>
      <c r="BP153" t="s">
        <v>2962</v>
      </c>
    </row>
    <row r="154" spans="1:68">
      <c r="A154" t="s">
        <v>1504</v>
      </c>
      <c r="B154">
        <v>601755</v>
      </c>
      <c r="C154" t="s">
        <v>1545</v>
      </c>
      <c r="D154">
        <v>830344</v>
      </c>
      <c r="E154" t="s">
        <v>1548</v>
      </c>
      <c r="F154">
        <v>987272</v>
      </c>
      <c r="G154" t="s">
        <v>2666</v>
      </c>
      <c r="H154" t="s">
        <v>2923</v>
      </c>
      <c r="I154" t="s">
        <v>2403</v>
      </c>
      <c r="J154" t="s">
        <v>1504</v>
      </c>
      <c r="K154">
        <v>0.04</v>
      </c>
      <c r="L154">
        <v>0.04</v>
      </c>
      <c r="M154">
        <v>0</v>
      </c>
      <c r="N154">
        <v>4.7500000000000001E-2</v>
      </c>
      <c r="O154">
        <v>3.0000000000000002E-2</v>
      </c>
      <c r="P154">
        <v>-8.0000000000000015E-4</v>
      </c>
      <c r="Q154">
        <v>-1.1999999999999999E-3</v>
      </c>
      <c r="R154">
        <v>-2E-3</v>
      </c>
      <c r="S154">
        <v>-4.0000000000000001E-3</v>
      </c>
      <c r="T154">
        <v>-5.0000000000000001E-3</v>
      </c>
      <c r="U154">
        <v>4.6699999999999998E-2</v>
      </c>
      <c r="V154">
        <v>4.6300000000000001E-2</v>
      </c>
      <c r="W154">
        <v>4.5499999999999999E-2</v>
      </c>
      <c r="X154">
        <v>4.3499999999999997E-2</v>
      </c>
      <c r="Y154">
        <v>4.2500000000000003E-2</v>
      </c>
      <c r="Z154">
        <v>2.9200000000000004E-2</v>
      </c>
      <c r="AA154">
        <v>2.8800000000000003E-2</v>
      </c>
      <c r="AB154">
        <v>2.8000000000000004E-2</v>
      </c>
      <c r="AC154">
        <v>2.6000000000000002E-2</v>
      </c>
      <c r="AD154">
        <v>2.5000000000000001E-2</v>
      </c>
      <c r="AE154" t="str">
        <f t="shared" si="2"/>
        <v>Komputer &amp; Peralatan KantorPeralatan KantorPeralatan Pencetakan Iklan</v>
      </c>
      <c r="BE154" t="s">
        <v>2016</v>
      </c>
      <c r="BF154" t="s">
        <v>1485</v>
      </c>
      <c r="BI154" t="s">
        <v>2403</v>
      </c>
      <c r="BK154" t="s">
        <v>875</v>
      </c>
      <c r="BL154" t="s">
        <v>524</v>
      </c>
      <c r="BM154" t="s">
        <v>2963</v>
      </c>
      <c r="BO154" t="s">
        <v>2964</v>
      </c>
      <c r="BP154" t="s">
        <v>2965</v>
      </c>
    </row>
    <row r="155" spans="1:68">
      <c r="A155" t="s">
        <v>1504</v>
      </c>
      <c r="B155">
        <v>601755</v>
      </c>
      <c r="C155" t="s">
        <v>1545</v>
      </c>
      <c r="D155">
        <v>830344</v>
      </c>
      <c r="E155" t="s">
        <v>1546</v>
      </c>
      <c r="F155">
        <v>985480</v>
      </c>
      <c r="G155" t="s">
        <v>2683</v>
      </c>
      <c r="H155" t="s">
        <v>2923</v>
      </c>
      <c r="I155" t="s">
        <v>2403</v>
      </c>
      <c r="J155" t="s">
        <v>1504</v>
      </c>
      <c r="K155">
        <v>0.04</v>
      </c>
      <c r="L155">
        <v>0.04</v>
      </c>
      <c r="M155">
        <v>0</v>
      </c>
      <c r="N155">
        <v>4.7500000000000001E-2</v>
      </c>
      <c r="O155">
        <v>3.0000000000000002E-2</v>
      </c>
      <c r="P155">
        <v>-8.0000000000000015E-4</v>
      </c>
      <c r="Q155">
        <v>-1.1999999999999999E-3</v>
      </c>
      <c r="R155">
        <v>-2E-3</v>
      </c>
      <c r="S155">
        <v>-4.0000000000000001E-3</v>
      </c>
      <c r="T155">
        <v>-5.0000000000000001E-3</v>
      </c>
      <c r="U155">
        <v>4.6699999999999998E-2</v>
      </c>
      <c r="V155">
        <v>4.6300000000000001E-2</v>
      </c>
      <c r="W155">
        <v>4.5499999999999999E-2</v>
      </c>
      <c r="X155">
        <v>4.3499999999999997E-2</v>
      </c>
      <c r="Y155">
        <v>4.2500000000000003E-2</v>
      </c>
      <c r="Z155">
        <v>2.9200000000000004E-2</v>
      </c>
      <c r="AA155">
        <v>2.8800000000000003E-2</v>
      </c>
      <c r="AB155">
        <v>2.8000000000000004E-2</v>
      </c>
      <c r="AC155">
        <v>2.6000000000000002E-2</v>
      </c>
      <c r="AD155">
        <v>2.5000000000000001E-2</v>
      </c>
      <c r="AE155" t="str">
        <f t="shared" si="2"/>
        <v>Komputer &amp; Peralatan KantorPeralatan KantorPerlengkapan Pencetakan 3D</v>
      </c>
      <c r="BE155" t="s">
        <v>2017</v>
      </c>
      <c r="BF155" t="s">
        <v>1451</v>
      </c>
      <c r="BI155" t="s">
        <v>2403</v>
      </c>
      <c r="BK155" t="s">
        <v>77</v>
      </c>
      <c r="BL155" t="s">
        <v>1041</v>
      </c>
      <c r="BM155" t="s">
        <v>2966</v>
      </c>
      <c r="BO155" t="s">
        <v>2967</v>
      </c>
      <c r="BP155" t="s">
        <v>2968</v>
      </c>
    </row>
    <row r="156" spans="1:68">
      <c r="A156" t="s">
        <v>1504</v>
      </c>
      <c r="B156">
        <v>601755</v>
      </c>
      <c r="C156" t="s">
        <v>1561</v>
      </c>
      <c r="D156">
        <v>831112</v>
      </c>
      <c r="E156" t="s">
        <v>1580</v>
      </c>
      <c r="F156">
        <v>603002</v>
      </c>
      <c r="G156" t="s">
        <v>2969</v>
      </c>
      <c r="H156" t="s">
        <v>2970</v>
      </c>
      <c r="I156" t="s">
        <v>2971</v>
      </c>
      <c r="J156" t="s">
        <v>2972</v>
      </c>
      <c r="K156">
        <v>0.04</v>
      </c>
      <c r="L156">
        <v>0.04</v>
      </c>
      <c r="M156">
        <v>0</v>
      </c>
      <c r="N156">
        <v>0.08</v>
      </c>
      <c r="O156">
        <v>7.1999999999999995E-2</v>
      </c>
      <c r="P156">
        <v>-2.2000000000000006E-2</v>
      </c>
      <c r="Q156">
        <v>0</v>
      </c>
      <c r="R156">
        <v>-2.2000000000000006E-2</v>
      </c>
      <c r="S156">
        <v>-2.7500000000000004E-2</v>
      </c>
      <c r="T156">
        <v>-2.7500000000000004E-2</v>
      </c>
      <c r="U156">
        <v>5.7999999999999996E-2</v>
      </c>
      <c r="V156">
        <v>0.08</v>
      </c>
      <c r="W156">
        <v>5.7999999999999996E-2</v>
      </c>
      <c r="X156">
        <v>5.2499999999999998E-2</v>
      </c>
      <c r="Y156">
        <v>5.2499999999999998E-2</v>
      </c>
      <c r="Z156">
        <v>4.9999999999999989E-2</v>
      </c>
      <c r="AA156">
        <v>7.1999999999999995E-2</v>
      </c>
      <c r="AB156">
        <v>4.9999999999999989E-2</v>
      </c>
      <c r="AC156">
        <v>4.4499999999999991E-2</v>
      </c>
      <c r="AD156">
        <v>4.4499999999999991E-2</v>
      </c>
      <c r="AE156" t="str">
        <f t="shared" si="2"/>
        <v>Komputer &amp; Peralatan KantorAlat Tulis &amp; Perlengkapan KantorAlat Tulis &amp; Koreksi</v>
      </c>
      <c r="BE156" t="s">
        <v>2018</v>
      </c>
      <c r="BF156" t="s">
        <v>1620</v>
      </c>
      <c r="BI156" t="s">
        <v>2403</v>
      </c>
      <c r="BK156" t="s">
        <v>838</v>
      </c>
      <c r="BL156" t="s">
        <v>1016</v>
      </c>
      <c r="BM156" t="s">
        <v>2973</v>
      </c>
      <c r="BO156" t="s">
        <v>2974</v>
      </c>
      <c r="BP156" t="s">
        <v>2975</v>
      </c>
    </row>
    <row r="157" spans="1:68">
      <c r="A157" t="s">
        <v>1504</v>
      </c>
      <c r="B157">
        <v>601755</v>
      </c>
      <c r="C157" t="s">
        <v>1561</v>
      </c>
      <c r="D157">
        <v>831112</v>
      </c>
      <c r="E157" t="s">
        <v>1563</v>
      </c>
      <c r="F157">
        <v>831752</v>
      </c>
      <c r="G157" t="s">
        <v>2976</v>
      </c>
      <c r="H157" t="s">
        <v>2970</v>
      </c>
      <c r="I157" t="s">
        <v>2971</v>
      </c>
      <c r="J157" t="s">
        <v>2972</v>
      </c>
      <c r="K157">
        <v>0.04</v>
      </c>
      <c r="L157">
        <v>0.04</v>
      </c>
      <c r="M157">
        <v>0</v>
      </c>
      <c r="N157">
        <v>0.08</v>
      </c>
      <c r="O157">
        <v>7.1999999999999995E-2</v>
      </c>
      <c r="P157">
        <v>-2.2000000000000006E-2</v>
      </c>
      <c r="Q157">
        <v>0</v>
      </c>
      <c r="R157">
        <v>-2.2000000000000006E-2</v>
      </c>
      <c r="S157">
        <v>-2.7500000000000004E-2</v>
      </c>
      <c r="T157">
        <v>-2.7500000000000004E-2</v>
      </c>
      <c r="U157">
        <v>5.7999999999999996E-2</v>
      </c>
      <c r="V157">
        <v>0.08</v>
      </c>
      <c r="W157">
        <v>5.7999999999999996E-2</v>
      </c>
      <c r="X157">
        <v>5.2499999999999998E-2</v>
      </c>
      <c r="Y157">
        <v>5.2499999999999998E-2</v>
      </c>
      <c r="Z157">
        <v>4.9999999999999989E-2</v>
      </c>
      <c r="AA157">
        <v>7.1999999999999995E-2</v>
      </c>
      <c r="AB157">
        <v>4.9999999999999989E-2</v>
      </c>
      <c r="AC157">
        <v>4.4499999999999991E-2</v>
      </c>
      <c r="AD157">
        <v>4.4499999999999991E-2</v>
      </c>
      <c r="AE157" t="str">
        <f t="shared" si="2"/>
        <v>Komputer &amp; Peralatan KantorAlat Tulis &amp; Perlengkapan KantorPerlengkapan Seni</v>
      </c>
      <c r="BE157" t="s">
        <v>2021</v>
      </c>
      <c r="BF157" t="s">
        <v>2139</v>
      </c>
      <c r="BI157" t="s">
        <v>2403</v>
      </c>
      <c r="BK157" t="s">
        <v>734</v>
      </c>
      <c r="BL157" t="s">
        <v>646</v>
      </c>
      <c r="BM157" t="s">
        <v>2977</v>
      </c>
      <c r="BO157" t="s">
        <v>2978</v>
      </c>
      <c r="BP157" t="s">
        <v>2979</v>
      </c>
    </row>
    <row r="158" spans="1:68">
      <c r="A158" t="s">
        <v>1504</v>
      </c>
      <c r="B158">
        <v>601755</v>
      </c>
      <c r="C158" t="s">
        <v>1561</v>
      </c>
      <c r="D158">
        <v>831112</v>
      </c>
      <c r="E158" t="s">
        <v>1562</v>
      </c>
      <c r="F158">
        <v>832264</v>
      </c>
      <c r="G158" t="s">
        <v>2980</v>
      </c>
      <c r="H158" t="s">
        <v>2970</v>
      </c>
      <c r="I158" t="s">
        <v>2971</v>
      </c>
      <c r="J158" t="s">
        <v>2972</v>
      </c>
      <c r="K158">
        <v>0.04</v>
      </c>
      <c r="L158">
        <v>0.04</v>
      </c>
      <c r="M158">
        <v>0</v>
      </c>
      <c r="N158">
        <v>0.08</v>
      </c>
      <c r="O158">
        <v>7.1999999999999995E-2</v>
      </c>
      <c r="P158">
        <v>-2.2000000000000006E-2</v>
      </c>
      <c r="Q158">
        <v>0</v>
      </c>
      <c r="R158">
        <v>-2.2000000000000006E-2</v>
      </c>
      <c r="S158">
        <v>-2.7500000000000004E-2</v>
      </c>
      <c r="T158">
        <v>-2.7500000000000004E-2</v>
      </c>
      <c r="U158">
        <v>5.7999999999999996E-2</v>
      </c>
      <c r="V158">
        <v>0.08</v>
      </c>
      <c r="W158">
        <v>5.7999999999999996E-2</v>
      </c>
      <c r="X158">
        <v>5.2499999999999998E-2</v>
      </c>
      <c r="Y158">
        <v>5.2499999999999998E-2</v>
      </c>
      <c r="Z158">
        <v>4.9999999999999989E-2</v>
      </c>
      <c r="AA158">
        <v>7.1999999999999995E-2</v>
      </c>
      <c r="AB158">
        <v>4.9999999999999989E-2</v>
      </c>
      <c r="AC158">
        <v>4.4499999999999991E-2</v>
      </c>
      <c r="AD158">
        <v>4.4499999999999991E-2</v>
      </c>
      <c r="AE158" t="str">
        <f t="shared" si="2"/>
        <v>Komputer &amp; Peralatan KantorAlat Tulis &amp; Perlengkapan KantorPerlengkapan Akuntansi</v>
      </c>
      <c r="BE158" t="s">
        <v>2022</v>
      </c>
      <c r="BF158" t="s">
        <v>1233</v>
      </c>
      <c r="BI158" t="s">
        <v>2403</v>
      </c>
      <c r="BK158" t="s">
        <v>736</v>
      </c>
      <c r="BL158" t="s">
        <v>946</v>
      </c>
      <c r="BM158" t="s">
        <v>2981</v>
      </c>
      <c r="BO158" t="s">
        <v>2982</v>
      </c>
      <c r="BP158" t="s">
        <v>2983</v>
      </c>
    </row>
    <row r="159" spans="1:68">
      <c r="A159" t="s">
        <v>1504</v>
      </c>
      <c r="B159">
        <v>601755</v>
      </c>
      <c r="C159" t="s">
        <v>1561</v>
      </c>
      <c r="D159">
        <v>831112</v>
      </c>
      <c r="E159" t="s">
        <v>1570</v>
      </c>
      <c r="F159">
        <v>988296</v>
      </c>
      <c r="G159" t="s">
        <v>2984</v>
      </c>
      <c r="H159" t="s">
        <v>2970</v>
      </c>
      <c r="I159" t="s">
        <v>2971</v>
      </c>
      <c r="J159" t="s">
        <v>2972</v>
      </c>
      <c r="K159">
        <v>0.04</v>
      </c>
      <c r="L159">
        <v>0.04</v>
      </c>
      <c r="M159">
        <v>0</v>
      </c>
      <c r="N159">
        <v>0.08</v>
      </c>
      <c r="O159">
        <v>7.1999999999999995E-2</v>
      </c>
      <c r="P159">
        <v>-2.2000000000000006E-2</v>
      </c>
      <c r="Q159">
        <v>0</v>
      </c>
      <c r="R159">
        <v>-2.2000000000000006E-2</v>
      </c>
      <c r="S159">
        <v>-2.7500000000000004E-2</v>
      </c>
      <c r="T159">
        <v>-2.7500000000000004E-2</v>
      </c>
      <c r="U159">
        <v>5.7999999999999996E-2</v>
      </c>
      <c r="V159">
        <v>0.08</v>
      </c>
      <c r="W159">
        <v>5.7999999999999996E-2</v>
      </c>
      <c r="X159">
        <v>5.2499999999999998E-2</v>
      </c>
      <c r="Y159">
        <v>5.2499999999999998E-2</v>
      </c>
      <c r="Z159">
        <v>4.9999999999999989E-2</v>
      </c>
      <c r="AA159">
        <v>7.1999999999999995E-2</v>
      </c>
      <c r="AB159">
        <v>4.9999999999999989E-2</v>
      </c>
      <c r="AC159">
        <v>4.4499999999999991E-2</v>
      </c>
      <c r="AD159">
        <v>4.4499999999999991E-2</v>
      </c>
      <c r="AE159" t="str">
        <f t="shared" si="2"/>
        <v>Komputer &amp; Peralatan KantorAlat Tulis &amp; Perlengkapan KantorLabel, Pembagi Indeks &amp; Cap</v>
      </c>
      <c r="BE159" t="s">
        <v>2023</v>
      </c>
      <c r="BF159" t="s">
        <v>2110</v>
      </c>
      <c r="BI159" t="s">
        <v>2403</v>
      </c>
      <c r="BK159" t="s">
        <v>746</v>
      </c>
      <c r="BL159" t="s">
        <v>587</v>
      </c>
      <c r="BM159" t="s">
        <v>2985</v>
      </c>
      <c r="BO159" t="s">
        <v>2986</v>
      </c>
      <c r="BP159" t="s">
        <v>2987</v>
      </c>
    </row>
    <row r="160" spans="1:68">
      <c r="A160" t="s">
        <v>1504</v>
      </c>
      <c r="B160">
        <v>601755</v>
      </c>
      <c r="C160" t="s">
        <v>1561</v>
      </c>
      <c r="D160">
        <v>831112</v>
      </c>
      <c r="E160" t="s">
        <v>1568</v>
      </c>
      <c r="F160">
        <v>832136</v>
      </c>
      <c r="G160" t="s">
        <v>2988</v>
      </c>
      <c r="H160" t="s">
        <v>2970</v>
      </c>
      <c r="I160" t="s">
        <v>2971</v>
      </c>
      <c r="J160" t="s">
        <v>2972</v>
      </c>
      <c r="K160">
        <v>0.04</v>
      </c>
      <c r="L160">
        <v>0.04</v>
      </c>
      <c r="M160">
        <v>0</v>
      </c>
      <c r="N160">
        <v>0.08</v>
      </c>
      <c r="O160">
        <v>7.1999999999999995E-2</v>
      </c>
      <c r="P160">
        <v>-2.2000000000000006E-2</v>
      </c>
      <c r="Q160">
        <v>0</v>
      </c>
      <c r="R160">
        <v>-2.2000000000000006E-2</v>
      </c>
      <c r="S160">
        <v>-2.7500000000000004E-2</v>
      </c>
      <c r="T160">
        <v>-2.7500000000000004E-2</v>
      </c>
      <c r="U160">
        <v>5.7999999999999996E-2</v>
      </c>
      <c r="V160">
        <v>0.08</v>
      </c>
      <c r="W160">
        <v>5.7999999999999996E-2</v>
      </c>
      <c r="X160">
        <v>5.2499999999999998E-2</v>
      </c>
      <c r="Y160">
        <v>5.2499999999999998E-2</v>
      </c>
      <c r="Z160">
        <v>4.9999999999999989E-2</v>
      </c>
      <c r="AA160">
        <v>7.1999999999999995E-2</v>
      </c>
      <c r="AB160">
        <v>4.9999999999999989E-2</v>
      </c>
      <c r="AC160">
        <v>4.4499999999999991E-2</v>
      </c>
      <c r="AD160">
        <v>4.4499999999999991E-2</v>
      </c>
      <c r="AE160" t="str">
        <f t="shared" si="2"/>
        <v>Komputer &amp; Peralatan KantorAlat Tulis &amp; Perlengkapan KantorHadiah &amp; Pembungkus</v>
      </c>
      <c r="BE160" t="s">
        <v>2024</v>
      </c>
      <c r="BF160" t="s">
        <v>1633</v>
      </c>
      <c r="BI160" t="s">
        <v>2403</v>
      </c>
      <c r="BK160" t="s">
        <v>941</v>
      </c>
      <c r="BL160" t="s">
        <v>415</v>
      </c>
      <c r="BM160" t="s">
        <v>2989</v>
      </c>
      <c r="BO160" t="s">
        <v>2990</v>
      </c>
      <c r="BP160" t="s">
        <v>2991</v>
      </c>
    </row>
    <row r="161" spans="1:68">
      <c r="A161" t="s">
        <v>1504</v>
      </c>
      <c r="B161">
        <v>601755</v>
      </c>
      <c r="C161" t="s">
        <v>1561</v>
      </c>
      <c r="D161">
        <v>831112</v>
      </c>
      <c r="E161" t="s">
        <v>1569</v>
      </c>
      <c r="F161">
        <v>988168</v>
      </c>
      <c r="G161" t="s">
        <v>2992</v>
      </c>
      <c r="H161" t="s">
        <v>2970</v>
      </c>
      <c r="I161" t="s">
        <v>2971</v>
      </c>
      <c r="J161" t="s">
        <v>2972</v>
      </c>
      <c r="K161">
        <v>0.04</v>
      </c>
      <c r="L161">
        <v>0.04</v>
      </c>
      <c r="M161">
        <v>0</v>
      </c>
      <c r="N161">
        <v>0.08</v>
      </c>
      <c r="O161">
        <v>7.1999999999999995E-2</v>
      </c>
      <c r="P161">
        <v>-2.2000000000000006E-2</v>
      </c>
      <c r="Q161">
        <v>0</v>
      </c>
      <c r="R161">
        <v>-2.2000000000000006E-2</v>
      </c>
      <c r="S161">
        <v>-2.7500000000000004E-2</v>
      </c>
      <c r="T161">
        <v>-2.7500000000000004E-2</v>
      </c>
      <c r="U161">
        <v>5.7999999999999996E-2</v>
      </c>
      <c r="V161">
        <v>0.08</v>
      </c>
      <c r="W161">
        <v>5.7999999999999996E-2</v>
      </c>
      <c r="X161">
        <v>5.2499999999999998E-2</v>
      </c>
      <c r="Y161">
        <v>5.2499999999999998E-2</v>
      </c>
      <c r="Z161">
        <v>4.9999999999999989E-2</v>
      </c>
      <c r="AA161">
        <v>7.1999999999999995E-2</v>
      </c>
      <c r="AB161">
        <v>4.9999999999999989E-2</v>
      </c>
      <c r="AC161">
        <v>4.4499999999999991E-2</v>
      </c>
      <c r="AD161">
        <v>4.4499999999999991E-2</v>
      </c>
      <c r="AE161" t="str">
        <f t="shared" si="2"/>
        <v>Komputer &amp; Peralatan KantorAlat Tulis &amp; Perlengkapan KantorLencana &amp; Perlengkapan Identifikasi</v>
      </c>
      <c r="BE161" t="s">
        <v>2153</v>
      </c>
      <c r="BF161" t="s">
        <v>1564</v>
      </c>
      <c r="BI161" t="s">
        <v>2403</v>
      </c>
      <c r="BK161" t="s">
        <v>850</v>
      </c>
      <c r="BL161" t="s">
        <v>1108</v>
      </c>
      <c r="BM161" t="s">
        <v>2993</v>
      </c>
      <c r="BO161" t="s">
        <v>2994</v>
      </c>
      <c r="BP161" t="s">
        <v>2995</v>
      </c>
    </row>
    <row r="162" spans="1:68">
      <c r="A162" t="s">
        <v>1504</v>
      </c>
      <c r="B162">
        <v>601755</v>
      </c>
      <c r="C162" t="s">
        <v>1561</v>
      </c>
      <c r="D162">
        <v>831112</v>
      </c>
      <c r="E162" t="s">
        <v>1571</v>
      </c>
      <c r="F162">
        <v>831880</v>
      </c>
      <c r="G162" t="s">
        <v>2996</v>
      </c>
      <c r="H162" t="s">
        <v>2970</v>
      </c>
      <c r="I162" t="s">
        <v>2971</v>
      </c>
      <c r="J162" t="s">
        <v>2972</v>
      </c>
      <c r="K162">
        <v>0.04</v>
      </c>
      <c r="L162">
        <v>0.04</v>
      </c>
      <c r="M162">
        <v>0</v>
      </c>
      <c r="N162">
        <v>0.08</v>
      </c>
      <c r="O162">
        <v>7.1999999999999995E-2</v>
      </c>
      <c r="P162">
        <v>-2.2000000000000006E-2</v>
      </c>
      <c r="Q162">
        <v>0</v>
      </c>
      <c r="R162">
        <v>-2.2000000000000006E-2</v>
      </c>
      <c r="S162">
        <v>-2.7500000000000004E-2</v>
      </c>
      <c r="T162">
        <v>-2.7500000000000004E-2</v>
      </c>
      <c r="U162">
        <v>5.7999999999999996E-2</v>
      </c>
      <c r="V162">
        <v>0.08</v>
      </c>
      <c r="W162">
        <v>5.7999999999999996E-2</v>
      </c>
      <c r="X162">
        <v>5.2499999999999998E-2</v>
      </c>
      <c r="Y162">
        <v>5.2499999999999998E-2</v>
      </c>
      <c r="Z162">
        <v>4.9999999999999989E-2</v>
      </c>
      <c r="AA162">
        <v>7.1999999999999995E-2</v>
      </c>
      <c r="AB162">
        <v>4.9999999999999989E-2</v>
      </c>
      <c r="AC162">
        <v>4.4499999999999991E-2</v>
      </c>
      <c r="AD162">
        <v>4.4499999999999991E-2</v>
      </c>
      <c r="AE162" t="str">
        <f t="shared" si="2"/>
        <v>Komputer &amp; Peralatan KantorAlat Tulis &amp; Perlengkapan KantorNotebook &amp; Kertas</v>
      </c>
      <c r="BE162" t="s">
        <v>1658</v>
      </c>
      <c r="BF162" t="s">
        <v>2088</v>
      </c>
      <c r="BI162" t="s">
        <v>2403</v>
      </c>
      <c r="BK162" t="s">
        <v>905</v>
      </c>
      <c r="BL162" t="s">
        <v>992</v>
      </c>
      <c r="BM162" t="s">
        <v>2997</v>
      </c>
      <c r="BO162" t="s">
        <v>2998</v>
      </c>
      <c r="BP162" t="s">
        <v>2999</v>
      </c>
    </row>
    <row r="163" spans="1:68">
      <c r="A163" t="s">
        <v>1504</v>
      </c>
      <c r="B163">
        <v>601755</v>
      </c>
      <c r="C163" t="s">
        <v>1561</v>
      </c>
      <c r="D163">
        <v>831112</v>
      </c>
      <c r="E163" t="s">
        <v>1577</v>
      </c>
      <c r="F163">
        <v>899336</v>
      </c>
      <c r="G163" t="s">
        <v>3000</v>
      </c>
      <c r="H163" t="s">
        <v>2970</v>
      </c>
      <c r="I163" t="s">
        <v>2971</v>
      </c>
      <c r="J163" t="s">
        <v>2972</v>
      </c>
      <c r="K163">
        <v>0.04</v>
      </c>
      <c r="L163">
        <v>0.04</v>
      </c>
      <c r="M163">
        <v>0</v>
      </c>
      <c r="N163">
        <v>0.08</v>
      </c>
      <c r="O163">
        <v>7.1999999999999995E-2</v>
      </c>
      <c r="P163">
        <v>-2.1562810736822709E-2</v>
      </c>
      <c r="Q163">
        <v>-3.060324842241093E-3</v>
      </c>
      <c r="R163">
        <v>-2.4623135579063801E-2</v>
      </c>
      <c r="S163">
        <v>-3.0778919473829748E-2</v>
      </c>
      <c r="T163">
        <v>-3.1871892631772994E-2</v>
      </c>
      <c r="U163">
        <v>5.8437189263177293E-2</v>
      </c>
      <c r="V163">
        <v>7.6939675157758902E-2</v>
      </c>
      <c r="W163">
        <v>5.53768644209362E-2</v>
      </c>
      <c r="X163">
        <v>4.9221080526170254E-2</v>
      </c>
      <c r="Y163">
        <v>4.8128107368227008E-2</v>
      </c>
      <c r="Z163">
        <v>5.0437189263177286E-2</v>
      </c>
      <c r="AA163">
        <v>6.8939675157758895E-2</v>
      </c>
      <c r="AB163">
        <v>4.7376864420936193E-2</v>
      </c>
      <c r="AC163">
        <v>4.1221080526170246E-2</v>
      </c>
      <c r="AD163">
        <v>4.0128107368227001E-2</v>
      </c>
      <c r="AE163" t="str">
        <f t="shared" si="2"/>
        <v>Komputer &amp; Peralatan KantorAlat Tulis &amp; Perlengkapan KantorBrankas</v>
      </c>
      <c r="BE163" t="s">
        <v>1857</v>
      </c>
      <c r="BF163" t="s">
        <v>2089</v>
      </c>
      <c r="BI163" t="s">
        <v>2403</v>
      </c>
      <c r="BK163" t="s">
        <v>78</v>
      </c>
      <c r="BL163" t="s">
        <v>274</v>
      </c>
      <c r="BM163" t="s">
        <v>3001</v>
      </c>
      <c r="BO163" t="s">
        <v>3002</v>
      </c>
      <c r="BP163" t="s">
        <v>3003</v>
      </c>
    </row>
    <row r="164" spans="1:68">
      <c r="A164" t="s">
        <v>1504</v>
      </c>
      <c r="B164">
        <v>601755</v>
      </c>
      <c r="C164" t="s">
        <v>1561</v>
      </c>
      <c r="D164">
        <v>831112</v>
      </c>
      <c r="E164" t="s">
        <v>1578</v>
      </c>
      <c r="F164">
        <v>831624</v>
      </c>
      <c r="G164" t="s">
        <v>3004</v>
      </c>
      <c r="H164" t="s">
        <v>2970</v>
      </c>
      <c r="I164" t="s">
        <v>2971</v>
      </c>
      <c r="J164" t="s">
        <v>2972</v>
      </c>
      <c r="K164">
        <v>0.04</v>
      </c>
      <c r="L164">
        <v>0.04</v>
      </c>
      <c r="M164">
        <v>0</v>
      </c>
      <c r="N164">
        <v>0.08</v>
      </c>
      <c r="O164">
        <v>7.1999999999999995E-2</v>
      </c>
      <c r="P164">
        <v>-2.2000000000000006E-2</v>
      </c>
      <c r="Q164">
        <v>0</v>
      </c>
      <c r="R164">
        <v>-2.2000000000000006E-2</v>
      </c>
      <c r="S164">
        <v>-2.7500000000000004E-2</v>
      </c>
      <c r="T164">
        <v>-2.7500000000000004E-2</v>
      </c>
      <c r="U164">
        <v>5.7999999999999996E-2</v>
      </c>
      <c r="V164">
        <v>0.08</v>
      </c>
      <c r="W164">
        <v>5.7999999999999996E-2</v>
      </c>
      <c r="X164">
        <v>5.2499999999999998E-2</v>
      </c>
      <c r="Y164">
        <v>5.2499999999999998E-2</v>
      </c>
      <c r="Z164">
        <v>4.9999999999999989E-2</v>
      </c>
      <c r="AA164">
        <v>7.1999999999999995E-2</v>
      </c>
      <c r="AB164">
        <v>4.9999999999999989E-2</v>
      </c>
      <c r="AC164">
        <v>4.4499999999999991E-2</v>
      </c>
      <c r="AD164">
        <v>4.4499999999999991E-2</v>
      </c>
      <c r="AE164" t="str">
        <f t="shared" si="2"/>
        <v>Komputer &amp; Peralatan KantorAlat Tulis &amp; Perlengkapan KantorPerlengkapan Sekolah &amp; Pendidikan</v>
      </c>
      <c r="BE164" t="s">
        <v>1231</v>
      </c>
      <c r="BF164" t="s">
        <v>2090</v>
      </c>
      <c r="BI164" t="s">
        <v>2403</v>
      </c>
      <c r="BK164" t="s">
        <v>846</v>
      </c>
      <c r="BL164" t="s">
        <v>87</v>
      </c>
      <c r="BM164" t="s">
        <v>3005</v>
      </c>
      <c r="BO164" t="s">
        <v>3006</v>
      </c>
      <c r="BP164" t="s">
        <v>3007</v>
      </c>
    </row>
    <row r="165" spans="1:68">
      <c r="A165" t="s">
        <v>2072</v>
      </c>
      <c r="B165">
        <v>601739</v>
      </c>
      <c r="C165" t="s">
        <v>2109</v>
      </c>
      <c r="D165">
        <v>909064</v>
      </c>
      <c r="E165" t="s">
        <v>2111</v>
      </c>
      <c r="F165">
        <v>601925</v>
      </c>
      <c r="G165" t="s">
        <v>3008</v>
      </c>
      <c r="H165" t="s">
        <v>2817</v>
      </c>
      <c r="I165" t="s">
        <v>2403</v>
      </c>
      <c r="J165" t="s">
        <v>2818</v>
      </c>
      <c r="K165">
        <v>0.04</v>
      </c>
      <c r="L165">
        <v>0.03</v>
      </c>
      <c r="M165">
        <v>-1.0000000000000002E-2</v>
      </c>
      <c r="N165">
        <v>0.1</v>
      </c>
      <c r="O165">
        <v>0.11700000000000001</v>
      </c>
      <c r="P165">
        <v>-1.2443518304105484E-3</v>
      </c>
      <c r="Q165">
        <v>-2.3109391136195904E-3</v>
      </c>
      <c r="R165">
        <v>-3.5552909440301388E-3</v>
      </c>
      <c r="S165">
        <v>-4.4441136800376733E-3</v>
      </c>
      <c r="T165">
        <v>-6.5424748445281639E-3</v>
      </c>
      <c r="U165">
        <v>9.8755648169589455E-2</v>
      </c>
      <c r="V165">
        <v>9.7689060886380422E-2</v>
      </c>
      <c r="W165">
        <v>9.6444709055969871E-2</v>
      </c>
      <c r="X165">
        <v>9.5555886319962327E-2</v>
      </c>
      <c r="Y165">
        <v>9.3457525155471843E-2</v>
      </c>
      <c r="Z165">
        <v>0.11575564816958946</v>
      </c>
      <c r="AA165">
        <v>0.11468906088638042</v>
      </c>
      <c r="AB165">
        <v>0.11344470905596987</v>
      </c>
      <c r="AC165">
        <v>0.11255588631996233</v>
      </c>
      <c r="AD165">
        <v>0.11045752515547184</v>
      </c>
      <c r="AE165" t="str">
        <f t="shared" si="2"/>
        <v>Telepon &amp; ElektronikAksesori PonselCasing, Pelindung Layar, &amp; Stiker</v>
      </c>
      <c r="BE165" t="s">
        <v>1232</v>
      </c>
      <c r="BF165" t="s">
        <v>2173</v>
      </c>
      <c r="BI165" t="s">
        <v>2403</v>
      </c>
      <c r="BK165" t="s">
        <v>1162</v>
      </c>
      <c r="BL165" t="s">
        <v>1042</v>
      </c>
      <c r="BM165" t="s">
        <v>3009</v>
      </c>
      <c r="BO165" t="s">
        <v>3010</v>
      </c>
      <c r="BP165" t="s">
        <v>3011</v>
      </c>
    </row>
    <row r="166" spans="1:68">
      <c r="A166" t="s">
        <v>1504</v>
      </c>
      <c r="B166">
        <v>601755</v>
      </c>
      <c r="C166" t="s">
        <v>1561</v>
      </c>
      <c r="D166">
        <v>831112</v>
      </c>
      <c r="E166" t="s">
        <v>1573</v>
      </c>
      <c r="F166">
        <v>831368</v>
      </c>
      <c r="G166" t="s">
        <v>3012</v>
      </c>
      <c r="H166" t="s">
        <v>2970</v>
      </c>
      <c r="I166" t="s">
        <v>2971</v>
      </c>
      <c r="J166" t="s">
        <v>2972</v>
      </c>
      <c r="K166">
        <v>0.04</v>
      </c>
      <c r="L166">
        <v>0.04</v>
      </c>
      <c r="M166">
        <v>0</v>
      </c>
      <c r="N166">
        <v>0.08</v>
      </c>
      <c r="O166">
        <v>7.1999999999999995E-2</v>
      </c>
      <c r="P166">
        <v>-2.2000000000000006E-2</v>
      </c>
      <c r="Q166">
        <v>0</v>
      </c>
      <c r="R166">
        <v>-2.2000000000000006E-2</v>
      </c>
      <c r="S166">
        <v>-2.7500000000000004E-2</v>
      </c>
      <c r="T166">
        <v>-2.7500000000000004E-2</v>
      </c>
      <c r="U166">
        <v>5.7999999999999996E-2</v>
      </c>
      <c r="V166">
        <v>0.08</v>
      </c>
      <c r="W166">
        <v>5.7999999999999996E-2</v>
      </c>
      <c r="X166">
        <v>5.2499999999999998E-2</v>
      </c>
      <c r="Y166">
        <v>5.2499999999999998E-2</v>
      </c>
      <c r="Z166">
        <v>4.9999999999999989E-2</v>
      </c>
      <c r="AA166">
        <v>7.1999999999999995E-2</v>
      </c>
      <c r="AB166">
        <v>4.9999999999999989E-2</v>
      </c>
      <c r="AC166">
        <v>4.4499999999999991E-2</v>
      </c>
      <c r="AD166">
        <v>4.4499999999999991E-2</v>
      </c>
      <c r="AE166" t="str">
        <f t="shared" si="2"/>
        <v>Komputer &amp; Peralatan KantorAlat Tulis &amp; Perlengkapan KantorPerlengkapan Pemotong</v>
      </c>
      <c r="BE166" t="s">
        <v>1242</v>
      </c>
      <c r="BF166" t="s">
        <v>1756</v>
      </c>
      <c r="BI166" t="s">
        <v>2403</v>
      </c>
      <c r="BK166" t="s">
        <v>79</v>
      </c>
      <c r="BL166" t="s">
        <v>111</v>
      </c>
      <c r="BM166" t="s">
        <v>3013</v>
      </c>
      <c r="BO166" t="s">
        <v>3014</v>
      </c>
      <c r="BP166" t="s">
        <v>3015</v>
      </c>
    </row>
    <row r="167" spans="1:68">
      <c r="A167" t="s">
        <v>1504</v>
      </c>
      <c r="B167">
        <v>601755</v>
      </c>
      <c r="C167" t="s">
        <v>1561</v>
      </c>
      <c r="D167">
        <v>831112</v>
      </c>
      <c r="E167" t="s">
        <v>1574</v>
      </c>
      <c r="F167">
        <v>988040</v>
      </c>
      <c r="G167" t="s">
        <v>3016</v>
      </c>
      <c r="H167" t="s">
        <v>2970</v>
      </c>
      <c r="I167" t="s">
        <v>2971</v>
      </c>
      <c r="J167" t="s">
        <v>2972</v>
      </c>
      <c r="K167">
        <v>0.04</v>
      </c>
      <c r="L167">
        <v>0.04</v>
      </c>
      <c r="M167">
        <v>0</v>
      </c>
      <c r="N167">
        <v>0.08</v>
      </c>
      <c r="O167">
        <v>7.1999999999999995E-2</v>
      </c>
      <c r="P167">
        <v>-2.2000000000000006E-2</v>
      </c>
      <c r="Q167">
        <v>0</v>
      </c>
      <c r="R167">
        <v>-2.2000000000000006E-2</v>
      </c>
      <c r="S167">
        <v>-2.7500000000000004E-2</v>
      </c>
      <c r="T167">
        <v>-2.7500000000000004E-2</v>
      </c>
      <c r="U167">
        <v>5.7999999999999996E-2</v>
      </c>
      <c r="V167">
        <v>0.08</v>
      </c>
      <c r="W167">
        <v>5.7999999999999996E-2</v>
      </c>
      <c r="X167">
        <v>5.2499999999999998E-2</v>
      </c>
      <c r="Y167">
        <v>5.2499999999999998E-2</v>
      </c>
      <c r="Z167">
        <v>4.9999999999999989E-2</v>
      </c>
      <c r="AA167">
        <v>7.1999999999999995E-2</v>
      </c>
      <c r="AB167">
        <v>4.9999999999999989E-2</v>
      </c>
      <c r="AC167">
        <v>4.4499999999999991E-2</v>
      </c>
      <c r="AD167">
        <v>4.4499999999999991E-2</v>
      </c>
      <c r="AE167" t="str">
        <f t="shared" si="2"/>
        <v>Komputer &amp; Peralatan KantorAlat Tulis &amp; Perlengkapan KantorProduk Pengaturan File Kantor</v>
      </c>
      <c r="BE167" t="s">
        <v>2317</v>
      </c>
      <c r="BF167" t="s">
        <v>2296</v>
      </c>
      <c r="BI167" t="s">
        <v>2403</v>
      </c>
      <c r="BK167" t="s">
        <v>1171</v>
      </c>
      <c r="BL167" t="s">
        <v>647</v>
      </c>
      <c r="BM167" t="s">
        <v>3017</v>
      </c>
      <c r="BO167" t="s">
        <v>3018</v>
      </c>
      <c r="BP167" t="s">
        <v>3019</v>
      </c>
    </row>
    <row r="168" spans="1:68">
      <c r="A168" t="s">
        <v>1504</v>
      </c>
      <c r="B168">
        <v>601755</v>
      </c>
      <c r="C168" t="s">
        <v>1561</v>
      </c>
      <c r="D168">
        <v>831112</v>
      </c>
      <c r="E168" t="s">
        <v>1566</v>
      </c>
      <c r="F168">
        <v>832392</v>
      </c>
      <c r="G168" t="s">
        <v>3020</v>
      </c>
      <c r="H168" t="s">
        <v>2970</v>
      </c>
      <c r="I168" t="s">
        <v>2971</v>
      </c>
      <c r="J168" t="s">
        <v>2972</v>
      </c>
      <c r="K168">
        <v>0.04</v>
      </c>
      <c r="L168">
        <v>0.04</v>
      </c>
      <c r="M168">
        <v>0</v>
      </c>
      <c r="N168">
        <v>0.08</v>
      </c>
      <c r="O168">
        <v>7.1999999999999995E-2</v>
      </c>
      <c r="P168">
        <v>-2.2000000000000006E-2</v>
      </c>
      <c r="Q168">
        <v>0</v>
      </c>
      <c r="R168">
        <v>-2.2000000000000006E-2</v>
      </c>
      <c r="S168">
        <v>-2.7500000000000004E-2</v>
      </c>
      <c r="T168">
        <v>-2.7500000000000004E-2</v>
      </c>
      <c r="U168">
        <v>5.7999999999999996E-2</v>
      </c>
      <c r="V168">
        <v>0.08</v>
      </c>
      <c r="W168">
        <v>5.7999999999999996E-2</v>
      </c>
      <c r="X168">
        <v>5.2499999999999998E-2</v>
      </c>
      <c r="Y168">
        <v>5.2499999999999998E-2</v>
      </c>
      <c r="Z168">
        <v>4.9999999999999989E-2</v>
      </c>
      <c r="AA168">
        <v>7.1999999999999995E-2</v>
      </c>
      <c r="AB168">
        <v>4.9999999999999989E-2</v>
      </c>
      <c r="AC168">
        <v>4.4499999999999991E-2</v>
      </c>
      <c r="AD168">
        <v>4.4499999999999991E-2</v>
      </c>
      <c r="AE168" t="str">
        <f t="shared" si="2"/>
        <v>Komputer &amp; Peralatan KantorAlat Tulis &amp; Perlengkapan KantorPerlengkapan Penataan &amp; Aksesori Meja</v>
      </c>
      <c r="BE168" t="s">
        <v>1378</v>
      </c>
      <c r="BF168" t="s">
        <v>1824</v>
      </c>
      <c r="BI168" t="s">
        <v>2403</v>
      </c>
      <c r="BK168" t="s">
        <v>139</v>
      </c>
      <c r="BL168" t="s">
        <v>1007</v>
      </c>
      <c r="BM168" t="s">
        <v>3021</v>
      </c>
      <c r="BO168" t="s">
        <v>3022</v>
      </c>
      <c r="BP168" t="s">
        <v>3023</v>
      </c>
    </row>
    <row r="169" spans="1:68">
      <c r="A169" t="s">
        <v>1348</v>
      </c>
      <c r="B169">
        <v>601450</v>
      </c>
      <c r="C169" t="s">
        <v>1379</v>
      </c>
      <c r="D169">
        <v>856208</v>
      </c>
      <c r="E169" t="s">
        <v>1380</v>
      </c>
      <c r="F169">
        <v>855696</v>
      </c>
      <c r="G169" t="s">
        <v>3024</v>
      </c>
      <c r="H169" t="s">
        <v>2583</v>
      </c>
      <c r="I169" t="s">
        <v>2457</v>
      </c>
      <c r="J169" t="s">
        <v>1348</v>
      </c>
      <c r="K169">
        <v>0.04</v>
      </c>
      <c r="L169">
        <v>7.0000000000000007E-2</v>
      </c>
      <c r="M169">
        <v>3.0000000000000006E-2</v>
      </c>
      <c r="N169">
        <v>9.2499999999999999E-2</v>
      </c>
      <c r="O169">
        <v>0.1095</v>
      </c>
      <c r="P169">
        <v>-7.0000000000000097E-3</v>
      </c>
      <c r="Q169">
        <v>-2.1000000000000001E-2</v>
      </c>
      <c r="R169">
        <v>-2.8000000000000011E-2</v>
      </c>
      <c r="S169">
        <v>-3.500000000000001E-2</v>
      </c>
      <c r="T169">
        <v>-4.250000000000001E-2</v>
      </c>
      <c r="U169">
        <v>8.5499999999999993E-2</v>
      </c>
      <c r="V169">
        <v>7.1499999999999994E-2</v>
      </c>
      <c r="W169">
        <v>6.4499999999999988E-2</v>
      </c>
      <c r="X169">
        <v>5.7499999999999989E-2</v>
      </c>
      <c r="Y169">
        <v>4.9999999999999989E-2</v>
      </c>
      <c r="Z169">
        <v>0.10249999999999999</v>
      </c>
      <c r="AA169">
        <v>8.8499999999999995E-2</v>
      </c>
      <c r="AB169">
        <v>8.1499999999999989E-2</v>
      </c>
      <c r="AC169">
        <v>7.4499999999999983E-2</v>
      </c>
      <c r="AD169">
        <v>6.699999999999999E-2</v>
      </c>
      <c r="AE169" t="str">
        <f t="shared" si="2"/>
        <v>Perawatan &amp; KecantikanParfumParfum Pria</v>
      </c>
      <c r="BE169" t="s">
        <v>1263</v>
      </c>
      <c r="BF169" t="s">
        <v>1825</v>
      </c>
      <c r="BI169" t="s">
        <v>2403</v>
      </c>
      <c r="BK169" t="s">
        <v>942</v>
      </c>
      <c r="BL169" t="s">
        <v>467</v>
      </c>
      <c r="BM169" t="s">
        <v>3025</v>
      </c>
      <c r="BO169" t="s">
        <v>3026</v>
      </c>
      <c r="BP169" t="s">
        <v>3027</v>
      </c>
    </row>
    <row r="170" spans="1:68">
      <c r="A170" t="s">
        <v>1504</v>
      </c>
      <c r="B170">
        <v>601755</v>
      </c>
      <c r="C170" t="s">
        <v>1561</v>
      </c>
      <c r="D170">
        <v>831112</v>
      </c>
      <c r="E170" t="s">
        <v>1579</v>
      </c>
      <c r="F170">
        <v>988936</v>
      </c>
      <c r="G170" t="s">
        <v>3028</v>
      </c>
      <c r="H170" t="s">
        <v>2970</v>
      </c>
      <c r="I170" t="s">
        <v>2971</v>
      </c>
      <c r="J170" t="s">
        <v>2972</v>
      </c>
      <c r="K170">
        <v>0.04</v>
      </c>
      <c r="L170">
        <v>0.04</v>
      </c>
      <c r="M170">
        <v>0</v>
      </c>
      <c r="N170">
        <v>0.08</v>
      </c>
      <c r="O170">
        <v>7.1999999999999995E-2</v>
      </c>
      <c r="P170">
        <v>-2.2000000000000006E-2</v>
      </c>
      <c r="Q170">
        <v>0</v>
      </c>
      <c r="R170">
        <v>-2.2000000000000006E-2</v>
      </c>
      <c r="S170">
        <v>-2.7500000000000004E-2</v>
      </c>
      <c r="T170">
        <v>-2.7500000000000004E-2</v>
      </c>
      <c r="U170">
        <v>5.7999999999999996E-2</v>
      </c>
      <c r="V170">
        <v>0.08</v>
      </c>
      <c r="W170">
        <v>5.7999999999999996E-2</v>
      </c>
      <c r="X170">
        <v>5.2499999999999998E-2</v>
      </c>
      <c r="Y170">
        <v>5.2499999999999998E-2</v>
      </c>
      <c r="Z170">
        <v>4.9999999999999989E-2</v>
      </c>
      <c r="AA170">
        <v>7.1999999999999995E-2</v>
      </c>
      <c r="AB170">
        <v>4.9999999999999989E-2</v>
      </c>
      <c r="AC170">
        <v>4.4499999999999991E-2</v>
      </c>
      <c r="AD170">
        <v>4.4499999999999991E-2</v>
      </c>
      <c r="AE170" t="str">
        <f t="shared" si="2"/>
        <v>Komputer &amp; Peralatan KantorAlat Tulis &amp; Perlengkapan KantorPita, Perekat &amp; Pengencang</v>
      </c>
      <c r="BE170" t="s">
        <v>1941</v>
      </c>
      <c r="BF170" t="s">
        <v>1662</v>
      </c>
      <c r="BI170" t="s">
        <v>2403</v>
      </c>
      <c r="BK170" t="s">
        <v>1024</v>
      </c>
      <c r="BL170" t="s">
        <v>696</v>
      </c>
      <c r="BM170" t="s">
        <v>3029</v>
      </c>
      <c r="BO170" t="s">
        <v>3030</v>
      </c>
      <c r="BP170" t="s">
        <v>3031</v>
      </c>
    </row>
    <row r="171" spans="1:68">
      <c r="A171" t="s">
        <v>1504</v>
      </c>
      <c r="B171">
        <v>601755</v>
      </c>
      <c r="C171" t="s">
        <v>1561</v>
      </c>
      <c r="D171">
        <v>831112</v>
      </c>
      <c r="E171" t="s">
        <v>1567</v>
      </c>
      <c r="F171">
        <v>832008</v>
      </c>
      <c r="G171" t="s">
        <v>3032</v>
      </c>
      <c r="H171" t="s">
        <v>2970</v>
      </c>
      <c r="I171" t="s">
        <v>2971</v>
      </c>
      <c r="J171" t="s">
        <v>2972</v>
      </c>
      <c r="K171">
        <v>0.04</v>
      </c>
      <c r="L171">
        <v>0.04</v>
      </c>
      <c r="M171">
        <v>0</v>
      </c>
      <c r="N171">
        <v>0.08</v>
      </c>
      <c r="O171">
        <v>7.1999999999999995E-2</v>
      </c>
      <c r="P171">
        <v>-2.2000000000000006E-2</v>
      </c>
      <c r="Q171">
        <v>0</v>
      </c>
      <c r="R171">
        <v>-2.2000000000000006E-2</v>
      </c>
      <c r="S171">
        <v>-2.7500000000000004E-2</v>
      </c>
      <c r="T171">
        <v>-2.7500000000000004E-2</v>
      </c>
      <c r="U171">
        <v>5.7999999999999996E-2</v>
      </c>
      <c r="V171">
        <v>0.08</v>
      </c>
      <c r="W171">
        <v>5.7999999999999996E-2</v>
      </c>
      <c r="X171">
        <v>5.2499999999999998E-2</v>
      </c>
      <c r="Y171">
        <v>5.2499999999999998E-2</v>
      </c>
      <c r="Z171">
        <v>4.9999999999999989E-2</v>
      </c>
      <c r="AA171">
        <v>7.1999999999999995E-2</v>
      </c>
      <c r="AB171">
        <v>4.9999999999999989E-2</v>
      </c>
      <c r="AC171">
        <v>4.4499999999999991E-2</v>
      </c>
      <c r="AD171">
        <v>4.4499999999999991E-2</v>
      </c>
      <c r="AE171" t="str">
        <f t="shared" si="2"/>
        <v>Komputer &amp; Peralatan KantorAlat Tulis &amp; Perlengkapan KantorAmplop &amp; Perlengkapan Pos</v>
      </c>
      <c r="BE171" t="s">
        <v>1536</v>
      </c>
      <c r="BF171" t="s">
        <v>1653</v>
      </c>
      <c r="BI171" t="s">
        <v>2403</v>
      </c>
      <c r="BK171" t="s">
        <v>152</v>
      </c>
      <c r="BL171" t="s">
        <v>48</v>
      </c>
      <c r="BM171" t="s">
        <v>3033</v>
      </c>
      <c r="BO171" t="s">
        <v>3034</v>
      </c>
      <c r="BP171" t="s">
        <v>3035</v>
      </c>
    </row>
    <row r="172" spans="1:68">
      <c r="A172" t="s">
        <v>1504</v>
      </c>
      <c r="B172">
        <v>601755</v>
      </c>
      <c r="C172" t="s">
        <v>1561</v>
      </c>
      <c r="D172">
        <v>831112</v>
      </c>
      <c r="E172" t="s">
        <v>1576</v>
      </c>
      <c r="F172">
        <v>988680</v>
      </c>
      <c r="G172" t="s">
        <v>3036</v>
      </c>
      <c r="H172" t="s">
        <v>2970</v>
      </c>
      <c r="I172" t="s">
        <v>2971</v>
      </c>
      <c r="J172" t="s">
        <v>2972</v>
      </c>
      <c r="K172">
        <v>0.04</v>
      </c>
      <c r="L172">
        <v>0.04</v>
      </c>
      <c r="M172">
        <v>0</v>
      </c>
      <c r="N172">
        <v>6.25E-2</v>
      </c>
      <c r="O172">
        <v>9.1999999999999998E-2</v>
      </c>
      <c r="P172">
        <v>-1.6E-2</v>
      </c>
      <c r="Q172">
        <v>0</v>
      </c>
      <c r="R172">
        <v>-1.6E-2</v>
      </c>
      <c r="S172">
        <v>-0.02</v>
      </c>
      <c r="T172">
        <v>-0.02</v>
      </c>
      <c r="U172">
        <v>4.65E-2</v>
      </c>
      <c r="V172">
        <v>6.25E-2</v>
      </c>
      <c r="W172">
        <v>4.65E-2</v>
      </c>
      <c r="X172">
        <v>4.2499999999999996E-2</v>
      </c>
      <c r="Y172">
        <v>4.2499999999999996E-2</v>
      </c>
      <c r="Z172">
        <v>7.5999999999999998E-2</v>
      </c>
      <c r="AA172">
        <v>9.1999999999999998E-2</v>
      </c>
      <c r="AB172">
        <v>7.5999999999999998E-2</v>
      </c>
      <c r="AC172">
        <v>7.1999999999999995E-2</v>
      </c>
      <c r="AD172">
        <v>7.1999999999999995E-2</v>
      </c>
      <c r="AE172" t="str">
        <f t="shared" si="2"/>
        <v>Komputer &amp; Peralatan KantorAlat Tulis &amp; Perlengkapan KantorPerlengkapan Presentasi Kantor</v>
      </c>
      <c r="BE172" t="s">
        <v>1942</v>
      </c>
      <c r="BF172" t="s">
        <v>2274</v>
      </c>
      <c r="BI172" t="s">
        <v>2403</v>
      </c>
      <c r="BK172" t="s">
        <v>1025</v>
      </c>
      <c r="BL172" t="s">
        <v>10</v>
      </c>
      <c r="BM172" t="s">
        <v>3037</v>
      </c>
      <c r="BO172" t="s">
        <v>3038</v>
      </c>
      <c r="BP172" t="s">
        <v>3039</v>
      </c>
    </row>
    <row r="173" spans="1:68">
      <c r="A173" t="s">
        <v>1504</v>
      </c>
      <c r="B173">
        <v>601755</v>
      </c>
      <c r="C173" t="s">
        <v>1561</v>
      </c>
      <c r="D173">
        <v>831112</v>
      </c>
      <c r="E173" t="s">
        <v>1575</v>
      </c>
      <c r="F173">
        <v>988552</v>
      </c>
      <c r="G173" t="s">
        <v>3040</v>
      </c>
      <c r="H173" t="s">
        <v>2970</v>
      </c>
      <c r="I173" t="s">
        <v>2971</v>
      </c>
      <c r="J173" t="s">
        <v>2972</v>
      </c>
      <c r="K173">
        <v>0.04</v>
      </c>
      <c r="L173">
        <v>0.04</v>
      </c>
      <c r="M173">
        <v>0</v>
      </c>
      <c r="N173">
        <v>0.08</v>
      </c>
      <c r="O173">
        <v>7.1999999999999995E-2</v>
      </c>
      <c r="P173">
        <v>-2.2000000000000006E-2</v>
      </c>
      <c r="Q173">
        <v>0</v>
      </c>
      <c r="R173">
        <v>-2.2000000000000006E-2</v>
      </c>
      <c r="S173">
        <v>-2.7500000000000004E-2</v>
      </c>
      <c r="T173">
        <v>-2.7500000000000004E-2</v>
      </c>
      <c r="U173">
        <v>5.7999999999999996E-2</v>
      </c>
      <c r="V173">
        <v>0.08</v>
      </c>
      <c r="W173">
        <v>5.7999999999999996E-2</v>
      </c>
      <c r="X173">
        <v>5.2499999999999998E-2</v>
      </c>
      <c r="Y173">
        <v>5.2499999999999998E-2</v>
      </c>
      <c r="Z173">
        <v>4.9999999999999989E-2</v>
      </c>
      <c r="AA173">
        <v>7.1999999999999995E-2</v>
      </c>
      <c r="AB173">
        <v>4.9999999999999989E-2</v>
      </c>
      <c r="AC173">
        <v>4.4499999999999991E-2</v>
      </c>
      <c r="AD173">
        <v>4.4499999999999991E-2</v>
      </c>
      <c r="AE173" t="str">
        <f t="shared" si="2"/>
        <v>Komputer &amp; Peralatan KantorAlat Tulis &amp; Perlengkapan KantorPerlengkapan Pengukuran Kantor</v>
      </c>
      <c r="BE173" t="s">
        <v>1335</v>
      </c>
      <c r="BF173" t="s">
        <v>1222</v>
      </c>
      <c r="BI173" t="s">
        <v>2403</v>
      </c>
      <c r="BK173" t="s">
        <v>943</v>
      </c>
      <c r="BL173" t="s">
        <v>552</v>
      </c>
      <c r="BM173" t="s">
        <v>3041</v>
      </c>
      <c r="BO173" t="s">
        <v>3042</v>
      </c>
      <c r="BP173" t="s">
        <v>3043</v>
      </c>
    </row>
    <row r="174" spans="1:68">
      <c r="A174" t="s">
        <v>2028</v>
      </c>
      <c r="B174">
        <v>601303</v>
      </c>
      <c r="C174" t="s">
        <v>2029</v>
      </c>
      <c r="D174">
        <v>601304</v>
      </c>
      <c r="G174" t="s">
        <v>3044</v>
      </c>
      <c r="H174" t="s">
        <v>3044</v>
      </c>
      <c r="I174" t="s">
        <v>246</v>
      </c>
      <c r="J174" t="s">
        <v>2028</v>
      </c>
      <c r="K174">
        <v>5.5E-2</v>
      </c>
      <c r="L174">
        <v>0.08</v>
      </c>
      <c r="M174">
        <v>2.5000000000000001E-2</v>
      </c>
      <c r="N174">
        <v>9.2499999999999999E-2</v>
      </c>
      <c r="O174">
        <v>0.1095</v>
      </c>
      <c r="P174">
        <v>-6.9943035235935751E-3</v>
      </c>
      <c r="Q174">
        <v>-2.1039875334844988E-2</v>
      </c>
      <c r="R174">
        <v>-2.8034178858438563E-2</v>
      </c>
      <c r="S174">
        <v>-3.5042723573048204E-2</v>
      </c>
      <c r="T174">
        <v>-4.2556964764064273E-2</v>
      </c>
      <c r="U174">
        <v>8.550569647640642E-2</v>
      </c>
      <c r="V174">
        <v>7.1460124665155014E-2</v>
      </c>
      <c r="W174">
        <v>6.4465821141561436E-2</v>
      </c>
      <c r="X174">
        <v>5.7457276426951795E-2</v>
      </c>
      <c r="Y174">
        <v>4.9943035235935726E-2</v>
      </c>
      <c r="Z174">
        <v>0.10250569647640642</v>
      </c>
      <c r="AA174">
        <v>8.8460124665155015E-2</v>
      </c>
      <c r="AB174">
        <v>8.1465821141561437E-2</v>
      </c>
      <c r="AC174">
        <v>7.4457276426951796E-2</v>
      </c>
      <c r="AD174">
        <v>6.6943035235935727E-2</v>
      </c>
      <c r="AE174" t="str">
        <f t="shared" si="2"/>
        <v>Fashion MuslimHijab</v>
      </c>
      <c r="BE174" t="s">
        <v>1545</v>
      </c>
      <c r="BF174" t="s">
        <v>1223</v>
      </c>
      <c r="BI174" t="s">
        <v>2403</v>
      </c>
      <c r="BK174" t="s">
        <v>944</v>
      </c>
      <c r="BL174" t="s">
        <v>439</v>
      </c>
      <c r="BM174" t="s">
        <v>3045</v>
      </c>
      <c r="BO174" t="s">
        <v>3046</v>
      </c>
      <c r="BP174" t="s">
        <v>3047</v>
      </c>
    </row>
    <row r="175" spans="1:68">
      <c r="A175" t="s">
        <v>1779</v>
      </c>
      <c r="B175">
        <v>604968</v>
      </c>
      <c r="C175" t="s">
        <v>1784</v>
      </c>
      <c r="D175">
        <v>872968</v>
      </c>
      <c r="G175" t="s">
        <v>3048</v>
      </c>
      <c r="H175" t="s">
        <v>3048</v>
      </c>
      <c r="I175" t="s">
        <v>2547</v>
      </c>
      <c r="J175" t="s">
        <v>1779</v>
      </c>
      <c r="K175">
        <v>5.5E-2</v>
      </c>
      <c r="L175">
        <v>7.4999999999999997E-2</v>
      </c>
      <c r="M175">
        <v>1.9999999999999997E-2</v>
      </c>
      <c r="N175">
        <v>0.1</v>
      </c>
      <c r="O175">
        <v>0.122</v>
      </c>
      <c r="P175">
        <v>-1.4E-2</v>
      </c>
      <c r="Q175">
        <v>-1.3999999999999997E-2</v>
      </c>
      <c r="R175">
        <v>-2.7999999999999997E-2</v>
      </c>
      <c r="S175">
        <v>-3.4999999999999996E-2</v>
      </c>
      <c r="T175">
        <v>-3.9999999999999994E-2</v>
      </c>
      <c r="U175">
        <v>8.6000000000000007E-2</v>
      </c>
      <c r="V175">
        <v>8.6000000000000007E-2</v>
      </c>
      <c r="W175">
        <v>7.2000000000000008E-2</v>
      </c>
      <c r="X175">
        <v>6.5000000000000002E-2</v>
      </c>
      <c r="Y175">
        <v>6.0000000000000012E-2</v>
      </c>
      <c r="Z175">
        <v>0.108</v>
      </c>
      <c r="AA175">
        <v>0.108</v>
      </c>
      <c r="AB175">
        <v>9.4E-2</v>
      </c>
      <c r="AC175">
        <v>8.6999999999999994E-2</v>
      </c>
      <c r="AD175">
        <v>8.2000000000000003E-2</v>
      </c>
      <c r="AE175" t="str">
        <f t="shared" si="2"/>
        <v>Perbaikan RumahPerlengkapan Bangunan</v>
      </c>
      <c r="BE175" t="s">
        <v>1561</v>
      </c>
      <c r="BF175" t="s">
        <v>1224</v>
      </c>
      <c r="BI175" t="s">
        <v>2403</v>
      </c>
      <c r="BK175" t="s">
        <v>945</v>
      </c>
      <c r="BL175" t="s">
        <v>648</v>
      </c>
      <c r="BM175" t="s">
        <v>3049</v>
      </c>
      <c r="BO175" t="s">
        <v>3050</v>
      </c>
      <c r="BP175" t="s">
        <v>3051</v>
      </c>
    </row>
    <row r="176" spans="1:68">
      <c r="A176" t="s">
        <v>2248</v>
      </c>
      <c r="B176">
        <v>600154</v>
      </c>
      <c r="C176" t="s">
        <v>2249</v>
      </c>
      <c r="D176">
        <v>808328</v>
      </c>
      <c r="G176" t="s">
        <v>3052</v>
      </c>
      <c r="H176" t="s">
        <v>3052</v>
      </c>
      <c r="I176" t="s">
        <v>2547</v>
      </c>
      <c r="J176" t="s">
        <v>2248</v>
      </c>
      <c r="K176">
        <v>0.05</v>
      </c>
      <c r="L176">
        <v>0.08</v>
      </c>
      <c r="M176">
        <v>0.03</v>
      </c>
      <c r="N176">
        <v>0.1</v>
      </c>
      <c r="O176">
        <v>0.122</v>
      </c>
      <c r="P176">
        <v>-1.2839686084826111E-2</v>
      </c>
      <c r="Q176">
        <v>-2.2122197406217254E-2</v>
      </c>
      <c r="R176">
        <v>-3.4961883491043365E-2</v>
      </c>
      <c r="S176">
        <v>-4.3702354363804208E-2</v>
      </c>
      <c r="T176">
        <v>-5.1603139151738933E-2</v>
      </c>
      <c r="U176">
        <v>8.7160313915173898E-2</v>
      </c>
      <c r="V176">
        <v>7.7877802593782755E-2</v>
      </c>
      <c r="W176">
        <v>6.5038116508956634E-2</v>
      </c>
      <c r="X176">
        <v>5.6297645636195798E-2</v>
      </c>
      <c r="Y176">
        <v>4.8396860848261072E-2</v>
      </c>
      <c r="Z176">
        <v>0.10916031391517389</v>
      </c>
      <c r="AA176">
        <v>9.9877802593782747E-2</v>
      </c>
      <c r="AB176">
        <v>8.7038116508956626E-2</v>
      </c>
      <c r="AC176">
        <v>7.829764563619579E-2</v>
      </c>
      <c r="AD176">
        <v>7.0396860848261064E-2</v>
      </c>
      <c r="AE176" t="str">
        <f t="shared" si="2"/>
        <v>Tekstil &amp; Soft FurnishingSeprei</v>
      </c>
      <c r="BE176" t="s">
        <v>1742</v>
      </c>
      <c r="BF176" t="s">
        <v>1432</v>
      </c>
      <c r="BI176" t="s">
        <v>2403</v>
      </c>
      <c r="BK176" t="s">
        <v>955</v>
      </c>
      <c r="BL176" t="s">
        <v>852</v>
      </c>
      <c r="BM176" t="s">
        <v>3053</v>
      </c>
      <c r="BO176" t="s">
        <v>3054</v>
      </c>
      <c r="BP176" t="s">
        <v>3055</v>
      </c>
    </row>
    <row r="177" spans="1:68">
      <c r="A177" t="s">
        <v>2267</v>
      </c>
      <c r="B177">
        <v>604579</v>
      </c>
      <c r="C177" t="s">
        <v>2288</v>
      </c>
      <c r="D177">
        <v>871560</v>
      </c>
      <c r="G177" t="s">
        <v>3056</v>
      </c>
      <c r="H177" t="s">
        <v>3056</v>
      </c>
      <c r="I177" t="s">
        <v>2547</v>
      </c>
      <c r="J177" t="s">
        <v>2267</v>
      </c>
      <c r="K177">
        <v>5.5E-2</v>
      </c>
      <c r="L177">
        <v>7.0000000000000007E-2</v>
      </c>
      <c r="M177">
        <v>1.5000000000000006E-2</v>
      </c>
      <c r="N177">
        <v>0.1</v>
      </c>
      <c r="O177">
        <v>0.122</v>
      </c>
      <c r="P177">
        <v>-1.4500000000000004E-2</v>
      </c>
      <c r="Q177">
        <v>-1.0500000000000004E-2</v>
      </c>
      <c r="R177">
        <v>-2.5000000000000008E-2</v>
      </c>
      <c r="S177">
        <v>-3.1250000000000007E-2</v>
      </c>
      <c r="T177">
        <v>-3.5000000000000003E-2</v>
      </c>
      <c r="U177">
        <v>8.5500000000000007E-2</v>
      </c>
      <c r="V177">
        <v>8.9499999999999996E-2</v>
      </c>
      <c r="W177">
        <v>7.4999999999999997E-2</v>
      </c>
      <c r="X177">
        <v>6.8750000000000006E-2</v>
      </c>
      <c r="Y177">
        <v>6.5000000000000002E-2</v>
      </c>
      <c r="Z177">
        <v>0.1075</v>
      </c>
      <c r="AA177">
        <v>0.11149999999999999</v>
      </c>
      <c r="AB177">
        <v>9.6999999999999989E-2</v>
      </c>
      <c r="AC177">
        <v>9.0749999999999997E-2</v>
      </c>
      <c r="AD177">
        <v>8.6999999999999994E-2</v>
      </c>
      <c r="AE177" t="str">
        <f t="shared" si="2"/>
        <v>Alat &amp; Perangkat KerasPeralatan Listrik</v>
      </c>
      <c r="BE177" t="s">
        <v>1714</v>
      </c>
      <c r="BF177" t="s">
        <v>1299</v>
      </c>
      <c r="BI177" t="s">
        <v>2403</v>
      </c>
      <c r="BK177" t="s">
        <v>956</v>
      </c>
      <c r="BL177" t="s">
        <v>618</v>
      </c>
      <c r="BM177" t="s">
        <v>3057</v>
      </c>
      <c r="BO177" t="s">
        <v>3058</v>
      </c>
      <c r="BP177" t="s">
        <v>3059</v>
      </c>
    </row>
    <row r="178" spans="1:68">
      <c r="A178" t="s">
        <v>2160</v>
      </c>
      <c r="B178">
        <v>603014</v>
      </c>
      <c r="C178" t="s">
        <v>2221</v>
      </c>
      <c r="D178">
        <v>834824</v>
      </c>
      <c r="E178" t="s">
        <v>2237</v>
      </c>
      <c r="F178">
        <v>940168</v>
      </c>
      <c r="G178" t="s">
        <v>3060</v>
      </c>
      <c r="H178" t="s">
        <v>3061</v>
      </c>
      <c r="I178" t="s">
        <v>2971</v>
      </c>
      <c r="J178" t="s">
        <v>3062</v>
      </c>
      <c r="K178">
        <v>0.06</v>
      </c>
      <c r="L178">
        <v>6.5000000000000002E-2</v>
      </c>
      <c r="M178">
        <v>5.0000000000000044E-3</v>
      </c>
      <c r="N178">
        <v>0.1</v>
      </c>
      <c r="O178">
        <v>0.122</v>
      </c>
      <c r="P178">
        <v>-1.5161993959810605E-2</v>
      </c>
      <c r="Q178">
        <v>-5.8660422813257744E-3</v>
      </c>
      <c r="R178">
        <v>-2.1028036241136378E-2</v>
      </c>
      <c r="S178">
        <v>-2.6285045301420472E-2</v>
      </c>
      <c r="T178">
        <v>-2.8380060401893965E-2</v>
      </c>
      <c r="U178">
        <v>8.4838006040189401E-2</v>
      </c>
      <c r="V178">
        <v>9.4133957718674235E-2</v>
      </c>
      <c r="W178">
        <v>7.8971963758863631E-2</v>
      </c>
      <c r="X178">
        <v>7.3714954698579527E-2</v>
      </c>
      <c r="Y178">
        <v>7.1619939598106044E-2</v>
      </c>
      <c r="Z178">
        <v>0.10683800604018939</v>
      </c>
      <c r="AA178">
        <v>0.11613395771867423</v>
      </c>
      <c r="AB178">
        <v>0.10097196375886362</v>
      </c>
      <c r="AC178">
        <v>9.5714954698579519E-2</v>
      </c>
      <c r="AD178">
        <v>9.3619939598106036E-2</v>
      </c>
      <c r="AE178" t="str">
        <f t="shared" si="2"/>
        <v>Olahraga &amp; OutdoorAksesoris Olahraga &amp; OutdoorBotol Air Olahraga</v>
      </c>
      <c r="BE178" t="s">
        <v>2034</v>
      </c>
      <c r="BF178" t="s">
        <v>1312</v>
      </c>
      <c r="BI178" t="s">
        <v>2403</v>
      </c>
      <c r="BK178" t="s">
        <v>962</v>
      </c>
      <c r="BL178" t="s">
        <v>468</v>
      </c>
      <c r="BM178" t="s">
        <v>2413</v>
      </c>
      <c r="BO178" t="s">
        <v>3063</v>
      </c>
      <c r="BP178" t="s">
        <v>3064</v>
      </c>
    </row>
    <row r="179" spans="1:68">
      <c r="A179" t="s">
        <v>2160</v>
      </c>
      <c r="B179">
        <v>603014</v>
      </c>
      <c r="C179" t="s">
        <v>2221</v>
      </c>
      <c r="D179">
        <v>834824</v>
      </c>
      <c r="E179" t="s">
        <v>2231</v>
      </c>
      <c r="F179">
        <v>836744</v>
      </c>
      <c r="G179" t="s">
        <v>3065</v>
      </c>
      <c r="H179" t="s">
        <v>3061</v>
      </c>
      <c r="I179" t="s">
        <v>2971</v>
      </c>
      <c r="J179" t="s">
        <v>3062</v>
      </c>
      <c r="K179">
        <v>0.06</v>
      </c>
      <c r="L179">
        <v>6.5000000000000002E-2</v>
      </c>
      <c r="M179">
        <v>5.0000000000000044E-3</v>
      </c>
      <c r="N179">
        <v>0.1</v>
      </c>
      <c r="O179">
        <v>0.122</v>
      </c>
      <c r="P179">
        <v>-1.55E-2</v>
      </c>
      <c r="Q179">
        <v>-3.5000000000000027E-3</v>
      </c>
      <c r="R179">
        <v>-1.9000000000000003E-2</v>
      </c>
      <c r="S179">
        <v>-2.3750000000000004E-2</v>
      </c>
      <c r="T179">
        <v>-2.5000000000000005E-2</v>
      </c>
      <c r="U179">
        <v>8.4500000000000006E-2</v>
      </c>
      <c r="V179">
        <v>9.6500000000000002E-2</v>
      </c>
      <c r="W179">
        <v>8.1000000000000003E-2</v>
      </c>
      <c r="X179">
        <v>7.6249999999999998E-2</v>
      </c>
      <c r="Y179">
        <v>7.4999999999999997E-2</v>
      </c>
      <c r="Z179">
        <v>0.1065</v>
      </c>
      <c r="AA179">
        <v>0.11849999999999999</v>
      </c>
      <c r="AB179">
        <v>0.10299999999999999</v>
      </c>
      <c r="AC179">
        <v>9.824999999999999E-2</v>
      </c>
      <c r="AD179">
        <v>9.6999999999999989E-2</v>
      </c>
      <c r="AE179" t="str">
        <f t="shared" si="2"/>
        <v>Olahraga &amp; OutdoorAksesoris Olahraga &amp; OutdoorKacamata Olahraga</v>
      </c>
      <c r="BE179" t="s">
        <v>1943</v>
      </c>
      <c r="BF179" t="s">
        <v>1826</v>
      </c>
      <c r="BI179" t="s">
        <v>2403</v>
      </c>
      <c r="BK179" t="s">
        <v>46</v>
      </c>
      <c r="BL179" t="s">
        <v>1118</v>
      </c>
      <c r="BM179" t="s">
        <v>2422</v>
      </c>
      <c r="BO179" t="s">
        <v>3066</v>
      </c>
      <c r="BP179" t="s">
        <v>3067</v>
      </c>
    </row>
    <row r="180" spans="1:68">
      <c r="A180" t="s">
        <v>2160</v>
      </c>
      <c r="B180">
        <v>603014</v>
      </c>
      <c r="C180" t="s">
        <v>2221</v>
      </c>
      <c r="D180">
        <v>834824</v>
      </c>
      <c r="E180" t="s">
        <v>2239</v>
      </c>
      <c r="F180">
        <v>837000</v>
      </c>
      <c r="G180" t="s">
        <v>3068</v>
      </c>
      <c r="H180" t="s">
        <v>3061</v>
      </c>
      <c r="I180" t="s">
        <v>2971</v>
      </c>
      <c r="J180" t="s">
        <v>3062</v>
      </c>
      <c r="K180">
        <v>0.06</v>
      </c>
      <c r="L180">
        <v>6.5000000000000002E-2</v>
      </c>
      <c r="M180">
        <v>5.0000000000000044E-3</v>
      </c>
      <c r="N180">
        <v>0.1</v>
      </c>
      <c r="O180">
        <v>0.122</v>
      </c>
      <c r="P180">
        <v>-1.55E-2</v>
      </c>
      <c r="Q180">
        <v>-3.5000000000000027E-3</v>
      </c>
      <c r="R180">
        <v>-1.9000000000000003E-2</v>
      </c>
      <c r="S180">
        <v>-2.3750000000000004E-2</v>
      </c>
      <c r="T180">
        <v>-2.5000000000000005E-2</v>
      </c>
      <c r="U180">
        <v>8.4500000000000006E-2</v>
      </c>
      <c r="V180">
        <v>9.6500000000000002E-2</v>
      </c>
      <c r="W180">
        <v>8.1000000000000003E-2</v>
      </c>
      <c r="X180">
        <v>7.6249999999999998E-2</v>
      </c>
      <c r="Y180">
        <v>7.4999999999999997E-2</v>
      </c>
      <c r="Z180">
        <v>0.1065</v>
      </c>
      <c r="AA180">
        <v>0.11849999999999999</v>
      </c>
      <c r="AB180">
        <v>0.10299999999999999</v>
      </c>
      <c r="AC180">
        <v>9.824999999999999E-2</v>
      </c>
      <c r="AD180">
        <v>9.6999999999999989E-2</v>
      </c>
      <c r="AE180" t="str">
        <f t="shared" si="2"/>
        <v>Olahraga &amp; OutdoorAksesoris Olahraga &amp; OutdoorJam Sukat &amp; Pengatur waktu</v>
      </c>
      <c r="BE180" t="s">
        <v>1379</v>
      </c>
      <c r="BF180" t="s">
        <v>1565</v>
      </c>
      <c r="BI180" t="s">
        <v>2403</v>
      </c>
      <c r="BK180" t="s">
        <v>463</v>
      </c>
      <c r="BL180" t="s">
        <v>469</v>
      </c>
      <c r="BM180" t="s">
        <v>2428</v>
      </c>
      <c r="BO180" t="s">
        <v>3069</v>
      </c>
      <c r="BP180" t="s">
        <v>3070</v>
      </c>
    </row>
    <row r="181" spans="1:68">
      <c r="A181" t="s">
        <v>2160</v>
      </c>
      <c r="B181">
        <v>603014</v>
      </c>
      <c r="C181" t="s">
        <v>2221</v>
      </c>
      <c r="D181">
        <v>834824</v>
      </c>
      <c r="E181" t="s">
        <v>2232</v>
      </c>
      <c r="F181">
        <v>965384</v>
      </c>
      <c r="G181" t="s">
        <v>3071</v>
      </c>
      <c r="H181" t="s">
        <v>3061</v>
      </c>
      <c r="I181" t="s">
        <v>2971</v>
      </c>
      <c r="J181" t="s">
        <v>3062</v>
      </c>
      <c r="K181">
        <v>0.06</v>
      </c>
      <c r="L181">
        <v>6.5000000000000002E-2</v>
      </c>
      <c r="M181">
        <v>5.0000000000000044E-3</v>
      </c>
      <c r="N181">
        <v>0.1</v>
      </c>
      <c r="O181">
        <v>0.122</v>
      </c>
      <c r="P181">
        <v>-1.55E-2</v>
      </c>
      <c r="Q181">
        <v>-3.5000000000000027E-3</v>
      </c>
      <c r="R181">
        <v>-1.9000000000000003E-2</v>
      </c>
      <c r="S181">
        <v>-2.3750000000000004E-2</v>
      </c>
      <c r="T181">
        <v>-2.5000000000000005E-2</v>
      </c>
      <c r="U181">
        <v>8.4500000000000006E-2</v>
      </c>
      <c r="V181">
        <v>9.6500000000000002E-2</v>
      </c>
      <c r="W181">
        <v>8.1000000000000003E-2</v>
      </c>
      <c r="X181">
        <v>7.6249999999999998E-2</v>
      </c>
      <c r="Y181">
        <v>7.4999999999999997E-2</v>
      </c>
      <c r="Z181">
        <v>0.1065</v>
      </c>
      <c r="AA181">
        <v>0.11849999999999999</v>
      </c>
      <c r="AB181">
        <v>0.10299999999999999</v>
      </c>
      <c r="AC181">
        <v>9.824999999999999E-2</v>
      </c>
      <c r="AD181">
        <v>9.6999999999999989E-2</v>
      </c>
      <c r="AE181" t="str">
        <f t="shared" si="2"/>
        <v>Olahraga &amp; OutdoorAksesoris Olahraga &amp; OutdoorSarung Tangan Olahraga</v>
      </c>
      <c r="BE181" t="s">
        <v>1384</v>
      </c>
      <c r="BF181" t="s">
        <v>1459</v>
      </c>
      <c r="BI181" t="s">
        <v>2403</v>
      </c>
      <c r="BK181" t="s">
        <v>779</v>
      </c>
      <c r="BL181" t="s">
        <v>923</v>
      </c>
      <c r="BM181" t="s">
        <v>2434</v>
      </c>
      <c r="BO181" t="s">
        <v>3072</v>
      </c>
      <c r="BP181" t="s">
        <v>3073</v>
      </c>
    </row>
    <row r="182" spans="1:68">
      <c r="A182" t="s">
        <v>2160</v>
      </c>
      <c r="B182">
        <v>603014</v>
      </c>
      <c r="C182" t="s">
        <v>2221</v>
      </c>
      <c r="D182">
        <v>834824</v>
      </c>
      <c r="E182" t="s">
        <v>2229</v>
      </c>
      <c r="F182">
        <v>603654</v>
      </c>
      <c r="G182" t="s">
        <v>3074</v>
      </c>
      <c r="H182" t="s">
        <v>3061</v>
      </c>
      <c r="I182" t="s">
        <v>246</v>
      </c>
      <c r="J182" t="s">
        <v>2748</v>
      </c>
      <c r="K182">
        <v>0.06</v>
      </c>
      <c r="L182">
        <v>6.5000000000000002E-2</v>
      </c>
      <c r="M182">
        <v>5.0000000000000044E-3</v>
      </c>
      <c r="N182">
        <v>0.1</v>
      </c>
      <c r="O182">
        <v>0.122</v>
      </c>
      <c r="P182">
        <v>-1.55E-2</v>
      </c>
      <c r="Q182">
        <v>-3.5000000000000027E-3</v>
      </c>
      <c r="R182">
        <v>-1.9000000000000003E-2</v>
      </c>
      <c r="S182">
        <v>-2.3750000000000004E-2</v>
      </c>
      <c r="T182">
        <v>-2.5000000000000005E-2</v>
      </c>
      <c r="U182">
        <v>8.4500000000000006E-2</v>
      </c>
      <c r="V182">
        <v>9.6500000000000002E-2</v>
      </c>
      <c r="W182">
        <v>8.1000000000000003E-2</v>
      </c>
      <c r="X182">
        <v>7.6249999999999998E-2</v>
      </c>
      <c r="Y182">
        <v>7.4999999999999997E-2</v>
      </c>
      <c r="Z182">
        <v>0.1065</v>
      </c>
      <c r="AA182">
        <v>0.11849999999999999</v>
      </c>
      <c r="AB182">
        <v>0.10299999999999999</v>
      </c>
      <c r="AC182">
        <v>9.824999999999999E-2</v>
      </c>
      <c r="AD182">
        <v>9.6999999999999989E-2</v>
      </c>
      <c r="AE182" t="str">
        <f t="shared" si="2"/>
        <v>Olahraga &amp; OutdoorAksesoris Olahraga &amp; OutdoorTopi Olahraga &amp; Outdoor</v>
      </c>
      <c r="BE182" t="s">
        <v>2063</v>
      </c>
      <c r="BF182" t="s">
        <v>2111</v>
      </c>
      <c r="BI182" t="s">
        <v>2403</v>
      </c>
      <c r="BK182" t="s">
        <v>82</v>
      </c>
      <c r="BL182" t="s">
        <v>588</v>
      </c>
      <c r="BM182" t="s">
        <v>2439</v>
      </c>
      <c r="BO182" t="s">
        <v>3075</v>
      </c>
      <c r="BP182" t="s">
        <v>3076</v>
      </c>
    </row>
    <row r="183" spans="1:68">
      <c r="A183" t="s">
        <v>2160</v>
      </c>
      <c r="B183">
        <v>603014</v>
      </c>
      <c r="C183" t="s">
        <v>2221</v>
      </c>
      <c r="D183">
        <v>834824</v>
      </c>
      <c r="E183" t="s">
        <v>2226</v>
      </c>
      <c r="F183">
        <v>603366</v>
      </c>
      <c r="G183" t="s">
        <v>3077</v>
      </c>
      <c r="H183" t="s">
        <v>3061</v>
      </c>
      <c r="I183" t="s">
        <v>2971</v>
      </c>
      <c r="J183" t="s">
        <v>3062</v>
      </c>
      <c r="K183">
        <v>0.06</v>
      </c>
      <c r="L183">
        <v>6.5000000000000002E-2</v>
      </c>
      <c r="M183">
        <v>5.0000000000000044E-3</v>
      </c>
      <c r="N183">
        <v>0.1</v>
      </c>
      <c r="O183">
        <v>0.122</v>
      </c>
      <c r="P183">
        <v>-1.4789167336638022E-2</v>
      </c>
      <c r="Q183">
        <v>-8.4758286435338732E-3</v>
      </c>
      <c r="R183">
        <v>-2.3264995980171895E-2</v>
      </c>
      <c r="S183">
        <v>-2.9081244975214866E-2</v>
      </c>
      <c r="T183">
        <v>-3.2108326633619816E-2</v>
      </c>
      <c r="U183">
        <v>8.5210832663361991E-2</v>
      </c>
      <c r="V183">
        <v>9.1524171356466136E-2</v>
      </c>
      <c r="W183">
        <v>7.6735004019828107E-2</v>
      </c>
      <c r="X183">
        <v>7.0918755024785146E-2</v>
      </c>
      <c r="Y183">
        <v>6.789167336638019E-2</v>
      </c>
      <c r="Z183">
        <v>0.10721083266336198</v>
      </c>
      <c r="AA183">
        <v>0.11352417135646613</v>
      </c>
      <c r="AB183">
        <v>9.8735004019828099E-2</v>
      </c>
      <c r="AC183">
        <v>9.2918755024785138E-2</v>
      </c>
      <c r="AD183">
        <v>8.9891673366380181E-2</v>
      </c>
      <c r="AE183" t="str">
        <f t="shared" si="2"/>
        <v>Olahraga &amp; OutdoorAksesoris Olahraga &amp; OutdoorAlat Pengukur Langkah</v>
      </c>
      <c r="BE183" t="s">
        <v>2109</v>
      </c>
      <c r="BF183" t="s">
        <v>2112</v>
      </c>
      <c r="BI183" t="s">
        <v>2403</v>
      </c>
      <c r="BK183" t="s">
        <v>1001</v>
      </c>
      <c r="BL183" t="s">
        <v>525</v>
      </c>
      <c r="BM183" t="s">
        <v>2444</v>
      </c>
      <c r="BO183" t="s">
        <v>3078</v>
      </c>
      <c r="BP183" t="s">
        <v>3079</v>
      </c>
    </row>
    <row r="184" spans="1:68">
      <c r="A184" t="s">
        <v>2160</v>
      </c>
      <c r="B184">
        <v>603014</v>
      </c>
      <c r="C184" t="s">
        <v>2221</v>
      </c>
      <c r="D184">
        <v>834824</v>
      </c>
      <c r="E184" t="s">
        <v>2235</v>
      </c>
      <c r="F184">
        <v>836872</v>
      </c>
      <c r="G184" t="s">
        <v>3080</v>
      </c>
      <c r="H184" t="s">
        <v>3061</v>
      </c>
      <c r="I184" t="s">
        <v>246</v>
      </c>
      <c r="J184" t="s">
        <v>2748</v>
      </c>
      <c r="K184">
        <v>0.06</v>
      </c>
      <c r="L184">
        <v>6.5000000000000002E-2</v>
      </c>
      <c r="M184">
        <v>5.0000000000000044E-3</v>
      </c>
      <c r="N184">
        <v>0.1</v>
      </c>
      <c r="O184">
        <v>0.122</v>
      </c>
      <c r="P184">
        <v>-1.4872016922327253E-2</v>
      </c>
      <c r="Q184">
        <v>-7.8958815437092499E-3</v>
      </c>
      <c r="R184">
        <v>-2.2767898466036503E-2</v>
      </c>
      <c r="S184">
        <v>-2.8459873082545627E-2</v>
      </c>
      <c r="T184">
        <v>-3.1279830776727496E-2</v>
      </c>
      <c r="U184">
        <v>8.5127983077672748E-2</v>
      </c>
      <c r="V184">
        <v>9.2104118456290754E-2</v>
      </c>
      <c r="W184">
        <v>7.723210153396351E-2</v>
      </c>
      <c r="X184">
        <v>7.1540126917454372E-2</v>
      </c>
      <c r="Y184">
        <v>6.8720169223272509E-2</v>
      </c>
      <c r="Z184">
        <v>0.10712798307767274</v>
      </c>
      <c r="AA184">
        <v>0.11410411845629075</v>
      </c>
      <c r="AB184">
        <v>9.9232101533963502E-2</v>
      </c>
      <c r="AC184">
        <v>9.3540126917454364E-2</v>
      </c>
      <c r="AD184">
        <v>9.0720169223272501E-2</v>
      </c>
      <c r="AE184" t="str">
        <f t="shared" si="2"/>
        <v>Olahraga &amp; OutdoorAksesoris Olahraga &amp; OutdoorKaus Kaki Olahraga</v>
      </c>
      <c r="BE184" t="s">
        <v>2121</v>
      </c>
      <c r="BF184" t="s">
        <v>2065</v>
      </c>
      <c r="BI184" t="s">
        <v>2403</v>
      </c>
      <c r="BK184" t="s">
        <v>162</v>
      </c>
      <c r="BL184" t="s">
        <v>566</v>
      </c>
      <c r="BM184" t="s">
        <v>3081</v>
      </c>
      <c r="BO184" t="s">
        <v>3082</v>
      </c>
      <c r="BP184" t="s">
        <v>3083</v>
      </c>
    </row>
    <row r="185" spans="1:68">
      <c r="A185" t="s">
        <v>2160</v>
      </c>
      <c r="B185">
        <v>603014</v>
      </c>
      <c r="C185" t="s">
        <v>2221</v>
      </c>
      <c r="D185">
        <v>834824</v>
      </c>
      <c r="E185" t="s">
        <v>2234</v>
      </c>
      <c r="F185">
        <v>810512</v>
      </c>
      <c r="G185" t="s">
        <v>3084</v>
      </c>
      <c r="H185" t="s">
        <v>3061</v>
      </c>
      <c r="I185" t="s">
        <v>246</v>
      </c>
      <c r="J185" t="s">
        <v>2748</v>
      </c>
      <c r="K185">
        <v>0.06</v>
      </c>
      <c r="L185">
        <v>6.5000000000000002E-2</v>
      </c>
      <c r="M185">
        <v>5.0000000000000044E-3</v>
      </c>
      <c r="N185">
        <v>0.1</v>
      </c>
      <c r="O185">
        <v>0.122</v>
      </c>
      <c r="P185">
        <v>-1.55E-2</v>
      </c>
      <c r="Q185">
        <v>-3.5000000000000027E-3</v>
      </c>
      <c r="R185">
        <v>-1.9000000000000003E-2</v>
      </c>
      <c r="S185">
        <v>-2.3750000000000004E-2</v>
      </c>
      <c r="T185">
        <v>-2.5000000000000005E-2</v>
      </c>
      <c r="U185">
        <v>8.4500000000000006E-2</v>
      </c>
      <c r="V185">
        <v>9.6500000000000002E-2</v>
      </c>
      <c r="W185">
        <v>8.1000000000000003E-2</v>
      </c>
      <c r="X185">
        <v>7.6249999999999998E-2</v>
      </c>
      <c r="Y185">
        <v>7.4999999999999997E-2</v>
      </c>
      <c r="Z185">
        <v>0.1065</v>
      </c>
      <c r="AA185">
        <v>0.11849999999999999</v>
      </c>
      <c r="AB185">
        <v>0.10299999999999999</v>
      </c>
      <c r="AC185">
        <v>9.824999999999999E-2</v>
      </c>
      <c r="AD185">
        <v>9.6999999999999989E-2</v>
      </c>
      <c r="AE185" t="str">
        <f t="shared" si="2"/>
        <v>Olahraga &amp; OutdoorAksesoris Olahraga &amp; OutdoorLengan &amp; Alat Pendukung Olahraga</v>
      </c>
      <c r="BE185" t="s">
        <v>2320</v>
      </c>
      <c r="BF185" t="s">
        <v>2076</v>
      </c>
      <c r="BI185" t="s">
        <v>2403</v>
      </c>
      <c r="BK185" t="s">
        <v>1026</v>
      </c>
      <c r="BL185" t="s">
        <v>567</v>
      </c>
      <c r="BM185" t="s">
        <v>3085</v>
      </c>
      <c r="BO185" t="s">
        <v>3086</v>
      </c>
      <c r="BP185" t="s">
        <v>3087</v>
      </c>
    </row>
    <row r="186" spans="1:68">
      <c r="A186" t="s">
        <v>2160</v>
      </c>
      <c r="B186">
        <v>603014</v>
      </c>
      <c r="C186" t="s">
        <v>2221</v>
      </c>
      <c r="D186">
        <v>834824</v>
      </c>
      <c r="E186" t="s">
        <v>2227</v>
      </c>
      <c r="F186">
        <v>603872</v>
      </c>
      <c r="G186" t="s">
        <v>3088</v>
      </c>
      <c r="H186" t="s">
        <v>3061</v>
      </c>
      <c r="I186" t="s">
        <v>2971</v>
      </c>
      <c r="J186" t="s">
        <v>3062</v>
      </c>
      <c r="K186">
        <v>0.06</v>
      </c>
      <c r="L186">
        <v>6.5000000000000002E-2</v>
      </c>
      <c r="M186">
        <v>5.0000000000000044E-3</v>
      </c>
      <c r="N186">
        <v>0.1</v>
      </c>
      <c r="O186">
        <v>0.122</v>
      </c>
      <c r="P186">
        <v>-1.55E-2</v>
      </c>
      <c r="Q186">
        <v>-3.5000000000000027E-3</v>
      </c>
      <c r="R186">
        <v>-1.9000000000000003E-2</v>
      </c>
      <c r="S186">
        <v>-2.3750000000000004E-2</v>
      </c>
      <c r="T186">
        <v>-2.5000000000000005E-2</v>
      </c>
      <c r="U186">
        <v>8.4500000000000006E-2</v>
      </c>
      <c r="V186">
        <v>9.6500000000000002E-2</v>
      </c>
      <c r="W186">
        <v>8.1000000000000003E-2</v>
      </c>
      <c r="X186">
        <v>7.6249999999999998E-2</v>
      </c>
      <c r="Y186">
        <v>7.4999999999999997E-2</v>
      </c>
      <c r="Z186">
        <v>0.1065</v>
      </c>
      <c r="AA186">
        <v>0.11849999999999999</v>
      </c>
      <c r="AB186">
        <v>0.10299999999999999</v>
      </c>
      <c r="AC186">
        <v>9.824999999999999E-2</v>
      </c>
      <c r="AD186">
        <v>9.6999999999999989E-2</v>
      </c>
      <c r="AE186" t="str">
        <f t="shared" si="2"/>
        <v>Olahraga &amp; OutdoorAksesoris Olahraga &amp; OutdoorPerlengkapan Pelindung</v>
      </c>
      <c r="BE186" t="s">
        <v>1944</v>
      </c>
      <c r="BF186" t="s">
        <v>2265</v>
      </c>
      <c r="BI186" t="s">
        <v>2403</v>
      </c>
      <c r="BK186" t="s">
        <v>1003</v>
      </c>
      <c r="BL186" t="s">
        <v>697</v>
      </c>
      <c r="BM186" t="s">
        <v>3089</v>
      </c>
      <c r="BO186" t="s">
        <v>3090</v>
      </c>
      <c r="BP186" t="s">
        <v>3091</v>
      </c>
    </row>
    <row r="187" spans="1:68">
      <c r="A187" t="s">
        <v>2160</v>
      </c>
      <c r="B187">
        <v>603014</v>
      </c>
      <c r="C187" t="s">
        <v>2221</v>
      </c>
      <c r="D187">
        <v>834824</v>
      </c>
      <c r="E187" t="s">
        <v>2236</v>
      </c>
      <c r="F187">
        <v>965768</v>
      </c>
      <c r="G187" t="s">
        <v>3092</v>
      </c>
      <c r="H187" t="s">
        <v>3061</v>
      </c>
      <c r="I187" t="s">
        <v>2971</v>
      </c>
      <c r="J187" t="s">
        <v>3062</v>
      </c>
      <c r="K187">
        <v>0.06</v>
      </c>
      <c r="L187">
        <v>6.5000000000000002E-2</v>
      </c>
      <c r="M187">
        <v>5.0000000000000044E-3</v>
      </c>
      <c r="N187">
        <v>0.1</v>
      </c>
      <c r="O187">
        <v>0.122</v>
      </c>
      <c r="P187">
        <v>-1.4884422972410008E-2</v>
      </c>
      <c r="Q187">
        <v>-7.8090391931299559E-3</v>
      </c>
      <c r="R187">
        <v>-2.2693462165539965E-2</v>
      </c>
      <c r="S187">
        <v>-2.8366827706924953E-2</v>
      </c>
      <c r="T187">
        <v>-3.1155770275899938E-2</v>
      </c>
      <c r="U187">
        <v>8.5115577027589998E-2</v>
      </c>
      <c r="V187">
        <v>9.2190960806870045E-2</v>
      </c>
      <c r="W187">
        <v>7.7306537834460037E-2</v>
      </c>
      <c r="X187">
        <v>7.1633172293075059E-2</v>
      </c>
      <c r="Y187">
        <v>6.8844229724100064E-2</v>
      </c>
      <c r="Z187">
        <v>0.10711557702758999</v>
      </c>
      <c r="AA187">
        <v>0.11419096080687004</v>
      </c>
      <c r="AB187">
        <v>9.9306537834460029E-2</v>
      </c>
      <c r="AC187">
        <v>9.3633172293075051E-2</v>
      </c>
      <c r="AD187">
        <v>9.0844229724100056E-2</v>
      </c>
      <c r="AE187" t="str">
        <f t="shared" si="2"/>
        <v>Olahraga &amp; OutdoorAksesoris Olahraga &amp; OutdoorPerekat Olahraga</v>
      </c>
      <c r="BE187" t="s">
        <v>2288</v>
      </c>
      <c r="BF187" t="s">
        <v>1700</v>
      </c>
      <c r="BI187" t="s">
        <v>2403</v>
      </c>
      <c r="BK187" t="s">
        <v>1027</v>
      </c>
      <c r="BL187" t="s">
        <v>27</v>
      </c>
      <c r="BM187" t="s">
        <v>2450</v>
      </c>
      <c r="BO187" t="s">
        <v>3093</v>
      </c>
      <c r="BP187" t="s">
        <v>3094</v>
      </c>
    </row>
    <row r="188" spans="1:68">
      <c r="A188" t="s">
        <v>2160</v>
      </c>
      <c r="B188">
        <v>603014</v>
      </c>
      <c r="C188" t="s">
        <v>2221</v>
      </c>
      <c r="D188">
        <v>834824</v>
      </c>
      <c r="E188" t="s">
        <v>2223</v>
      </c>
      <c r="F188">
        <v>1000456</v>
      </c>
      <c r="G188" t="s">
        <v>3095</v>
      </c>
      <c r="H188" t="s">
        <v>3061</v>
      </c>
      <c r="I188" t="s">
        <v>2971</v>
      </c>
      <c r="J188" t="s">
        <v>3062</v>
      </c>
      <c r="K188">
        <v>0.06</v>
      </c>
      <c r="L188">
        <v>6.5000000000000002E-2</v>
      </c>
      <c r="M188">
        <v>5.0000000000000044E-3</v>
      </c>
      <c r="N188">
        <v>0.1</v>
      </c>
      <c r="O188">
        <v>0.122</v>
      </c>
      <c r="P188">
        <v>-1.5228939802769292E-2</v>
      </c>
      <c r="Q188">
        <v>-5.3974213806149696E-3</v>
      </c>
      <c r="R188">
        <v>-2.0626361183384262E-2</v>
      </c>
      <c r="S188">
        <v>-2.5782951479230327E-2</v>
      </c>
      <c r="T188">
        <v>-2.7710601972307101E-2</v>
      </c>
      <c r="U188">
        <v>8.4771060197230713E-2</v>
      </c>
      <c r="V188">
        <v>9.4602578619385036E-2</v>
      </c>
      <c r="W188">
        <v>7.9373638816615744E-2</v>
      </c>
      <c r="X188">
        <v>7.4217048520769685E-2</v>
      </c>
      <c r="Y188">
        <v>7.2289398027692908E-2</v>
      </c>
      <c r="Z188">
        <v>0.1067710601972307</v>
      </c>
      <c r="AA188">
        <v>0.11660257861938503</v>
      </c>
      <c r="AB188">
        <v>0.10137363881661574</v>
      </c>
      <c r="AC188">
        <v>9.6217048520769677E-2</v>
      </c>
      <c r="AD188">
        <v>9.42893980276929E-2</v>
      </c>
      <c r="AE188" t="str">
        <f t="shared" si="2"/>
        <v>Olahraga &amp; OutdoorAksesoris Olahraga &amp; OutdoorPenutup &amp; Masker Wajah</v>
      </c>
      <c r="BE188" t="s">
        <v>2035</v>
      </c>
      <c r="BF188" t="s">
        <v>1286</v>
      </c>
      <c r="BI188" t="s">
        <v>2403</v>
      </c>
      <c r="BK188" t="s">
        <v>1028</v>
      </c>
      <c r="BL188" t="s">
        <v>886</v>
      </c>
      <c r="BM188" t="s">
        <v>3096</v>
      </c>
      <c r="BO188" t="s">
        <v>3097</v>
      </c>
      <c r="BP188" t="s">
        <v>3098</v>
      </c>
    </row>
    <row r="189" spans="1:68">
      <c r="A189" t="s">
        <v>2160</v>
      </c>
      <c r="B189">
        <v>603014</v>
      </c>
      <c r="C189" t="s">
        <v>2221</v>
      </c>
      <c r="D189">
        <v>834824</v>
      </c>
      <c r="E189" t="s">
        <v>2225</v>
      </c>
      <c r="F189">
        <v>966024</v>
      </c>
      <c r="G189" t="s">
        <v>3099</v>
      </c>
      <c r="H189" t="s">
        <v>3061</v>
      </c>
      <c r="I189" t="s">
        <v>2971</v>
      </c>
      <c r="J189" t="s">
        <v>3062</v>
      </c>
      <c r="K189">
        <v>0.06</v>
      </c>
      <c r="L189">
        <v>6.5000000000000002E-2</v>
      </c>
      <c r="M189">
        <v>5.0000000000000044E-3</v>
      </c>
      <c r="N189">
        <v>0.1</v>
      </c>
      <c r="O189">
        <v>0.122</v>
      </c>
      <c r="P189">
        <v>-1.55E-2</v>
      </c>
      <c r="Q189">
        <v>-3.5000000000000027E-3</v>
      </c>
      <c r="R189">
        <v>-1.9000000000000003E-2</v>
      </c>
      <c r="S189">
        <v>-2.3750000000000004E-2</v>
      </c>
      <c r="T189">
        <v>-2.5000000000000005E-2</v>
      </c>
      <c r="U189">
        <v>8.4500000000000006E-2</v>
      </c>
      <c r="V189">
        <v>9.6500000000000002E-2</v>
      </c>
      <c r="W189">
        <v>8.1000000000000003E-2</v>
      </c>
      <c r="X189">
        <v>7.6249999999999998E-2</v>
      </c>
      <c r="Y189">
        <v>7.4999999999999997E-2</v>
      </c>
      <c r="Z189">
        <v>0.1065</v>
      </c>
      <c r="AA189">
        <v>0.11849999999999999</v>
      </c>
      <c r="AB189">
        <v>0.10299999999999999</v>
      </c>
      <c r="AC189">
        <v>9.824999999999999E-2</v>
      </c>
      <c r="AD189">
        <v>9.6999999999999989E-2</v>
      </c>
      <c r="AE189" t="str">
        <f t="shared" si="2"/>
        <v>Olahraga &amp; OutdoorAksesoris Olahraga &amp; OutdoorJaket &amp; Rompi Pelampung</v>
      </c>
      <c r="BE189" t="s">
        <v>1752</v>
      </c>
      <c r="BF189" t="s">
        <v>1598</v>
      </c>
      <c r="BI189" t="s">
        <v>2403</v>
      </c>
      <c r="BK189" t="s">
        <v>1005</v>
      </c>
      <c r="BL189" t="s">
        <v>1043</v>
      </c>
      <c r="BM189" t="s">
        <v>3100</v>
      </c>
      <c r="BO189" t="s">
        <v>3101</v>
      </c>
      <c r="BP189" t="s">
        <v>3102</v>
      </c>
    </row>
    <row r="190" spans="1:68">
      <c r="A190" t="s">
        <v>2160</v>
      </c>
      <c r="B190">
        <v>603014</v>
      </c>
      <c r="C190" t="s">
        <v>2221</v>
      </c>
      <c r="D190">
        <v>834824</v>
      </c>
      <c r="E190" t="s">
        <v>2238</v>
      </c>
      <c r="F190">
        <v>965640</v>
      </c>
      <c r="G190" t="s">
        <v>3103</v>
      </c>
      <c r="H190" t="s">
        <v>3061</v>
      </c>
      <c r="I190" t="s">
        <v>246</v>
      </c>
      <c r="J190" t="s">
        <v>2748</v>
      </c>
      <c r="K190">
        <v>0.06</v>
      </c>
      <c r="L190">
        <v>6.5000000000000002E-2</v>
      </c>
      <c r="M190">
        <v>5.0000000000000044E-3</v>
      </c>
      <c r="N190">
        <v>0.1</v>
      </c>
      <c r="O190">
        <v>0.122</v>
      </c>
      <c r="P190">
        <v>-1.55E-2</v>
      </c>
      <c r="Q190">
        <v>-3.5000000000000027E-3</v>
      </c>
      <c r="R190">
        <v>-1.9000000000000003E-2</v>
      </c>
      <c r="S190">
        <v>-2.3750000000000004E-2</v>
      </c>
      <c r="T190">
        <v>-2.5000000000000005E-2</v>
      </c>
      <c r="U190">
        <v>8.4500000000000006E-2</v>
      </c>
      <c r="V190">
        <v>9.6500000000000002E-2</v>
      </c>
      <c r="W190">
        <v>8.1000000000000003E-2</v>
      </c>
      <c r="X190">
        <v>7.6249999999999998E-2</v>
      </c>
      <c r="Y190">
        <v>7.4999999999999997E-2</v>
      </c>
      <c r="Z190">
        <v>0.1065</v>
      </c>
      <c r="AA190">
        <v>0.11849999999999999</v>
      </c>
      <c r="AB190">
        <v>0.10299999999999999</v>
      </c>
      <c r="AC190">
        <v>9.824999999999999E-2</v>
      </c>
      <c r="AD190">
        <v>9.6999999999999989E-2</v>
      </c>
      <c r="AE190" t="str">
        <f t="shared" si="2"/>
        <v>Olahraga &amp; OutdoorAksesoris Olahraga &amp; OutdoorWristband Olahraga</v>
      </c>
      <c r="BE190" t="s">
        <v>1410</v>
      </c>
      <c r="BF190" t="s">
        <v>696</v>
      </c>
      <c r="BI190" t="s">
        <v>2403</v>
      </c>
      <c r="BK190" t="s">
        <v>171</v>
      </c>
      <c r="BL190" t="s">
        <v>1044</v>
      </c>
      <c r="BM190" t="s">
        <v>3104</v>
      </c>
      <c r="BO190" t="s">
        <v>2834</v>
      </c>
      <c r="BP190" t="s">
        <v>3105</v>
      </c>
    </row>
    <row r="191" spans="1:68">
      <c r="A191" t="s">
        <v>2160</v>
      </c>
      <c r="B191">
        <v>603014</v>
      </c>
      <c r="C191" t="s">
        <v>2221</v>
      </c>
      <c r="D191">
        <v>834824</v>
      </c>
      <c r="E191" t="s">
        <v>2240</v>
      </c>
      <c r="F191">
        <v>966152</v>
      </c>
      <c r="G191" t="s">
        <v>3106</v>
      </c>
      <c r="H191" t="s">
        <v>3061</v>
      </c>
      <c r="I191" t="s">
        <v>246</v>
      </c>
      <c r="J191" t="s">
        <v>2748</v>
      </c>
      <c r="K191">
        <v>0.06</v>
      </c>
      <c r="L191">
        <v>6.5000000000000002E-2</v>
      </c>
      <c r="M191">
        <v>5.0000000000000044E-3</v>
      </c>
      <c r="N191">
        <v>0.1</v>
      </c>
      <c r="O191">
        <v>0.122</v>
      </c>
      <c r="P191">
        <v>-1.55E-2</v>
      </c>
      <c r="Q191">
        <v>-3.5000000000000027E-3</v>
      </c>
      <c r="R191">
        <v>-1.9000000000000003E-2</v>
      </c>
      <c r="S191">
        <v>-2.3750000000000004E-2</v>
      </c>
      <c r="T191">
        <v>-2.5000000000000005E-2</v>
      </c>
      <c r="U191">
        <v>8.4500000000000006E-2</v>
      </c>
      <c r="V191">
        <v>9.6500000000000002E-2</v>
      </c>
      <c r="W191">
        <v>8.1000000000000003E-2</v>
      </c>
      <c r="X191">
        <v>7.6249999999999998E-2</v>
      </c>
      <c r="Y191">
        <v>7.4999999999999997E-2</v>
      </c>
      <c r="Z191">
        <v>0.1065</v>
      </c>
      <c r="AA191">
        <v>0.11849999999999999</v>
      </c>
      <c r="AB191">
        <v>0.10299999999999999</v>
      </c>
      <c r="AC191">
        <v>9.824999999999999E-2</v>
      </c>
      <c r="AD191">
        <v>9.6999999999999989E-2</v>
      </c>
      <c r="AE191" t="str">
        <f t="shared" si="2"/>
        <v>Olahraga &amp; OutdoorAksesoris Olahraga &amp; OutdoorTopi Renang</v>
      </c>
      <c r="BE191" t="s">
        <v>2289</v>
      </c>
      <c r="BF191" t="s">
        <v>1621</v>
      </c>
      <c r="BI191" t="s">
        <v>2403</v>
      </c>
      <c r="BK191" t="s">
        <v>847</v>
      </c>
      <c r="BL191" t="s">
        <v>568</v>
      </c>
      <c r="BM191" t="s">
        <v>3107</v>
      </c>
      <c r="BO191" t="s">
        <v>3108</v>
      </c>
      <c r="BP191" t="s">
        <v>3109</v>
      </c>
    </row>
    <row r="192" spans="1:68">
      <c r="A192" t="s">
        <v>2160</v>
      </c>
      <c r="B192">
        <v>603014</v>
      </c>
      <c r="C192" t="s">
        <v>2221</v>
      </c>
      <c r="D192">
        <v>834824</v>
      </c>
      <c r="E192" t="s">
        <v>2233</v>
      </c>
      <c r="F192">
        <v>965512</v>
      </c>
      <c r="G192" t="s">
        <v>3110</v>
      </c>
      <c r="H192" t="s">
        <v>3061</v>
      </c>
      <c r="I192" t="s">
        <v>246</v>
      </c>
      <c r="J192" t="s">
        <v>2748</v>
      </c>
      <c r="K192">
        <v>0.06</v>
      </c>
      <c r="L192">
        <v>6.5000000000000002E-2</v>
      </c>
      <c r="M192">
        <v>5.0000000000000044E-3</v>
      </c>
      <c r="N192">
        <v>0.1</v>
      </c>
      <c r="O192">
        <v>0.122</v>
      </c>
      <c r="P192">
        <v>-1.55E-2</v>
      </c>
      <c r="Q192">
        <v>-3.5000000000000027E-3</v>
      </c>
      <c r="R192">
        <v>-1.9000000000000003E-2</v>
      </c>
      <c r="S192">
        <v>-2.3750000000000004E-2</v>
      </c>
      <c r="T192">
        <v>-2.5000000000000005E-2</v>
      </c>
      <c r="U192">
        <v>8.4500000000000006E-2</v>
      </c>
      <c r="V192">
        <v>9.6500000000000002E-2</v>
      </c>
      <c r="W192">
        <v>8.1000000000000003E-2</v>
      </c>
      <c r="X192">
        <v>7.6249999999999998E-2</v>
      </c>
      <c r="Y192">
        <v>7.4999999999999997E-2</v>
      </c>
      <c r="Z192">
        <v>0.1065</v>
      </c>
      <c r="AA192">
        <v>0.11849999999999999</v>
      </c>
      <c r="AB192">
        <v>0.10299999999999999</v>
      </c>
      <c r="AC192">
        <v>9.824999999999999E-2</v>
      </c>
      <c r="AD192">
        <v>9.6999999999999989E-2</v>
      </c>
      <c r="AE192" t="str">
        <f t="shared" si="2"/>
        <v>Olahraga &amp; OutdoorAksesoris Olahraga &amp; OutdoorHeadband Olahraga</v>
      </c>
      <c r="BE192" t="s">
        <v>1243</v>
      </c>
      <c r="BF192" t="s">
        <v>1663</v>
      </c>
      <c r="BI192" t="s">
        <v>2403</v>
      </c>
      <c r="BK192" t="s">
        <v>1029</v>
      </c>
      <c r="BL192" t="s">
        <v>924</v>
      </c>
      <c r="BM192" t="s">
        <v>3111</v>
      </c>
      <c r="BO192" t="s">
        <v>3112</v>
      </c>
      <c r="BP192" t="s">
        <v>3113</v>
      </c>
    </row>
    <row r="193" spans="1:68">
      <c r="A193" t="s">
        <v>1997</v>
      </c>
      <c r="B193">
        <v>824584</v>
      </c>
      <c r="C193" t="s">
        <v>2006</v>
      </c>
      <c r="D193">
        <v>902664</v>
      </c>
      <c r="G193" t="s">
        <v>3114</v>
      </c>
      <c r="H193" t="s">
        <v>3114</v>
      </c>
      <c r="I193" t="s">
        <v>246</v>
      </c>
      <c r="J193" t="s">
        <v>1997</v>
      </c>
      <c r="K193">
        <v>5.5E-2</v>
      </c>
      <c r="L193">
        <v>0.08</v>
      </c>
      <c r="M193">
        <v>2.5000000000000001E-2</v>
      </c>
      <c r="N193">
        <v>0.1</v>
      </c>
      <c r="O193">
        <v>0.11700000000000001</v>
      </c>
      <c r="P193">
        <v>-1.3500000000000009E-2</v>
      </c>
      <c r="Q193">
        <v>-1.7499999999999998E-2</v>
      </c>
      <c r="R193">
        <v>-3.1000000000000007E-2</v>
      </c>
      <c r="S193">
        <v>-3.8750000000000007E-2</v>
      </c>
      <c r="T193">
        <v>-4.4999999999999998E-2</v>
      </c>
      <c r="U193">
        <v>8.6499999999999994E-2</v>
      </c>
      <c r="V193">
        <v>8.2500000000000004E-2</v>
      </c>
      <c r="W193">
        <v>6.9000000000000006E-2</v>
      </c>
      <c r="X193">
        <v>6.1249999999999999E-2</v>
      </c>
      <c r="Y193">
        <v>5.5000000000000007E-2</v>
      </c>
      <c r="Z193">
        <v>0.10349999999999999</v>
      </c>
      <c r="AA193">
        <v>9.9500000000000005E-2</v>
      </c>
      <c r="AB193">
        <v>8.5999999999999993E-2</v>
      </c>
      <c r="AC193">
        <v>7.825E-2</v>
      </c>
      <c r="AD193">
        <v>7.2000000000000008E-2</v>
      </c>
      <c r="AE193" t="str">
        <f t="shared" si="2"/>
        <v>Koper &amp; TasKoper &amp; Tas Travel</v>
      </c>
      <c r="BE193" t="s">
        <v>2154</v>
      </c>
      <c r="BF193" t="s">
        <v>1313</v>
      </c>
      <c r="BI193" t="s">
        <v>2403</v>
      </c>
      <c r="BK193" t="s">
        <v>1072</v>
      </c>
      <c r="BL193" t="s">
        <v>509</v>
      </c>
      <c r="BM193" t="s">
        <v>3115</v>
      </c>
      <c r="BO193" t="s">
        <v>3116</v>
      </c>
      <c r="BP193" t="s">
        <v>3117</v>
      </c>
    </row>
    <row r="194" spans="1:68">
      <c r="A194" t="s">
        <v>2160</v>
      </c>
      <c r="B194">
        <v>603014</v>
      </c>
      <c r="C194" t="s">
        <v>2221</v>
      </c>
      <c r="D194">
        <v>834824</v>
      </c>
      <c r="E194" t="s">
        <v>2241</v>
      </c>
      <c r="F194">
        <v>810768</v>
      </c>
      <c r="G194" t="s">
        <v>3118</v>
      </c>
      <c r="H194" t="s">
        <v>3061</v>
      </c>
      <c r="I194" t="s">
        <v>2971</v>
      </c>
      <c r="J194" t="s">
        <v>3062</v>
      </c>
      <c r="K194">
        <v>0.06</v>
      </c>
      <c r="L194">
        <v>6.5000000000000002E-2</v>
      </c>
      <c r="M194">
        <v>5.0000000000000044E-3</v>
      </c>
      <c r="N194">
        <v>0.1</v>
      </c>
      <c r="O194">
        <v>0.122</v>
      </c>
      <c r="P194">
        <v>-1.55E-2</v>
      </c>
      <c r="Q194">
        <v>-3.5000000000000027E-3</v>
      </c>
      <c r="R194">
        <v>-1.9000000000000003E-2</v>
      </c>
      <c r="S194">
        <v>-2.3750000000000004E-2</v>
      </c>
      <c r="T194">
        <v>-2.5000000000000005E-2</v>
      </c>
      <c r="U194">
        <v>8.4500000000000006E-2</v>
      </c>
      <c r="V194">
        <v>9.6500000000000002E-2</v>
      </c>
      <c r="W194">
        <v>8.1000000000000003E-2</v>
      </c>
      <c r="X194">
        <v>7.6249999999999998E-2</v>
      </c>
      <c r="Y194">
        <v>7.4999999999999997E-2</v>
      </c>
      <c r="Z194">
        <v>0.1065</v>
      </c>
      <c r="AA194">
        <v>0.11849999999999999</v>
      </c>
      <c r="AB194">
        <v>0.10299999999999999</v>
      </c>
      <c r="AC194">
        <v>9.824999999999999E-2</v>
      </c>
      <c r="AD194">
        <v>9.6999999999999989E-2</v>
      </c>
      <c r="AE194" t="str">
        <f t="shared" si="2"/>
        <v>Olahraga &amp; OutdoorAksesoris Olahraga &amp; OutdoorTrofi, Medali, &amp; Piagam</v>
      </c>
      <c r="BE194" t="s">
        <v>2070</v>
      </c>
      <c r="BF194" t="s">
        <v>1447</v>
      </c>
      <c r="BI194" t="s">
        <v>2403</v>
      </c>
      <c r="BK194" t="s">
        <v>1073</v>
      </c>
      <c r="BL194" t="s">
        <v>143</v>
      </c>
      <c r="BM194" t="s">
        <v>3119</v>
      </c>
      <c r="BO194" t="s">
        <v>3120</v>
      </c>
      <c r="BP194" t="s">
        <v>3121</v>
      </c>
    </row>
    <row r="195" spans="1:68">
      <c r="A195" t="s">
        <v>2160</v>
      </c>
      <c r="B195">
        <v>603014</v>
      </c>
      <c r="C195" t="s">
        <v>2221</v>
      </c>
      <c r="D195">
        <v>834824</v>
      </c>
      <c r="E195" t="s">
        <v>2224</v>
      </c>
      <c r="F195">
        <v>810896</v>
      </c>
      <c r="G195" t="s">
        <v>3122</v>
      </c>
      <c r="H195" t="s">
        <v>3061</v>
      </c>
      <c r="I195" t="s">
        <v>2971</v>
      </c>
      <c r="J195" t="s">
        <v>3062</v>
      </c>
      <c r="K195">
        <v>0.06</v>
      </c>
      <c r="L195">
        <v>6.5000000000000002E-2</v>
      </c>
      <c r="M195">
        <v>5.0000000000000044E-3</v>
      </c>
      <c r="N195">
        <v>0.1</v>
      </c>
      <c r="O195">
        <v>0.122</v>
      </c>
      <c r="P195">
        <v>-1.55E-2</v>
      </c>
      <c r="Q195">
        <v>-3.5000000000000027E-3</v>
      </c>
      <c r="R195">
        <v>-1.9000000000000003E-2</v>
      </c>
      <c r="S195">
        <v>-2.3750000000000004E-2</v>
      </c>
      <c r="T195">
        <v>-2.5000000000000005E-2</v>
      </c>
      <c r="U195">
        <v>8.4500000000000006E-2</v>
      </c>
      <c r="V195">
        <v>9.6500000000000002E-2</v>
      </c>
      <c r="W195">
        <v>8.1000000000000003E-2</v>
      </c>
      <c r="X195">
        <v>7.6249999999999998E-2</v>
      </c>
      <c r="Y195">
        <v>7.4999999999999997E-2</v>
      </c>
      <c r="Z195">
        <v>0.1065</v>
      </c>
      <c r="AA195">
        <v>0.11849999999999999</v>
      </c>
      <c r="AB195">
        <v>0.10299999999999999</v>
      </c>
      <c r="AC195">
        <v>9.824999999999999E-2</v>
      </c>
      <c r="AD195">
        <v>9.6999999999999989E-2</v>
      </c>
      <c r="AE195" t="str">
        <f t="shared" si="2"/>
        <v>Olahraga &amp; OutdoorAksesoris Olahraga &amp; OutdoorKapur Tangan</v>
      </c>
      <c r="BE195" t="s">
        <v>1945</v>
      </c>
      <c r="BF195" t="s">
        <v>1448</v>
      </c>
      <c r="BI195" t="s">
        <v>2403</v>
      </c>
      <c r="BK195" t="s">
        <v>1030</v>
      </c>
      <c r="BL195" t="s">
        <v>100</v>
      </c>
      <c r="BM195" t="s">
        <v>3123</v>
      </c>
      <c r="BO195" t="s">
        <v>3124</v>
      </c>
      <c r="BP195" t="s">
        <v>3125</v>
      </c>
    </row>
    <row r="196" spans="1:68">
      <c r="A196" t="s">
        <v>2072</v>
      </c>
      <c r="B196">
        <v>601739</v>
      </c>
      <c r="C196" t="s">
        <v>2108</v>
      </c>
      <c r="D196">
        <v>909448</v>
      </c>
      <c r="G196" t="s">
        <v>3126</v>
      </c>
      <c r="H196" t="s">
        <v>3126</v>
      </c>
      <c r="I196" t="s">
        <v>2971</v>
      </c>
      <c r="J196" t="s">
        <v>2108</v>
      </c>
      <c r="K196">
        <v>0.04</v>
      </c>
      <c r="L196">
        <v>0.03</v>
      </c>
      <c r="M196">
        <v>-1.0000000000000002E-2</v>
      </c>
      <c r="N196">
        <v>9.5000000000000001E-2</v>
      </c>
      <c r="O196">
        <v>8.2000000000000003E-2</v>
      </c>
      <c r="P196">
        <v>-2.3999999999999998E-3</v>
      </c>
      <c r="Q196">
        <v>-3.5999999999999995E-3</v>
      </c>
      <c r="R196">
        <v>-5.9999999999999993E-3</v>
      </c>
      <c r="S196">
        <v>-7.4999999999999989E-3</v>
      </c>
      <c r="T196">
        <v>-9.9999999999999985E-3</v>
      </c>
      <c r="U196">
        <v>9.2600000000000002E-2</v>
      </c>
      <c r="V196">
        <v>9.1399999999999995E-2</v>
      </c>
      <c r="W196">
        <v>8.8999999999999996E-2</v>
      </c>
      <c r="X196">
        <v>8.7500000000000008E-2</v>
      </c>
      <c r="Y196">
        <v>8.5000000000000006E-2</v>
      </c>
      <c r="Z196">
        <v>7.9600000000000004E-2</v>
      </c>
      <c r="AA196">
        <v>7.8399999999999997E-2</v>
      </c>
      <c r="AB196">
        <v>7.5999999999999998E-2</v>
      </c>
      <c r="AC196">
        <v>7.4500000000000011E-2</v>
      </c>
      <c r="AD196">
        <v>7.2000000000000008E-2</v>
      </c>
      <c r="AE196" t="str">
        <f t="shared" si="2"/>
        <v>Telepon &amp; ElektronikGame &amp; Konsol</v>
      </c>
      <c r="BE196" t="s">
        <v>1488</v>
      </c>
      <c r="BF196" t="s">
        <v>1664</v>
      </c>
      <c r="BI196" t="s">
        <v>2403</v>
      </c>
      <c r="BK196" t="s">
        <v>1074</v>
      </c>
      <c r="BL196" t="s">
        <v>819</v>
      </c>
      <c r="BM196" t="s">
        <v>3127</v>
      </c>
      <c r="BO196" t="s">
        <v>3128</v>
      </c>
      <c r="BP196" t="s">
        <v>3129</v>
      </c>
    </row>
    <row r="197" spans="1:68">
      <c r="A197" t="s">
        <v>1615</v>
      </c>
      <c r="B197">
        <v>700437</v>
      </c>
      <c r="C197" t="s">
        <v>1658</v>
      </c>
      <c r="D197">
        <v>809744</v>
      </c>
      <c r="G197" t="s">
        <v>3130</v>
      </c>
      <c r="H197" t="s">
        <v>3130</v>
      </c>
      <c r="I197" t="s">
        <v>2457</v>
      </c>
      <c r="J197" t="s">
        <v>1615</v>
      </c>
      <c r="K197">
        <v>0.05</v>
      </c>
      <c r="L197">
        <v>6.5000000000000002E-2</v>
      </c>
      <c r="M197">
        <v>1.4999999999999999E-2</v>
      </c>
      <c r="N197">
        <v>9.2499999999999999E-2</v>
      </c>
      <c r="O197">
        <v>0.11450000000000002</v>
      </c>
      <c r="P197">
        <v>-1.2500000000000008E-2</v>
      </c>
      <c r="Q197">
        <v>-1.0499999999999999E-2</v>
      </c>
      <c r="R197">
        <v>-2.3000000000000007E-2</v>
      </c>
      <c r="S197">
        <v>-2.8750000000000008E-2</v>
      </c>
      <c r="T197">
        <v>-3.2500000000000008E-2</v>
      </c>
      <c r="U197">
        <v>7.9999999999999988E-2</v>
      </c>
      <c r="V197">
        <v>8.2000000000000003E-2</v>
      </c>
      <c r="W197">
        <v>6.9499999999999992E-2</v>
      </c>
      <c r="X197">
        <v>6.3749999999999987E-2</v>
      </c>
      <c r="Y197">
        <v>5.9999999999999991E-2</v>
      </c>
      <c r="Z197">
        <v>0.10200000000000001</v>
      </c>
      <c r="AA197">
        <v>0.10400000000000002</v>
      </c>
      <c r="AB197">
        <v>9.1500000000000012E-2</v>
      </c>
      <c r="AC197">
        <v>8.5750000000000007E-2</v>
      </c>
      <c r="AD197">
        <v>8.2000000000000017E-2</v>
      </c>
      <c r="AE197" t="str">
        <f t="shared" si="2"/>
        <v>Makanan &amp; MinumanSusu &amp; Produk Olahan Susu</v>
      </c>
      <c r="BE197" t="s">
        <v>1808</v>
      </c>
      <c r="BF197" t="s">
        <v>1757</v>
      </c>
      <c r="BI197" t="s">
        <v>2403</v>
      </c>
      <c r="BK197" t="s">
        <v>1079</v>
      </c>
      <c r="BL197" t="s">
        <v>144</v>
      </c>
      <c r="BM197" t="s">
        <v>3131</v>
      </c>
      <c r="BO197" t="s">
        <v>3132</v>
      </c>
      <c r="BP197" t="s">
        <v>3133</v>
      </c>
    </row>
    <row r="198" spans="1:68">
      <c r="A198" t="s">
        <v>1779</v>
      </c>
      <c r="B198">
        <v>604968</v>
      </c>
      <c r="C198" t="s">
        <v>1780</v>
      </c>
      <c r="D198">
        <v>873096</v>
      </c>
      <c r="G198" t="s">
        <v>3134</v>
      </c>
      <c r="H198" t="s">
        <v>3134</v>
      </c>
      <c r="I198" t="s">
        <v>2547</v>
      </c>
      <c r="J198" t="s">
        <v>1779</v>
      </c>
      <c r="K198">
        <v>5.5E-2</v>
      </c>
      <c r="L198">
        <v>7.4999999999999997E-2</v>
      </c>
      <c r="M198">
        <v>1.9999999999999997E-2</v>
      </c>
      <c r="N198">
        <v>0.1</v>
      </c>
      <c r="O198">
        <v>0.122</v>
      </c>
      <c r="P198">
        <v>-1.4E-2</v>
      </c>
      <c r="Q198">
        <v>-1.3999999999999997E-2</v>
      </c>
      <c r="R198">
        <v>-2.7999999999999997E-2</v>
      </c>
      <c r="S198">
        <v>-3.4999999999999996E-2</v>
      </c>
      <c r="T198">
        <v>-3.9999999999999994E-2</v>
      </c>
      <c r="U198">
        <v>8.6000000000000007E-2</v>
      </c>
      <c r="V198">
        <v>8.6000000000000007E-2</v>
      </c>
      <c r="W198">
        <v>7.2000000000000008E-2</v>
      </c>
      <c r="X198">
        <v>6.5000000000000002E-2</v>
      </c>
      <c r="Y198">
        <v>6.0000000000000012E-2</v>
      </c>
      <c r="Z198">
        <v>0.108</v>
      </c>
      <c r="AA198">
        <v>0.108</v>
      </c>
      <c r="AB198">
        <v>9.4E-2</v>
      </c>
      <c r="AC198">
        <v>8.6999999999999994E-2</v>
      </c>
      <c r="AD198">
        <v>8.2000000000000003E-2</v>
      </c>
      <c r="AE198" t="str">
        <f t="shared" ref="AE198:AE261" si="3">VLOOKUP(G198,BO:BP,2,0)</f>
        <v>Perbaikan RumahPerlengkapan Kamar Mandi</v>
      </c>
      <c r="BE198" t="s">
        <v>1946</v>
      </c>
      <c r="BF198" t="s">
        <v>1864</v>
      </c>
      <c r="BI198" t="s">
        <v>2403</v>
      </c>
      <c r="BK198" t="s">
        <v>1009</v>
      </c>
      <c r="BL198" t="s">
        <v>1066</v>
      </c>
      <c r="BM198" t="s">
        <v>3135</v>
      </c>
      <c r="BO198" t="s">
        <v>3136</v>
      </c>
      <c r="BP198" t="s">
        <v>3137</v>
      </c>
    </row>
    <row r="199" spans="1:68">
      <c r="A199" t="s">
        <v>2072</v>
      </c>
      <c r="B199">
        <v>601739</v>
      </c>
      <c r="C199" t="s">
        <v>2109</v>
      </c>
      <c r="D199">
        <v>909064</v>
      </c>
      <c r="E199" t="s">
        <v>2118</v>
      </c>
      <c r="F199">
        <v>910728</v>
      </c>
      <c r="G199" t="s">
        <v>3138</v>
      </c>
      <c r="H199" t="s">
        <v>2817</v>
      </c>
      <c r="I199" t="s">
        <v>2403</v>
      </c>
      <c r="J199" t="s">
        <v>2818</v>
      </c>
      <c r="K199">
        <v>0.04</v>
      </c>
      <c r="L199">
        <v>0.03</v>
      </c>
      <c r="M199">
        <v>-1.0000000000000002E-2</v>
      </c>
      <c r="N199">
        <v>0.1</v>
      </c>
      <c r="O199">
        <v>9.1999999999999998E-2</v>
      </c>
      <c r="P199">
        <v>-1.0499999999999997E-3</v>
      </c>
      <c r="Q199">
        <v>-1.9499999999999999E-3</v>
      </c>
      <c r="R199">
        <v>-2.9999999999999996E-3</v>
      </c>
      <c r="S199">
        <v>-3.7499999999999994E-3</v>
      </c>
      <c r="T199">
        <v>-4.9999999999999992E-3</v>
      </c>
      <c r="U199">
        <v>9.895000000000001E-2</v>
      </c>
      <c r="V199">
        <v>9.8050000000000012E-2</v>
      </c>
      <c r="W199">
        <v>9.7000000000000003E-2</v>
      </c>
      <c r="X199">
        <v>9.6250000000000002E-2</v>
      </c>
      <c r="Y199">
        <v>9.5000000000000001E-2</v>
      </c>
      <c r="Z199">
        <v>9.0950000000000003E-2</v>
      </c>
      <c r="AA199">
        <v>9.0050000000000005E-2</v>
      </c>
      <c r="AB199">
        <v>8.8999999999999996E-2</v>
      </c>
      <c r="AC199">
        <v>8.8249999999999995E-2</v>
      </c>
      <c r="AD199">
        <v>8.6999999999999994E-2</v>
      </c>
      <c r="AE199" t="str">
        <f t="shared" si="3"/>
        <v>Telepon &amp; ElektronikAksesori PonselPower Bank</v>
      </c>
      <c r="BE199" t="s">
        <v>1767</v>
      </c>
      <c r="BF199" t="s">
        <v>2202</v>
      </c>
      <c r="BI199" t="s">
        <v>2403</v>
      </c>
      <c r="BK199" t="s">
        <v>294</v>
      </c>
      <c r="BL199" t="s">
        <v>129</v>
      </c>
      <c r="BM199" t="s">
        <v>3139</v>
      </c>
      <c r="BO199" t="s">
        <v>3140</v>
      </c>
      <c r="BP199" t="s">
        <v>3141</v>
      </c>
    </row>
    <row r="200" spans="1:68">
      <c r="A200" t="s">
        <v>2160</v>
      </c>
      <c r="B200">
        <v>603014</v>
      </c>
      <c r="C200" t="s">
        <v>2196</v>
      </c>
      <c r="D200">
        <v>835336</v>
      </c>
      <c r="G200" t="s">
        <v>3142</v>
      </c>
      <c r="H200" t="s">
        <v>3142</v>
      </c>
      <c r="I200" t="s">
        <v>2971</v>
      </c>
      <c r="J200" t="s">
        <v>3062</v>
      </c>
      <c r="K200">
        <v>0.06</v>
      </c>
      <c r="L200">
        <v>6.5000000000000002E-2</v>
      </c>
      <c r="M200">
        <v>5.0000000000000044E-3</v>
      </c>
      <c r="N200">
        <v>0.1</v>
      </c>
      <c r="O200">
        <v>0.122</v>
      </c>
      <c r="P200">
        <v>-1.3874982302944061E-2</v>
      </c>
      <c r="Q200">
        <v>-1.4875123879391617E-2</v>
      </c>
      <c r="R200">
        <v>-2.8750106182335679E-2</v>
      </c>
      <c r="S200">
        <v>-3.5937632727919597E-2</v>
      </c>
      <c r="T200">
        <v>-4.1250176970559452E-2</v>
      </c>
      <c r="U200">
        <v>8.6125017697055939E-2</v>
      </c>
      <c r="V200">
        <v>8.5124876120608386E-2</v>
      </c>
      <c r="W200">
        <v>7.1249893817664334E-2</v>
      </c>
      <c r="X200">
        <v>6.4062367272080409E-2</v>
      </c>
      <c r="Y200">
        <v>5.8749823029440554E-2</v>
      </c>
      <c r="Z200">
        <v>0.10812501769705593</v>
      </c>
      <c r="AA200">
        <v>0.10712487612060838</v>
      </c>
      <c r="AB200">
        <v>9.3249893817664326E-2</v>
      </c>
      <c r="AC200">
        <v>8.6062367272080401E-2</v>
      </c>
      <c r="AD200">
        <v>8.0749823029440546E-2</v>
      </c>
      <c r="AE200" t="str">
        <f t="shared" si="3"/>
        <v>Olahraga &amp; OutdoorPeralatan Kebugaran</v>
      </c>
      <c r="BE200" t="s">
        <v>2158</v>
      </c>
      <c r="BF200" t="s">
        <v>1827</v>
      </c>
      <c r="BI200" t="s">
        <v>2403</v>
      </c>
      <c r="BK200" t="s">
        <v>848</v>
      </c>
      <c r="BL200" t="s">
        <v>145</v>
      </c>
      <c r="BM200" t="s">
        <v>3143</v>
      </c>
      <c r="BO200" t="s">
        <v>3144</v>
      </c>
      <c r="BP200" t="s">
        <v>3145</v>
      </c>
    </row>
    <row r="201" spans="1:68">
      <c r="A201" t="s">
        <v>1504</v>
      </c>
      <c r="B201">
        <v>601755</v>
      </c>
      <c r="C201" t="s">
        <v>1505</v>
      </c>
      <c r="D201">
        <v>826760</v>
      </c>
      <c r="E201" t="s">
        <v>1508</v>
      </c>
      <c r="F201">
        <v>601760</v>
      </c>
      <c r="G201" t="s">
        <v>2723</v>
      </c>
      <c r="H201" t="s">
        <v>2869</v>
      </c>
      <c r="I201" t="s">
        <v>2403</v>
      </c>
      <c r="J201" t="s">
        <v>1504</v>
      </c>
      <c r="K201">
        <v>0.04</v>
      </c>
      <c r="L201">
        <v>0.04</v>
      </c>
      <c r="M201">
        <v>0</v>
      </c>
      <c r="N201">
        <v>6.25E-2</v>
      </c>
      <c r="O201">
        <v>9.1999999999999998E-2</v>
      </c>
      <c r="P201">
        <v>-5.1200000000000004E-3</v>
      </c>
      <c r="Q201">
        <v>-7.6800000000000002E-3</v>
      </c>
      <c r="R201">
        <v>-1.2800000000000001E-2</v>
      </c>
      <c r="S201">
        <v>-1.6E-2</v>
      </c>
      <c r="T201">
        <v>-0.02</v>
      </c>
      <c r="U201">
        <v>5.738E-2</v>
      </c>
      <c r="V201">
        <v>5.4820000000000001E-2</v>
      </c>
      <c r="W201">
        <v>4.9700000000000001E-2</v>
      </c>
      <c r="X201">
        <v>4.65E-2</v>
      </c>
      <c r="Y201">
        <v>4.2499999999999996E-2</v>
      </c>
      <c r="Z201">
        <v>8.6879999999999999E-2</v>
      </c>
      <c r="AA201">
        <v>8.4319999999999992E-2</v>
      </c>
      <c r="AB201">
        <v>7.9199999999999993E-2</v>
      </c>
      <c r="AC201">
        <v>7.5999999999999998E-2</v>
      </c>
      <c r="AD201">
        <v>7.1999999999999995E-2</v>
      </c>
      <c r="AE201" t="str">
        <f t="shared" si="3"/>
        <v>Komputer &amp; Peralatan KantorPeriferal &amp; AksesorisKeyboard &amp; Mouse</v>
      </c>
      <c r="BE201" t="s">
        <v>1947</v>
      </c>
      <c r="BF201" t="s">
        <v>1876</v>
      </c>
      <c r="BI201" t="s">
        <v>2403</v>
      </c>
      <c r="BK201" t="s">
        <v>22</v>
      </c>
      <c r="BL201" t="s">
        <v>416</v>
      </c>
      <c r="BM201" t="s">
        <v>3146</v>
      </c>
      <c r="BO201" t="s">
        <v>3147</v>
      </c>
      <c r="BP201" t="s">
        <v>3148</v>
      </c>
    </row>
    <row r="202" spans="1:68">
      <c r="A202" t="s">
        <v>2160</v>
      </c>
      <c r="B202">
        <v>603014</v>
      </c>
      <c r="C202" t="s">
        <v>2197</v>
      </c>
      <c r="D202">
        <v>835592</v>
      </c>
      <c r="E202" t="s">
        <v>719</v>
      </c>
      <c r="F202">
        <v>603084</v>
      </c>
      <c r="G202" t="s">
        <v>3149</v>
      </c>
      <c r="H202" t="s">
        <v>3150</v>
      </c>
      <c r="I202" t="s">
        <v>2971</v>
      </c>
      <c r="J202" t="s">
        <v>3062</v>
      </c>
      <c r="K202">
        <v>0.06</v>
      </c>
      <c r="L202">
        <v>6.5000000000000002E-2</v>
      </c>
      <c r="M202">
        <v>5.0000000000000044E-3</v>
      </c>
      <c r="N202">
        <v>0.1</v>
      </c>
      <c r="O202">
        <v>0.122</v>
      </c>
      <c r="P202">
        <v>-1.5400614021813142E-2</v>
      </c>
      <c r="Q202">
        <v>-4.1957018473079968E-3</v>
      </c>
      <c r="R202">
        <v>-1.9596315869121139E-2</v>
      </c>
      <c r="S202">
        <v>-2.4495394836401424E-2</v>
      </c>
      <c r="T202">
        <v>-2.5993859781868568E-2</v>
      </c>
      <c r="U202">
        <v>8.4599385978186864E-2</v>
      </c>
      <c r="V202">
        <v>9.5804298152692008E-2</v>
      </c>
      <c r="W202">
        <v>8.0403684130878866E-2</v>
      </c>
      <c r="X202">
        <v>7.5504605163598582E-2</v>
      </c>
      <c r="Y202">
        <v>7.4006140218131441E-2</v>
      </c>
      <c r="Z202">
        <v>0.10659938597818686</v>
      </c>
      <c r="AA202">
        <v>0.117804298152692</v>
      </c>
      <c r="AB202">
        <v>0.10240368413087886</v>
      </c>
      <c r="AC202">
        <v>9.7504605163598573E-2</v>
      </c>
      <c r="AD202">
        <v>9.6006140218131433E-2</v>
      </c>
      <c r="AE202" t="str">
        <f t="shared" si="3"/>
        <v>Olahraga &amp; OutdoorPeralatan Bersantai &amp; Rekreasi Luar RuanganYoga &amp; Pilates</v>
      </c>
      <c r="BE202" t="s">
        <v>963</v>
      </c>
      <c r="BF202" t="s">
        <v>1877</v>
      </c>
      <c r="BI202" t="s">
        <v>2403</v>
      </c>
      <c r="BK202" t="s">
        <v>83</v>
      </c>
      <c r="BL202" t="s">
        <v>634</v>
      </c>
      <c r="BM202" t="s">
        <v>3151</v>
      </c>
      <c r="BO202" t="s">
        <v>3152</v>
      </c>
      <c r="BP202" t="s">
        <v>3153</v>
      </c>
    </row>
    <row r="203" spans="1:68">
      <c r="A203" t="s">
        <v>2160</v>
      </c>
      <c r="B203">
        <v>603014</v>
      </c>
      <c r="C203" t="s">
        <v>2197</v>
      </c>
      <c r="D203">
        <v>835592</v>
      </c>
      <c r="E203" t="s">
        <v>2203</v>
      </c>
      <c r="F203">
        <v>838408</v>
      </c>
      <c r="G203" t="s">
        <v>3154</v>
      </c>
      <c r="H203" t="s">
        <v>3150</v>
      </c>
      <c r="I203" t="s">
        <v>2971</v>
      </c>
      <c r="J203" t="s">
        <v>3062</v>
      </c>
      <c r="K203">
        <v>0.06</v>
      </c>
      <c r="L203">
        <v>6.5000000000000002E-2</v>
      </c>
      <c r="M203">
        <v>5.0000000000000044E-3</v>
      </c>
      <c r="N203">
        <v>9.5000000000000001E-2</v>
      </c>
      <c r="O203">
        <v>0.122</v>
      </c>
      <c r="P203">
        <v>-1.4810770730435102E-2</v>
      </c>
      <c r="Q203">
        <v>-8.3246048869542906E-3</v>
      </c>
      <c r="R203">
        <v>-2.3135375617389393E-2</v>
      </c>
      <c r="S203">
        <v>-2.891921952173674E-2</v>
      </c>
      <c r="T203">
        <v>-3.1892292695648986E-2</v>
      </c>
      <c r="U203">
        <v>8.0189229269564899E-2</v>
      </c>
      <c r="V203">
        <v>8.6675395113045714E-2</v>
      </c>
      <c r="W203">
        <v>7.1864624382610612E-2</v>
      </c>
      <c r="X203">
        <v>6.6080780478263268E-2</v>
      </c>
      <c r="Y203">
        <v>6.3107707304351016E-2</v>
      </c>
      <c r="Z203">
        <v>0.1071892292695649</v>
      </c>
      <c r="AA203">
        <v>0.11367539511304571</v>
      </c>
      <c r="AB203">
        <v>9.8864624382610608E-2</v>
      </c>
      <c r="AC203">
        <v>9.3080780478263264E-2</v>
      </c>
      <c r="AD203">
        <v>9.0107707304351012E-2</v>
      </c>
      <c r="AE203" t="str">
        <f t="shared" si="3"/>
        <v>Olahraga &amp; OutdoorPeralatan Bersantai &amp; Rekreasi Luar RuanganBersepeda</v>
      </c>
      <c r="BE203" t="s">
        <v>2071</v>
      </c>
      <c r="BF203" t="s">
        <v>2039</v>
      </c>
      <c r="BI203" t="s">
        <v>2403</v>
      </c>
      <c r="BK203" t="s">
        <v>203</v>
      </c>
      <c r="BL203" t="s">
        <v>1151</v>
      </c>
      <c r="BM203" t="s">
        <v>3155</v>
      </c>
      <c r="BO203" t="s">
        <v>3156</v>
      </c>
      <c r="BP203" t="s">
        <v>3157</v>
      </c>
    </row>
    <row r="204" spans="1:68">
      <c r="A204" t="s">
        <v>2160</v>
      </c>
      <c r="B204">
        <v>603014</v>
      </c>
      <c r="C204" t="s">
        <v>2197</v>
      </c>
      <c r="D204">
        <v>835592</v>
      </c>
      <c r="E204" t="s">
        <v>2206</v>
      </c>
      <c r="F204">
        <v>700741</v>
      </c>
      <c r="G204" t="s">
        <v>3158</v>
      </c>
      <c r="H204" t="s">
        <v>3150</v>
      </c>
      <c r="I204" t="s">
        <v>2971</v>
      </c>
      <c r="J204" t="s">
        <v>3062</v>
      </c>
      <c r="K204">
        <v>0.06</v>
      </c>
      <c r="L204">
        <v>6.5000000000000002E-2</v>
      </c>
      <c r="M204">
        <v>5.0000000000000044E-3</v>
      </c>
      <c r="N204">
        <v>0.1</v>
      </c>
      <c r="O204">
        <v>0.122</v>
      </c>
      <c r="P204">
        <v>-1.55E-2</v>
      </c>
      <c r="Q204">
        <v>-3.5000000000000027E-3</v>
      </c>
      <c r="R204">
        <v>-1.9000000000000003E-2</v>
      </c>
      <c r="S204">
        <v>-2.3750000000000004E-2</v>
      </c>
      <c r="T204">
        <v>-2.5000000000000005E-2</v>
      </c>
      <c r="U204">
        <v>8.4500000000000006E-2</v>
      </c>
      <c r="V204">
        <v>9.6500000000000002E-2</v>
      </c>
      <c r="W204">
        <v>8.1000000000000003E-2</v>
      </c>
      <c r="X204">
        <v>7.6249999999999998E-2</v>
      </c>
      <c r="Y204">
        <v>7.4999999999999997E-2</v>
      </c>
      <c r="Z204">
        <v>0.1065</v>
      </c>
      <c r="AA204">
        <v>0.11849999999999999</v>
      </c>
      <c r="AB204">
        <v>0.10299999999999999</v>
      </c>
      <c r="AC204">
        <v>9.824999999999999E-2</v>
      </c>
      <c r="AD204">
        <v>9.6999999999999989E-2</v>
      </c>
      <c r="AE204" t="str">
        <f t="shared" si="3"/>
        <v>Olahraga &amp; OutdoorPeralatan Bersantai &amp; Rekreasi Luar RuanganPagar</v>
      </c>
      <c r="BE204" t="s">
        <v>2122</v>
      </c>
      <c r="BF204" t="s">
        <v>2222</v>
      </c>
      <c r="BI204" t="s">
        <v>2403</v>
      </c>
      <c r="BK204" t="s">
        <v>1178</v>
      </c>
      <c r="BL204" t="s">
        <v>1152</v>
      </c>
      <c r="BM204" t="s">
        <v>3159</v>
      </c>
      <c r="BO204" t="s">
        <v>3160</v>
      </c>
      <c r="BP204" t="s">
        <v>3161</v>
      </c>
    </row>
    <row r="205" spans="1:68">
      <c r="A205" t="s">
        <v>2160</v>
      </c>
      <c r="B205">
        <v>603014</v>
      </c>
      <c r="C205" t="s">
        <v>2197</v>
      </c>
      <c r="D205">
        <v>835592</v>
      </c>
      <c r="E205" t="s">
        <v>2201</v>
      </c>
      <c r="F205">
        <v>603288</v>
      </c>
      <c r="G205" t="s">
        <v>3162</v>
      </c>
      <c r="H205" t="s">
        <v>3150</v>
      </c>
      <c r="I205" t="s">
        <v>2971</v>
      </c>
      <c r="J205" t="s">
        <v>3062</v>
      </c>
      <c r="K205">
        <v>0.06</v>
      </c>
      <c r="L205">
        <v>6.5000000000000002E-2</v>
      </c>
      <c r="M205">
        <v>5.0000000000000044E-3</v>
      </c>
      <c r="N205">
        <v>0.1</v>
      </c>
      <c r="O205">
        <v>0.122</v>
      </c>
      <c r="P205">
        <v>-1.55E-2</v>
      </c>
      <c r="Q205">
        <v>-3.5000000000000027E-3</v>
      </c>
      <c r="R205">
        <v>-1.9000000000000003E-2</v>
      </c>
      <c r="S205">
        <v>-2.3750000000000004E-2</v>
      </c>
      <c r="T205">
        <v>-2.5000000000000005E-2</v>
      </c>
      <c r="U205">
        <v>8.4500000000000006E-2</v>
      </c>
      <c r="V205">
        <v>9.6500000000000002E-2</v>
      </c>
      <c r="W205">
        <v>8.1000000000000003E-2</v>
      </c>
      <c r="X205">
        <v>7.6249999999999998E-2</v>
      </c>
      <c r="Y205">
        <v>7.4999999999999997E-2</v>
      </c>
      <c r="Z205">
        <v>0.1065</v>
      </c>
      <c r="AA205">
        <v>0.11849999999999999</v>
      </c>
      <c r="AB205">
        <v>0.10299999999999999</v>
      </c>
      <c r="AC205">
        <v>9.824999999999999E-2</v>
      </c>
      <c r="AD205">
        <v>9.6999999999999989E-2</v>
      </c>
      <c r="AE205" t="str">
        <f t="shared" si="3"/>
        <v>Olahraga &amp; OutdoorPeralatan Bersantai &amp; Rekreasi Luar RuanganTinju &amp; Seni Bela Diri</v>
      </c>
      <c r="BE205" t="s">
        <v>1809</v>
      </c>
      <c r="BF205" t="s">
        <v>1701</v>
      </c>
      <c r="BI205" t="s">
        <v>2403</v>
      </c>
      <c r="BK205" t="s">
        <v>793</v>
      </c>
      <c r="BL205" t="s">
        <v>470</v>
      </c>
      <c r="BM205" t="s">
        <v>3163</v>
      </c>
      <c r="BO205" t="s">
        <v>3164</v>
      </c>
      <c r="BP205" t="s">
        <v>3165</v>
      </c>
    </row>
    <row r="206" spans="1:68">
      <c r="A206" t="s">
        <v>2160</v>
      </c>
      <c r="B206">
        <v>603014</v>
      </c>
      <c r="C206" t="s">
        <v>2197</v>
      </c>
      <c r="D206">
        <v>835592</v>
      </c>
      <c r="E206" t="s">
        <v>2204</v>
      </c>
      <c r="F206">
        <v>603605</v>
      </c>
      <c r="G206" t="s">
        <v>3166</v>
      </c>
      <c r="H206" t="s">
        <v>3150</v>
      </c>
      <c r="I206" t="s">
        <v>2971</v>
      </c>
      <c r="J206" t="s">
        <v>3062</v>
      </c>
      <c r="K206">
        <v>0.06</v>
      </c>
      <c r="L206">
        <v>6.5000000000000002E-2</v>
      </c>
      <c r="M206">
        <v>5.0000000000000044E-3</v>
      </c>
      <c r="N206">
        <v>0.1</v>
      </c>
      <c r="O206">
        <v>0.122</v>
      </c>
      <c r="P206">
        <v>-1.55E-2</v>
      </c>
      <c r="Q206">
        <v>-3.5000000000000027E-3</v>
      </c>
      <c r="R206">
        <v>-1.9000000000000003E-2</v>
      </c>
      <c r="S206">
        <v>-2.3750000000000004E-2</v>
      </c>
      <c r="T206">
        <v>-2.5000000000000005E-2</v>
      </c>
      <c r="U206">
        <v>8.4500000000000006E-2</v>
      </c>
      <c r="V206">
        <v>9.6500000000000002E-2</v>
      </c>
      <c r="W206">
        <v>8.1000000000000003E-2</v>
      </c>
      <c r="X206">
        <v>7.6249999999999998E-2</v>
      </c>
      <c r="Y206">
        <v>7.4999999999999997E-2</v>
      </c>
      <c r="Z206">
        <v>0.1065</v>
      </c>
      <c r="AA206">
        <v>0.11849999999999999</v>
      </c>
      <c r="AB206">
        <v>0.10299999999999999</v>
      </c>
      <c r="AC206">
        <v>9.824999999999999E-2</v>
      </c>
      <c r="AD206">
        <v>9.6999999999999989E-2</v>
      </c>
      <c r="AE206" t="str">
        <f t="shared" si="3"/>
        <v>Olahraga &amp; OutdoorPeralatan Bersantai &amp; Rekreasi Luar RuanganDart</v>
      </c>
      <c r="BE206" t="s">
        <v>1659</v>
      </c>
      <c r="BF206" t="s">
        <v>1225</v>
      </c>
      <c r="BI206" t="s">
        <v>2403</v>
      </c>
      <c r="BK206" t="s">
        <v>627</v>
      </c>
      <c r="BL206" t="s">
        <v>1119</v>
      </c>
      <c r="BM206" t="s">
        <v>3167</v>
      </c>
      <c r="BO206" t="s">
        <v>3168</v>
      </c>
      <c r="BP206" t="s">
        <v>3169</v>
      </c>
    </row>
    <row r="207" spans="1:68">
      <c r="A207" t="s">
        <v>2160</v>
      </c>
      <c r="B207">
        <v>603014</v>
      </c>
      <c r="C207" t="s">
        <v>2197</v>
      </c>
      <c r="D207">
        <v>835592</v>
      </c>
      <c r="E207" t="s">
        <v>2215</v>
      </c>
      <c r="F207">
        <v>603493</v>
      </c>
      <c r="G207" t="s">
        <v>3170</v>
      </c>
      <c r="H207" t="s">
        <v>3150</v>
      </c>
      <c r="I207" t="s">
        <v>2971</v>
      </c>
      <c r="J207" t="s">
        <v>3062</v>
      </c>
      <c r="K207">
        <v>0.06</v>
      </c>
      <c r="L207">
        <v>6.5000000000000002E-2</v>
      </c>
      <c r="M207">
        <v>5.0000000000000044E-3</v>
      </c>
      <c r="N207">
        <v>0.1</v>
      </c>
      <c r="O207">
        <v>0.122</v>
      </c>
      <c r="P207">
        <v>-1.55E-2</v>
      </c>
      <c r="Q207">
        <v>-3.5000000000000027E-3</v>
      </c>
      <c r="R207">
        <v>-1.9000000000000003E-2</v>
      </c>
      <c r="S207">
        <v>-2.3750000000000004E-2</v>
      </c>
      <c r="T207">
        <v>-2.5000000000000005E-2</v>
      </c>
      <c r="U207">
        <v>8.4500000000000006E-2</v>
      </c>
      <c r="V207">
        <v>9.6500000000000002E-2</v>
      </c>
      <c r="W207">
        <v>8.1000000000000003E-2</v>
      </c>
      <c r="X207">
        <v>7.6249999999999998E-2</v>
      </c>
      <c r="Y207">
        <v>7.4999999999999997E-2</v>
      </c>
      <c r="Z207">
        <v>0.1065</v>
      </c>
      <c r="AA207">
        <v>0.11849999999999999</v>
      </c>
      <c r="AB207">
        <v>0.10299999999999999</v>
      </c>
      <c r="AC207">
        <v>9.824999999999999E-2</v>
      </c>
      <c r="AD207">
        <v>9.6999999999999989E-2</v>
      </c>
      <c r="AE207" t="str">
        <f t="shared" si="3"/>
        <v>Olahraga &amp; OutdoorPeralatan Bersantai &amp; Rekreasi Luar RuanganSkateboard</v>
      </c>
      <c r="BE207" t="s">
        <v>1810</v>
      </c>
      <c r="BF207" t="s">
        <v>1895</v>
      </c>
      <c r="BI207" t="s">
        <v>2403</v>
      </c>
      <c r="BK207" t="s">
        <v>23</v>
      </c>
      <c r="BL207" t="s">
        <v>698</v>
      </c>
      <c r="BM207" t="s">
        <v>3171</v>
      </c>
      <c r="BO207" t="s">
        <v>3172</v>
      </c>
      <c r="BP207" t="s">
        <v>3173</v>
      </c>
    </row>
    <row r="208" spans="1:68">
      <c r="A208" t="s">
        <v>2160</v>
      </c>
      <c r="B208">
        <v>603014</v>
      </c>
      <c r="C208" t="s">
        <v>2197</v>
      </c>
      <c r="D208">
        <v>835592</v>
      </c>
      <c r="E208" t="s">
        <v>715</v>
      </c>
      <c r="F208">
        <v>603317</v>
      </c>
      <c r="G208" t="s">
        <v>3174</v>
      </c>
      <c r="H208" t="s">
        <v>3150</v>
      </c>
      <c r="I208" t="s">
        <v>2971</v>
      </c>
      <c r="J208" t="s">
        <v>3062</v>
      </c>
      <c r="K208">
        <v>0.06</v>
      </c>
      <c r="L208">
        <v>6.5000000000000002E-2</v>
      </c>
      <c r="M208">
        <v>5.0000000000000044E-3</v>
      </c>
      <c r="N208">
        <v>0.1</v>
      </c>
      <c r="O208">
        <v>0.122</v>
      </c>
      <c r="P208">
        <v>-1.55E-2</v>
      </c>
      <c r="Q208">
        <v>-3.5000000000000027E-3</v>
      </c>
      <c r="R208">
        <v>-1.9000000000000003E-2</v>
      </c>
      <c r="S208">
        <v>-2.3750000000000004E-2</v>
      </c>
      <c r="T208">
        <v>-2.5000000000000005E-2</v>
      </c>
      <c r="U208">
        <v>8.4500000000000006E-2</v>
      </c>
      <c r="V208">
        <v>9.6500000000000002E-2</v>
      </c>
      <c r="W208">
        <v>8.1000000000000003E-2</v>
      </c>
      <c r="X208">
        <v>7.6249999999999998E-2</v>
      </c>
      <c r="Y208">
        <v>7.4999999999999997E-2</v>
      </c>
      <c r="Z208">
        <v>0.1065</v>
      </c>
      <c r="AA208">
        <v>0.11849999999999999</v>
      </c>
      <c r="AB208">
        <v>0.10299999999999999</v>
      </c>
      <c r="AC208">
        <v>9.824999999999999E-2</v>
      </c>
      <c r="AD208">
        <v>9.6999999999999989E-2</v>
      </c>
      <c r="AE208" t="str">
        <f t="shared" si="3"/>
        <v>Olahraga &amp; OutdoorPeralatan Bersantai &amp; Rekreasi Luar RuanganTaekwondo</v>
      </c>
      <c r="BE208" t="s">
        <v>2290</v>
      </c>
      <c r="BF208" t="s">
        <v>1499</v>
      </c>
      <c r="BI208" t="s">
        <v>2403</v>
      </c>
      <c r="BK208" t="s">
        <v>249</v>
      </c>
      <c r="BL208" t="s">
        <v>1138</v>
      </c>
      <c r="BM208" t="s">
        <v>3175</v>
      </c>
      <c r="BO208" t="s">
        <v>3176</v>
      </c>
      <c r="BP208" t="s">
        <v>3177</v>
      </c>
    </row>
    <row r="209" spans="1:68">
      <c r="A209" t="s">
        <v>2160</v>
      </c>
      <c r="B209">
        <v>603014</v>
      </c>
      <c r="C209" t="s">
        <v>2197</v>
      </c>
      <c r="D209">
        <v>835592</v>
      </c>
      <c r="E209" t="s">
        <v>2202</v>
      </c>
      <c r="F209">
        <v>969096</v>
      </c>
      <c r="G209" t="s">
        <v>3178</v>
      </c>
      <c r="H209" t="s">
        <v>3150</v>
      </c>
      <c r="I209" t="s">
        <v>2971</v>
      </c>
      <c r="J209" t="s">
        <v>3062</v>
      </c>
      <c r="K209">
        <v>0.06</v>
      </c>
      <c r="L209">
        <v>6.5000000000000002E-2</v>
      </c>
      <c r="M209">
        <v>5.0000000000000044E-3</v>
      </c>
      <c r="N209">
        <v>0.1</v>
      </c>
      <c r="O209">
        <v>0.122</v>
      </c>
      <c r="P209">
        <v>-1.55E-2</v>
      </c>
      <c r="Q209">
        <v>-3.5000000000000027E-3</v>
      </c>
      <c r="R209">
        <v>-1.9000000000000003E-2</v>
      </c>
      <c r="S209">
        <v>-2.3750000000000004E-2</v>
      </c>
      <c r="T209">
        <v>-2.5000000000000005E-2</v>
      </c>
      <c r="U209">
        <v>8.4500000000000006E-2</v>
      </c>
      <c r="V209">
        <v>9.6500000000000002E-2</v>
      </c>
      <c r="W209">
        <v>8.1000000000000003E-2</v>
      </c>
      <c r="X209">
        <v>7.6249999999999998E-2</v>
      </c>
      <c r="Y209">
        <v>7.4999999999999997E-2</v>
      </c>
      <c r="Z209">
        <v>0.1065</v>
      </c>
      <c r="AA209">
        <v>0.11849999999999999</v>
      </c>
      <c r="AB209">
        <v>0.10299999999999999</v>
      </c>
      <c r="AC209">
        <v>9.824999999999999E-2</v>
      </c>
      <c r="AD209">
        <v>9.6999999999999989E-2</v>
      </c>
      <c r="AE209" t="str">
        <f t="shared" si="3"/>
        <v>Olahraga &amp; OutdoorPeralatan Bersantai &amp; Rekreasi Luar RuanganMendaki</v>
      </c>
      <c r="BE209" t="s">
        <v>1399</v>
      </c>
      <c r="BF209" t="s">
        <v>1584</v>
      </c>
      <c r="BI209" t="s">
        <v>2403</v>
      </c>
      <c r="BK209" t="s">
        <v>849</v>
      </c>
      <c r="BL209" t="s">
        <v>217</v>
      </c>
      <c r="BM209" t="s">
        <v>3179</v>
      </c>
      <c r="BO209" t="s">
        <v>3180</v>
      </c>
      <c r="BP209" t="s">
        <v>3181</v>
      </c>
    </row>
    <row r="210" spans="1:68">
      <c r="A210" t="s">
        <v>2160</v>
      </c>
      <c r="B210">
        <v>603014</v>
      </c>
      <c r="C210" t="s">
        <v>2197</v>
      </c>
      <c r="D210">
        <v>835592</v>
      </c>
      <c r="E210" t="s">
        <v>2198</v>
      </c>
      <c r="F210">
        <v>969608</v>
      </c>
      <c r="G210" t="s">
        <v>3182</v>
      </c>
      <c r="H210" t="s">
        <v>3150</v>
      </c>
      <c r="I210" t="s">
        <v>2971</v>
      </c>
      <c r="J210" t="s">
        <v>3062</v>
      </c>
      <c r="K210">
        <v>0.06</v>
      </c>
      <c r="L210">
        <v>6.5000000000000002E-2</v>
      </c>
      <c r="M210">
        <v>5.0000000000000044E-3</v>
      </c>
      <c r="N210">
        <v>0.1</v>
      </c>
      <c r="O210">
        <v>0.122</v>
      </c>
      <c r="P210">
        <v>-1.2882359052363287E-2</v>
      </c>
      <c r="Q210">
        <v>-2.1823486633456995E-2</v>
      </c>
      <c r="R210">
        <v>-3.4705845685820282E-2</v>
      </c>
      <c r="S210">
        <v>-4.338230710727535E-2</v>
      </c>
      <c r="T210">
        <v>-5.1176409476367132E-2</v>
      </c>
      <c r="U210">
        <v>8.7117640947636715E-2</v>
      </c>
      <c r="V210">
        <v>7.8176513366543007E-2</v>
      </c>
      <c r="W210">
        <v>6.5294154314179731E-2</v>
      </c>
      <c r="X210">
        <v>5.6617692892724655E-2</v>
      </c>
      <c r="Y210">
        <v>4.8823590523632873E-2</v>
      </c>
      <c r="Z210">
        <v>0.10911764094763671</v>
      </c>
      <c r="AA210">
        <v>0.100176513366543</v>
      </c>
      <c r="AB210">
        <v>8.7294154314179723E-2</v>
      </c>
      <c r="AC210">
        <v>7.8617692892724647E-2</v>
      </c>
      <c r="AD210">
        <v>7.0823590523632865E-2</v>
      </c>
      <c r="AE210" t="str">
        <f t="shared" si="3"/>
        <v>Olahraga &amp; OutdoorPeralatan Bersantai &amp; Rekreasi Luar RuanganAerobik</v>
      </c>
      <c r="BE210" t="s">
        <v>2220</v>
      </c>
      <c r="BF210" t="s">
        <v>1365</v>
      </c>
      <c r="BI210" t="s">
        <v>2403</v>
      </c>
      <c r="BK210" t="s">
        <v>747</v>
      </c>
      <c r="BL210" t="s">
        <v>356</v>
      </c>
      <c r="BM210" t="s">
        <v>3183</v>
      </c>
      <c r="BO210" t="s">
        <v>3008</v>
      </c>
      <c r="BP210" t="s">
        <v>3184</v>
      </c>
    </row>
    <row r="211" spans="1:68">
      <c r="A211" t="s">
        <v>2160</v>
      </c>
      <c r="B211">
        <v>603014</v>
      </c>
      <c r="C211" t="s">
        <v>2197</v>
      </c>
      <c r="D211">
        <v>835592</v>
      </c>
      <c r="E211" t="s">
        <v>2208</v>
      </c>
      <c r="F211">
        <v>969480</v>
      </c>
      <c r="G211" t="s">
        <v>3185</v>
      </c>
      <c r="H211" t="s">
        <v>3150</v>
      </c>
      <c r="I211" t="s">
        <v>2971</v>
      </c>
      <c r="J211" t="s">
        <v>3062</v>
      </c>
      <c r="K211">
        <v>0.06</v>
      </c>
      <c r="L211">
        <v>6.5000000000000002E-2</v>
      </c>
      <c r="M211">
        <v>5.0000000000000044E-3</v>
      </c>
      <c r="N211">
        <v>0.1</v>
      </c>
      <c r="O211">
        <v>0.122</v>
      </c>
      <c r="P211">
        <v>-1.4774807191029728E-2</v>
      </c>
      <c r="Q211">
        <v>-8.5763496627919225E-3</v>
      </c>
      <c r="R211">
        <v>-2.335115685382165E-2</v>
      </c>
      <c r="S211">
        <v>-2.9188946067277059E-2</v>
      </c>
      <c r="T211">
        <v>-3.2251928089702744E-2</v>
      </c>
      <c r="U211">
        <v>8.5225192808970285E-2</v>
      </c>
      <c r="V211">
        <v>9.142365033720809E-2</v>
      </c>
      <c r="W211">
        <v>7.6648843146178355E-2</v>
      </c>
      <c r="X211">
        <v>7.0811053932722939E-2</v>
      </c>
      <c r="Y211">
        <v>6.7748071910297261E-2</v>
      </c>
      <c r="Z211">
        <v>0.10722519280897028</v>
      </c>
      <c r="AA211">
        <v>0.11342365033720808</v>
      </c>
      <c r="AB211">
        <v>9.8648843146178347E-2</v>
      </c>
      <c r="AC211">
        <v>9.2811053932722931E-2</v>
      </c>
      <c r="AD211">
        <v>8.9748071910297253E-2</v>
      </c>
      <c r="AE211" t="str">
        <f t="shared" si="3"/>
        <v>Olahraga &amp; OutdoorPeralatan Bersantai &amp; Rekreasi Luar RuanganSenam</v>
      </c>
      <c r="BE211" t="s">
        <v>2221</v>
      </c>
      <c r="BF211" t="s">
        <v>1466</v>
      </c>
      <c r="BI211" t="s">
        <v>2403</v>
      </c>
      <c r="BK211" t="s">
        <v>1085</v>
      </c>
      <c r="BL211" t="s">
        <v>68</v>
      </c>
      <c r="BM211" t="s">
        <v>3186</v>
      </c>
      <c r="BO211" t="s">
        <v>3187</v>
      </c>
      <c r="BP211" t="s">
        <v>3188</v>
      </c>
    </row>
    <row r="212" spans="1:68">
      <c r="A212" t="s">
        <v>2160</v>
      </c>
      <c r="B212">
        <v>603014</v>
      </c>
      <c r="C212" t="s">
        <v>2197</v>
      </c>
      <c r="D212">
        <v>835592</v>
      </c>
      <c r="E212" t="s">
        <v>2219</v>
      </c>
      <c r="F212">
        <v>603301</v>
      </c>
      <c r="G212" t="s">
        <v>3189</v>
      </c>
      <c r="H212" t="s">
        <v>3150</v>
      </c>
      <c r="I212" t="s">
        <v>2971</v>
      </c>
      <c r="J212" t="s">
        <v>3062</v>
      </c>
      <c r="K212">
        <v>0.06</v>
      </c>
      <c r="L212">
        <v>6.5000000000000002E-2</v>
      </c>
      <c r="M212">
        <v>5.0000000000000044E-3</v>
      </c>
      <c r="N212">
        <v>0.1</v>
      </c>
      <c r="O212">
        <v>0.122</v>
      </c>
      <c r="P212">
        <v>-1.55E-2</v>
      </c>
      <c r="Q212">
        <v>-3.5000000000000027E-3</v>
      </c>
      <c r="R212">
        <v>-1.9000000000000003E-2</v>
      </c>
      <c r="S212">
        <v>-2.3750000000000004E-2</v>
      </c>
      <c r="T212">
        <v>-2.5000000000000005E-2</v>
      </c>
      <c r="U212">
        <v>8.4500000000000006E-2</v>
      </c>
      <c r="V212">
        <v>9.6500000000000002E-2</v>
      </c>
      <c r="W212">
        <v>8.1000000000000003E-2</v>
      </c>
      <c r="X212">
        <v>7.6249999999999998E-2</v>
      </c>
      <c r="Y212">
        <v>7.4999999999999997E-2</v>
      </c>
      <c r="Z212">
        <v>0.1065</v>
      </c>
      <c r="AA212">
        <v>0.11849999999999999</v>
      </c>
      <c r="AB212">
        <v>0.10299999999999999</v>
      </c>
      <c r="AC212">
        <v>9.824999999999999E-2</v>
      </c>
      <c r="AD212">
        <v>9.6999999999999989E-2</v>
      </c>
      <c r="AE212" t="str">
        <f t="shared" si="3"/>
        <v>Olahraga &amp; OutdoorPeralatan Bersantai &amp; Rekreasi Luar RuanganGulat</v>
      </c>
      <c r="BE212" t="s">
        <v>2318</v>
      </c>
      <c r="BF212" t="s">
        <v>1865</v>
      </c>
      <c r="BI212" t="s">
        <v>2403</v>
      </c>
      <c r="BK212" t="s">
        <v>1086</v>
      </c>
      <c r="BL212" t="s">
        <v>569</v>
      </c>
      <c r="BM212" t="s">
        <v>3190</v>
      </c>
      <c r="BO212" t="s">
        <v>2816</v>
      </c>
      <c r="BP212" t="s">
        <v>3191</v>
      </c>
    </row>
    <row r="213" spans="1:68">
      <c r="A213" t="s">
        <v>2160</v>
      </c>
      <c r="B213">
        <v>603014</v>
      </c>
      <c r="C213" t="s">
        <v>2197</v>
      </c>
      <c r="D213">
        <v>835592</v>
      </c>
      <c r="E213" t="s">
        <v>2218</v>
      </c>
      <c r="F213">
        <v>970248</v>
      </c>
      <c r="G213" t="s">
        <v>3192</v>
      </c>
      <c r="H213" t="s">
        <v>3150</v>
      </c>
      <c r="I213" t="s">
        <v>2971</v>
      </c>
      <c r="J213" t="s">
        <v>3062</v>
      </c>
      <c r="K213">
        <v>0.06</v>
      </c>
      <c r="L213">
        <v>6.5000000000000002E-2</v>
      </c>
      <c r="M213">
        <v>5.0000000000000044E-3</v>
      </c>
      <c r="N213">
        <v>0.1</v>
      </c>
      <c r="O213">
        <v>0.1</v>
      </c>
      <c r="P213">
        <v>-1.55E-2</v>
      </c>
      <c r="Q213">
        <v>-3.5000000000000027E-3</v>
      </c>
      <c r="R213">
        <v>-1.9000000000000003E-2</v>
      </c>
      <c r="S213">
        <v>-2.3750000000000004E-2</v>
      </c>
      <c r="T213">
        <v>-2.5000000000000005E-2</v>
      </c>
      <c r="U213">
        <v>8.4500000000000006E-2</v>
      </c>
      <c r="V213">
        <v>9.6500000000000002E-2</v>
      </c>
      <c r="W213">
        <v>8.1000000000000003E-2</v>
      </c>
      <c r="X213">
        <v>7.6249999999999998E-2</v>
      </c>
      <c r="Y213">
        <v>7.4999999999999997E-2</v>
      </c>
      <c r="Z213">
        <v>8.4500000000000006E-2</v>
      </c>
      <c r="AA213">
        <v>9.6500000000000002E-2</v>
      </c>
      <c r="AB213">
        <v>8.1000000000000003E-2</v>
      </c>
      <c r="AC213">
        <v>7.6249999999999998E-2</v>
      </c>
      <c r="AD213">
        <v>7.4999999999999997E-2</v>
      </c>
      <c r="AE213" t="str">
        <f t="shared" si="3"/>
        <v>Olahraga &amp; OutdoorPeralatan Bersantai &amp; Rekreasi Luar RuanganTrilomba</v>
      </c>
      <c r="BE213" t="s">
        <v>1502</v>
      </c>
      <c r="BF213" t="s">
        <v>1202</v>
      </c>
      <c r="BI213" t="s">
        <v>2403</v>
      </c>
      <c r="BK213" t="s">
        <v>628</v>
      </c>
      <c r="BL213" t="s">
        <v>965</v>
      </c>
      <c r="BM213" t="s">
        <v>3193</v>
      </c>
      <c r="BO213" t="s">
        <v>3194</v>
      </c>
      <c r="BP213" t="s">
        <v>3195</v>
      </c>
    </row>
    <row r="214" spans="1:68">
      <c r="A214" t="s">
        <v>2160</v>
      </c>
      <c r="B214">
        <v>603014</v>
      </c>
      <c r="C214" t="s">
        <v>2197</v>
      </c>
      <c r="D214">
        <v>835592</v>
      </c>
      <c r="E214" t="s">
        <v>2217</v>
      </c>
      <c r="F214">
        <v>603247</v>
      </c>
      <c r="G214" t="s">
        <v>3196</v>
      </c>
      <c r="H214" t="s">
        <v>3150</v>
      </c>
      <c r="I214" t="s">
        <v>2971</v>
      </c>
      <c r="J214" t="s">
        <v>3062</v>
      </c>
      <c r="K214">
        <v>0.06</v>
      </c>
      <c r="L214">
        <v>6.5000000000000002E-2</v>
      </c>
      <c r="M214">
        <v>5.0000000000000044E-3</v>
      </c>
      <c r="N214">
        <v>0.1</v>
      </c>
      <c r="O214">
        <v>0.1</v>
      </c>
      <c r="P214">
        <v>-1.55E-2</v>
      </c>
      <c r="Q214">
        <v>-3.5000000000000027E-3</v>
      </c>
      <c r="R214">
        <v>-1.9000000000000003E-2</v>
      </c>
      <c r="S214">
        <v>-2.3750000000000004E-2</v>
      </c>
      <c r="T214">
        <v>-2.5000000000000005E-2</v>
      </c>
      <c r="U214">
        <v>8.4500000000000006E-2</v>
      </c>
      <c r="V214">
        <v>9.6500000000000002E-2</v>
      </c>
      <c r="W214">
        <v>8.1000000000000003E-2</v>
      </c>
      <c r="X214">
        <v>7.6249999999999998E-2</v>
      </c>
      <c r="Y214">
        <v>7.4999999999999997E-2</v>
      </c>
      <c r="Z214">
        <v>8.4500000000000006E-2</v>
      </c>
      <c r="AA214">
        <v>9.6500000000000002E-2</v>
      </c>
      <c r="AB214">
        <v>8.1000000000000003E-2</v>
      </c>
      <c r="AC214">
        <v>7.6249999999999998E-2</v>
      </c>
      <c r="AD214">
        <v>7.4999999999999997E-2</v>
      </c>
      <c r="AE214" t="str">
        <f t="shared" si="3"/>
        <v>Olahraga &amp; OutdoorPeralatan Bersantai &amp; Rekreasi Luar RuanganLintasan &amp; Lapangan</v>
      </c>
      <c r="BE214" t="s">
        <v>2242</v>
      </c>
      <c r="BF214" t="s">
        <v>1801</v>
      </c>
      <c r="BI214" t="s">
        <v>2403</v>
      </c>
      <c r="BK214" t="s">
        <v>1095</v>
      </c>
      <c r="BL214" t="s">
        <v>966</v>
      </c>
      <c r="BM214" t="s">
        <v>3197</v>
      </c>
      <c r="BO214" t="s">
        <v>3198</v>
      </c>
      <c r="BP214" t="s">
        <v>3199</v>
      </c>
    </row>
    <row r="215" spans="1:68">
      <c r="A215" t="s">
        <v>2160</v>
      </c>
      <c r="B215">
        <v>603014</v>
      </c>
      <c r="C215" t="s">
        <v>2197</v>
      </c>
      <c r="D215">
        <v>835592</v>
      </c>
      <c r="E215" t="s">
        <v>2216</v>
      </c>
      <c r="F215">
        <v>970120</v>
      </c>
      <c r="G215" t="s">
        <v>3200</v>
      </c>
      <c r="H215" t="s">
        <v>3150</v>
      </c>
      <c r="I215" t="s">
        <v>2971</v>
      </c>
      <c r="J215" t="s">
        <v>3062</v>
      </c>
      <c r="K215">
        <v>0.06</v>
      </c>
      <c r="L215">
        <v>6.5000000000000002E-2</v>
      </c>
      <c r="M215">
        <v>5.0000000000000044E-3</v>
      </c>
      <c r="N215">
        <v>0.1</v>
      </c>
      <c r="O215">
        <v>0.1</v>
      </c>
      <c r="P215">
        <v>-1.55E-2</v>
      </c>
      <c r="Q215">
        <v>-3.5000000000000027E-3</v>
      </c>
      <c r="R215">
        <v>-1.9000000000000003E-2</v>
      </c>
      <c r="S215">
        <v>-2.3750000000000004E-2</v>
      </c>
      <c r="T215">
        <v>-2.5000000000000005E-2</v>
      </c>
      <c r="U215">
        <v>8.4500000000000006E-2</v>
      </c>
      <c r="V215">
        <v>9.6500000000000002E-2</v>
      </c>
      <c r="W215">
        <v>8.1000000000000003E-2</v>
      </c>
      <c r="X215">
        <v>7.6249999999999998E-2</v>
      </c>
      <c r="Y215">
        <v>7.4999999999999997E-2</v>
      </c>
      <c r="Z215">
        <v>8.4500000000000006E-2</v>
      </c>
      <c r="AA215">
        <v>9.6500000000000002E-2</v>
      </c>
      <c r="AB215">
        <v>8.1000000000000003E-2</v>
      </c>
      <c r="AC215">
        <v>7.6249999999999998E-2</v>
      </c>
      <c r="AD215">
        <v>7.4999999999999997E-2</v>
      </c>
      <c r="AE215" t="str">
        <f t="shared" si="3"/>
        <v>Olahraga &amp; OutdoorPeralatan Bersantai &amp; Rekreasi Luar RuanganTerjun Payung</v>
      </c>
      <c r="BE215" t="s">
        <v>1673</v>
      </c>
      <c r="BF215" t="s">
        <v>1866</v>
      </c>
      <c r="BI215" t="s">
        <v>2403</v>
      </c>
      <c r="BK215" t="s">
        <v>760</v>
      </c>
      <c r="BL215" t="s">
        <v>967</v>
      </c>
      <c r="BM215" t="s">
        <v>3201</v>
      </c>
      <c r="BO215" t="s">
        <v>3202</v>
      </c>
      <c r="BP215" t="s">
        <v>3203</v>
      </c>
    </row>
    <row r="216" spans="1:68">
      <c r="A216" t="s">
        <v>2160</v>
      </c>
      <c r="B216">
        <v>603014</v>
      </c>
      <c r="C216" t="s">
        <v>2197</v>
      </c>
      <c r="D216">
        <v>835592</v>
      </c>
      <c r="E216" t="s">
        <v>2214</v>
      </c>
      <c r="F216">
        <v>969992</v>
      </c>
      <c r="G216" t="s">
        <v>3204</v>
      </c>
      <c r="H216" t="s">
        <v>3150</v>
      </c>
      <c r="I216" t="s">
        <v>2971</v>
      </c>
      <c r="J216" t="s">
        <v>3062</v>
      </c>
      <c r="K216">
        <v>0.06</v>
      </c>
      <c r="L216">
        <v>6.5000000000000002E-2</v>
      </c>
      <c r="M216">
        <v>5.0000000000000044E-3</v>
      </c>
      <c r="N216">
        <v>0.1</v>
      </c>
      <c r="O216">
        <v>0.122</v>
      </c>
      <c r="P216">
        <v>-1.55E-2</v>
      </c>
      <c r="Q216">
        <v>-3.5000000000000027E-3</v>
      </c>
      <c r="R216">
        <v>-1.9000000000000003E-2</v>
      </c>
      <c r="S216">
        <v>-2.3750000000000004E-2</v>
      </c>
      <c r="T216">
        <v>-2.5000000000000005E-2</v>
      </c>
      <c r="U216">
        <v>8.4500000000000006E-2</v>
      </c>
      <c r="V216">
        <v>9.6500000000000002E-2</v>
      </c>
      <c r="W216">
        <v>8.1000000000000003E-2</v>
      </c>
      <c r="X216">
        <v>7.6249999999999998E-2</v>
      </c>
      <c r="Y216">
        <v>7.4999999999999997E-2</v>
      </c>
      <c r="Z216">
        <v>0.1065</v>
      </c>
      <c r="AA216">
        <v>0.11849999999999999</v>
      </c>
      <c r="AB216">
        <v>0.10299999999999999</v>
      </c>
      <c r="AC216">
        <v>9.824999999999999E-2</v>
      </c>
      <c r="AD216">
        <v>9.6999999999999989E-2</v>
      </c>
      <c r="AE216" t="str">
        <f t="shared" si="3"/>
        <v>Olahraga &amp; OutdoorPeralatan Bersantai &amp; Rekreasi Luar RuanganLari</v>
      </c>
      <c r="BE216" t="s">
        <v>2243</v>
      </c>
      <c r="BF216" t="s">
        <v>1517</v>
      </c>
      <c r="BI216" t="s">
        <v>2403</v>
      </c>
      <c r="BK216" t="s">
        <v>769</v>
      </c>
      <c r="BL216" t="s">
        <v>246</v>
      </c>
      <c r="BM216" t="s">
        <v>3205</v>
      </c>
      <c r="BO216" t="s">
        <v>3138</v>
      </c>
      <c r="BP216" t="s">
        <v>3206</v>
      </c>
    </row>
    <row r="217" spans="1:68">
      <c r="A217" t="s">
        <v>1444</v>
      </c>
      <c r="B217">
        <v>801928</v>
      </c>
      <c r="C217" t="s">
        <v>1458</v>
      </c>
      <c r="D217">
        <v>927112</v>
      </c>
      <c r="G217" t="s">
        <v>3207</v>
      </c>
      <c r="H217" t="s">
        <v>3207</v>
      </c>
      <c r="I217" t="s">
        <v>2971</v>
      </c>
      <c r="J217" t="s">
        <v>3208</v>
      </c>
      <c r="K217">
        <v>0.05</v>
      </c>
      <c r="L217">
        <v>0.08</v>
      </c>
      <c r="M217">
        <v>0.03</v>
      </c>
      <c r="N217">
        <v>0.1</v>
      </c>
      <c r="O217">
        <v>8.2000000000000003E-2</v>
      </c>
      <c r="P217">
        <v>-1.2908408968854264E-2</v>
      </c>
      <c r="Q217">
        <v>-2.1641137218020162E-2</v>
      </c>
      <c r="R217">
        <v>-3.4549546186874426E-2</v>
      </c>
      <c r="S217">
        <v>-4.3186932733593031E-2</v>
      </c>
      <c r="T217">
        <v>-5.0915910311457382E-2</v>
      </c>
      <c r="U217">
        <v>8.7091591031145749E-2</v>
      </c>
      <c r="V217">
        <v>7.8358862781979843E-2</v>
      </c>
      <c r="W217">
        <v>6.5450453813125586E-2</v>
      </c>
      <c r="X217">
        <v>5.6813067266406975E-2</v>
      </c>
      <c r="Y217">
        <v>4.9084089688542623E-2</v>
      </c>
      <c r="Z217">
        <v>6.9091591031145733E-2</v>
      </c>
      <c r="AA217">
        <v>6.0358862781979841E-2</v>
      </c>
      <c r="AB217">
        <v>4.7450453813125577E-2</v>
      </c>
      <c r="AC217">
        <v>3.8813067266406973E-2</v>
      </c>
      <c r="AD217">
        <v>3.1084089688542621E-2</v>
      </c>
      <c r="AE217" t="str">
        <f t="shared" si="3"/>
        <v>Buku, Majalah, &amp; AudioKemanusiaan &amp; Ilmu Sosial</v>
      </c>
      <c r="BE217" t="s">
        <v>2129</v>
      </c>
      <c r="BF217" t="s">
        <v>1491</v>
      </c>
      <c r="BI217" t="s">
        <v>2403</v>
      </c>
      <c r="BK217" t="s">
        <v>1010</v>
      </c>
      <c r="BL217" t="s">
        <v>251</v>
      </c>
      <c r="BM217" t="s">
        <v>3209</v>
      </c>
      <c r="BO217" t="s">
        <v>3210</v>
      </c>
      <c r="BP217" t="s">
        <v>3211</v>
      </c>
    </row>
    <row r="218" spans="1:68">
      <c r="A218" t="s">
        <v>2160</v>
      </c>
      <c r="B218">
        <v>603014</v>
      </c>
      <c r="C218" t="s">
        <v>2197</v>
      </c>
      <c r="D218">
        <v>835592</v>
      </c>
      <c r="E218" t="s">
        <v>2212</v>
      </c>
      <c r="F218">
        <v>970376</v>
      </c>
      <c r="G218" t="s">
        <v>3212</v>
      </c>
      <c r="H218" t="s">
        <v>3150</v>
      </c>
      <c r="I218" t="s">
        <v>2971</v>
      </c>
      <c r="J218" t="s">
        <v>3062</v>
      </c>
      <c r="K218">
        <v>0.06</v>
      </c>
      <c r="L218">
        <v>6.5000000000000002E-2</v>
      </c>
      <c r="M218">
        <v>5.0000000000000044E-3</v>
      </c>
      <c r="N218">
        <v>0.1</v>
      </c>
      <c r="O218">
        <v>0.1</v>
      </c>
      <c r="P218">
        <v>-1.55E-2</v>
      </c>
      <c r="Q218">
        <v>-3.5000000000000027E-3</v>
      </c>
      <c r="R218">
        <v>-1.9000000000000003E-2</v>
      </c>
      <c r="S218">
        <v>-2.3750000000000004E-2</v>
      </c>
      <c r="T218">
        <v>-2.5000000000000005E-2</v>
      </c>
      <c r="U218">
        <v>8.4500000000000006E-2</v>
      </c>
      <c r="V218">
        <v>9.6500000000000002E-2</v>
      </c>
      <c r="W218">
        <v>8.1000000000000003E-2</v>
      </c>
      <c r="X218">
        <v>7.6249999999999998E-2</v>
      </c>
      <c r="Y218">
        <v>7.4999999999999997E-2</v>
      </c>
      <c r="Z218">
        <v>8.4500000000000006E-2</v>
      </c>
      <c r="AA218">
        <v>9.6500000000000002E-2</v>
      </c>
      <c r="AB218">
        <v>8.1000000000000003E-2</v>
      </c>
      <c r="AC218">
        <v>7.6249999999999998E-2</v>
      </c>
      <c r="AD218">
        <v>7.4999999999999997E-2</v>
      </c>
      <c r="AE218" t="str">
        <f t="shared" si="3"/>
        <v>Olahraga &amp; OutdoorPeralatan Bersantai &amp; Rekreasi Luar RuanganBalapan</v>
      </c>
      <c r="BE218" t="s">
        <v>1996</v>
      </c>
      <c r="BF218" t="s">
        <v>1622</v>
      </c>
      <c r="BI218" t="s">
        <v>2403</v>
      </c>
      <c r="BK218" t="s">
        <v>963</v>
      </c>
      <c r="BL218" t="s">
        <v>853</v>
      </c>
      <c r="BM218" t="s">
        <v>3213</v>
      </c>
      <c r="BO218" t="s">
        <v>3214</v>
      </c>
      <c r="BP218" t="s">
        <v>3215</v>
      </c>
    </row>
    <row r="219" spans="1:68">
      <c r="A219" t="s">
        <v>1959</v>
      </c>
      <c r="B219">
        <v>600024</v>
      </c>
      <c r="C219" t="s">
        <v>1972</v>
      </c>
      <c r="D219">
        <v>859272</v>
      </c>
      <c r="G219" t="s">
        <v>3216</v>
      </c>
      <c r="H219" t="s">
        <v>3216</v>
      </c>
      <c r="I219" t="s">
        <v>2547</v>
      </c>
      <c r="J219" t="s">
        <v>1959</v>
      </c>
      <c r="K219">
        <v>0.06</v>
      </c>
      <c r="L219">
        <v>0.08</v>
      </c>
      <c r="M219">
        <v>2.0000000000000004E-2</v>
      </c>
      <c r="N219">
        <v>0.1</v>
      </c>
      <c r="O219">
        <v>0.122</v>
      </c>
      <c r="P219">
        <v>-1.3635069407361637E-2</v>
      </c>
      <c r="Q219">
        <v>-1.6554514148468567E-2</v>
      </c>
      <c r="R219">
        <v>-3.0189583555830204E-2</v>
      </c>
      <c r="S219">
        <v>-3.7736979444787752E-2</v>
      </c>
      <c r="T219">
        <v>-4.3649305926383664E-2</v>
      </c>
      <c r="U219">
        <v>8.6364930592638361E-2</v>
      </c>
      <c r="V219">
        <v>8.3445485851531442E-2</v>
      </c>
      <c r="W219">
        <v>6.9810416444169798E-2</v>
      </c>
      <c r="X219">
        <v>6.2263020555212253E-2</v>
      </c>
      <c r="Y219">
        <v>5.6350694073616342E-2</v>
      </c>
      <c r="Z219">
        <v>0.10836493059263835</v>
      </c>
      <c r="AA219">
        <v>0.10544548585153143</v>
      </c>
      <c r="AB219">
        <v>9.181041644416979E-2</v>
      </c>
      <c r="AC219">
        <v>8.4263020555212245E-2</v>
      </c>
      <c r="AD219">
        <v>7.8350694073616334E-2</v>
      </c>
      <c r="AE219" t="str">
        <f t="shared" si="3"/>
        <v>Peralatan DapurSendok Garpu &amp; Peralatan Makan</v>
      </c>
      <c r="BE219" t="s">
        <v>2321</v>
      </c>
      <c r="BF219" t="s">
        <v>1550</v>
      </c>
      <c r="BI219" t="s">
        <v>2403</v>
      </c>
      <c r="BK219" t="s">
        <v>629</v>
      </c>
      <c r="BL219" t="s">
        <v>649</v>
      </c>
      <c r="BM219" t="s">
        <v>3217</v>
      </c>
      <c r="BO219" t="s">
        <v>3218</v>
      </c>
      <c r="BP219" t="s">
        <v>3219</v>
      </c>
    </row>
    <row r="220" spans="1:68">
      <c r="A220" t="s">
        <v>2292</v>
      </c>
      <c r="B220">
        <v>604206</v>
      </c>
      <c r="C220" t="s">
        <v>2293</v>
      </c>
      <c r="D220">
        <v>860296</v>
      </c>
      <c r="G220" t="s">
        <v>3220</v>
      </c>
      <c r="H220" t="s">
        <v>3220</v>
      </c>
      <c r="I220" t="s">
        <v>2971</v>
      </c>
      <c r="J220" t="s">
        <v>2292</v>
      </c>
      <c r="K220">
        <v>0.06</v>
      </c>
      <c r="L220">
        <v>0.08</v>
      </c>
      <c r="M220">
        <v>2.0000000000000004E-2</v>
      </c>
      <c r="N220">
        <v>9.5000000000000001E-2</v>
      </c>
      <c r="O220">
        <v>9.1999999999999998E-2</v>
      </c>
      <c r="P220">
        <v>-1.4000000000000002E-2</v>
      </c>
      <c r="Q220">
        <v>-1.4000000000000002E-2</v>
      </c>
      <c r="R220">
        <v>-2.8000000000000004E-2</v>
      </c>
      <c r="S220">
        <v>-3.5000000000000003E-2</v>
      </c>
      <c r="T220">
        <v>-4.0000000000000008E-2</v>
      </c>
      <c r="U220">
        <v>8.1000000000000003E-2</v>
      </c>
      <c r="V220">
        <v>8.1000000000000003E-2</v>
      </c>
      <c r="W220">
        <v>6.7000000000000004E-2</v>
      </c>
      <c r="X220">
        <v>0.06</v>
      </c>
      <c r="Y220">
        <v>5.4999999999999993E-2</v>
      </c>
      <c r="Z220">
        <v>7.8E-2</v>
      </c>
      <c r="AA220">
        <v>7.8E-2</v>
      </c>
      <c r="AB220">
        <v>6.4000000000000001E-2</v>
      </c>
      <c r="AC220">
        <v>5.6999999999999995E-2</v>
      </c>
      <c r="AD220">
        <v>5.1999999999999991E-2</v>
      </c>
      <c r="AE220" t="str">
        <f t="shared" si="3"/>
        <v>Mainan &amp; HobiMainan Klasik &amp; Baru</v>
      </c>
      <c r="BE220" t="s">
        <v>2291</v>
      </c>
      <c r="BF220" t="s">
        <v>1787</v>
      </c>
      <c r="BI220" t="s">
        <v>2403</v>
      </c>
      <c r="BK220" t="s">
        <v>645</v>
      </c>
      <c r="BL220" t="s">
        <v>510</v>
      </c>
      <c r="BM220" t="s">
        <v>3221</v>
      </c>
      <c r="BO220" t="s">
        <v>3222</v>
      </c>
      <c r="BP220" t="s">
        <v>3223</v>
      </c>
    </row>
    <row r="221" spans="1:68">
      <c r="A221" t="s">
        <v>2160</v>
      </c>
      <c r="B221">
        <v>603014</v>
      </c>
      <c r="C221" t="s">
        <v>2197</v>
      </c>
      <c r="D221">
        <v>835592</v>
      </c>
      <c r="E221" t="s">
        <v>701</v>
      </c>
      <c r="F221">
        <v>968968</v>
      </c>
      <c r="G221" t="s">
        <v>3224</v>
      </c>
      <c r="H221" t="s">
        <v>3150</v>
      </c>
      <c r="I221" t="s">
        <v>2971</v>
      </c>
      <c r="J221" t="s">
        <v>3062</v>
      </c>
      <c r="K221">
        <v>0.06</v>
      </c>
      <c r="L221">
        <v>6.5000000000000002E-2</v>
      </c>
      <c r="M221">
        <v>5.0000000000000044E-3</v>
      </c>
      <c r="N221">
        <v>0.1</v>
      </c>
      <c r="O221">
        <v>0.122</v>
      </c>
      <c r="P221">
        <v>-1.2242030458069441E-2</v>
      </c>
      <c r="Q221">
        <v>-2.6305786793513943E-2</v>
      </c>
      <c r="R221">
        <v>-3.8547817251583384E-2</v>
      </c>
      <c r="S221">
        <v>-4.8184771564479228E-2</v>
      </c>
      <c r="T221">
        <v>-5.7579695419305632E-2</v>
      </c>
      <c r="U221">
        <v>8.7757969541930561E-2</v>
      </c>
      <c r="V221">
        <v>7.3694213206486059E-2</v>
      </c>
      <c r="W221">
        <v>6.1452182748416621E-2</v>
      </c>
      <c r="X221">
        <v>5.1815228435520777E-2</v>
      </c>
      <c r="Y221">
        <v>4.2420304580694373E-2</v>
      </c>
      <c r="Z221">
        <v>0.10975796954193055</v>
      </c>
      <c r="AA221">
        <v>9.5694213206486051E-2</v>
      </c>
      <c r="AB221">
        <v>8.345218274841662E-2</v>
      </c>
      <c r="AC221">
        <v>7.3815228435520769E-2</v>
      </c>
      <c r="AD221">
        <v>6.4420304580694365E-2</v>
      </c>
      <c r="AE221" t="str">
        <f t="shared" si="3"/>
        <v>Olahraga &amp; OutdoorPeralatan Bersantai &amp; Rekreasi Luar RuanganKarate</v>
      </c>
      <c r="BE221" t="s">
        <v>1503</v>
      </c>
      <c r="BF221" t="s">
        <v>1366</v>
      </c>
      <c r="BI221" t="s">
        <v>2403</v>
      </c>
      <c r="BK221" t="s">
        <v>349</v>
      </c>
      <c r="BL221" t="s">
        <v>440</v>
      </c>
      <c r="BM221" t="s">
        <v>3225</v>
      </c>
      <c r="BO221" t="s">
        <v>3226</v>
      </c>
      <c r="BP221" t="s">
        <v>3227</v>
      </c>
    </row>
    <row r="222" spans="1:68">
      <c r="A222" t="s">
        <v>2160</v>
      </c>
      <c r="B222">
        <v>603014</v>
      </c>
      <c r="C222" t="s">
        <v>2197</v>
      </c>
      <c r="D222">
        <v>835592</v>
      </c>
      <c r="E222" t="s">
        <v>700</v>
      </c>
      <c r="F222">
        <v>603295</v>
      </c>
      <c r="G222" t="s">
        <v>3228</v>
      </c>
      <c r="H222" t="s">
        <v>3150</v>
      </c>
      <c r="I222" t="s">
        <v>2971</v>
      </c>
      <c r="J222" t="s">
        <v>3062</v>
      </c>
      <c r="K222">
        <v>0.06</v>
      </c>
      <c r="L222">
        <v>6.5000000000000002E-2</v>
      </c>
      <c r="M222">
        <v>5.0000000000000044E-3</v>
      </c>
      <c r="N222">
        <v>0.1</v>
      </c>
      <c r="O222">
        <v>0.122</v>
      </c>
      <c r="P222">
        <v>-1.55E-2</v>
      </c>
      <c r="Q222">
        <v>-3.5000000000000027E-3</v>
      </c>
      <c r="R222">
        <v>-1.9000000000000003E-2</v>
      </c>
      <c r="S222">
        <v>-2.3750000000000004E-2</v>
      </c>
      <c r="T222">
        <v>-2.5000000000000005E-2</v>
      </c>
      <c r="U222">
        <v>8.4500000000000006E-2</v>
      </c>
      <c r="V222">
        <v>9.6500000000000002E-2</v>
      </c>
      <c r="W222">
        <v>8.1000000000000003E-2</v>
      </c>
      <c r="X222">
        <v>7.6249999999999998E-2</v>
      </c>
      <c r="Y222">
        <v>7.4999999999999997E-2</v>
      </c>
      <c r="Z222">
        <v>0.1065</v>
      </c>
      <c r="AA222">
        <v>0.11849999999999999</v>
      </c>
      <c r="AB222">
        <v>0.10299999999999999</v>
      </c>
      <c r="AC222">
        <v>9.824999999999999E-2</v>
      </c>
      <c r="AD222">
        <v>9.6999999999999989E-2</v>
      </c>
      <c r="AE222" t="str">
        <f t="shared" si="3"/>
        <v>Olahraga &amp; OutdoorPeralatan Bersantai &amp; Rekreasi Luar RuanganJudo</v>
      </c>
      <c r="BE222" t="s">
        <v>1430</v>
      </c>
      <c r="BF222" t="s">
        <v>1367</v>
      </c>
      <c r="BI222" t="s">
        <v>2403</v>
      </c>
      <c r="BK222" t="s">
        <v>368</v>
      </c>
      <c r="BL222" t="s">
        <v>252</v>
      </c>
      <c r="BM222" t="s">
        <v>3229</v>
      </c>
      <c r="BO222" t="s">
        <v>3230</v>
      </c>
      <c r="BP222" t="s">
        <v>3231</v>
      </c>
    </row>
    <row r="223" spans="1:68">
      <c r="A223" t="s">
        <v>2160</v>
      </c>
      <c r="B223">
        <v>603014</v>
      </c>
      <c r="C223" t="s">
        <v>2197</v>
      </c>
      <c r="D223">
        <v>835592</v>
      </c>
      <c r="E223" t="s">
        <v>2211</v>
      </c>
      <c r="F223">
        <v>700740</v>
      </c>
      <c r="G223" t="s">
        <v>3232</v>
      </c>
      <c r="H223" t="s">
        <v>3150</v>
      </c>
      <c r="I223" t="s">
        <v>2971</v>
      </c>
      <c r="J223" t="s">
        <v>3062</v>
      </c>
      <c r="K223">
        <v>0.06</v>
      </c>
      <c r="L223">
        <v>6.5000000000000002E-2</v>
      </c>
      <c r="M223">
        <v>5.0000000000000044E-3</v>
      </c>
      <c r="N223">
        <v>0.1</v>
      </c>
      <c r="O223">
        <v>0.1</v>
      </c>
      <c r="P223">
        <v>-1.4450889734567457E-2</v>
      </c>
      <c r="Q223">
        <v>-1.0843771858027807E-2</v>
      </c>
      <c r="R223">
        <v>-2.5294661592595264E-2</v>
      </c>
      <c r="S223">
        <v>-3.1618326990744079E-2</v>
      </c>
      <c r="T223">
        <v>-3.5491102654325438E-2</v>
      </c>
      <c r="U223">
        <v>8.5549110265432549E-2</v>
      </c>
      <c r="V223">
        <v>8.9156228141972202E-2</v>
      </c>
      <c r="W223">
        <v>7.4705338407404745E-2</v>
      </c>
      <c r="X223">
        <v>6.8381673009255933E-2</v>
      </c>
      <c r="Y223">
        <v>6.4508897345674568E-2</v>
      </c>
      <c r="Z223">
        <v>8.5549110265432549E-2</v>
      </c>
      <c r="AA223">
        <v>8.9156228141972202E-2</v>
      </c>
      <c r="AB223">
        <v>7.4705338407404745E-2</v>
      </c>
      <c r="AC223">
        <v>6.8381673009255933E-2</v>
      </c>
      <c r="AD223">
        <v>6.4508897345674568E-2</v>
      </c>
      <c r="AE223" t="str">
        <f t="shared" si="3"/>
        <v>Olahraga &amp; OutdoorPeralatan Bersantai &amp; Rekreasi Luar RuanganRekreasi Dalam Ruangan</v>
      </c>
      <c r="BE223" t="s">
        <v>2036</v>
      </c>
      <c r="BF223" t="s">
        <v>2275</v>
      </c>
      <c r="BI223" t="s">
        <v>2403</v>
      </c>
      <c r="BK223" t="s">
        <v>599</v>
      </c>
      <c r="BL223" t="s">
        <v>650</v>
      </c>
      <c r="BM223" t="s">
        <v>3233</v>
      </c>
      <c r="BO223" t="s">
        <v>3234</v>
      </c>
      <c r="BP223" t="s">
        <v>3235</v>
      </c>
    </row>
    <row r="224" spans="1:68">
      <c r="A224" t="s">
        <v>2052</v>
      </c>
      <c r="B224">
        <v>602118</v>
      </c>
      <c r="C224" t="s">
        <v>2056</v>
      </c>
      <c r="D224">
        <v>812168</v>
      </c>
      <c r="G224" t="s">
        <v>3236</v>
      </c>
      <c r="H224" t="s">
        <v>3236</v>
      </c>
      <c r="I224" t="s">
        <v>2971</v>
      </c>
      <c r="J224" t="s">
        <v>2052</v>
      </c>
      <c r="K224">
        <v>0.06</v>
      </c>
      <c r="L224">
        <v>0.08</v>
      </c>
      <c r="M224">
        <v>2.0000000000000004E-2</v>
      </c>
      <c r="N224">
        <v>9.5000000000000001E-2</v>
      </c>
      <c r="O224">
        <v>9.5000000000000001E-2</v>
      </c>
      <c r="P224">
        <v>-1.4000000000000002E-2</v>
      </c>
      <c r="Q224">
        <v>-1.4000000000000002E-2</v>
      </c>
      <c r="R224">
        <v>-2.8000000000000004E-2</v>
      </c>
      <c r="S224">
        <v>-3.5000000000000003E-2</v>
      </c>
      <c r="T224">
        <v>-4.0000000000000008E-2</v>
      </c>
      <c r="U224">
        <v>8.1000000000000003E-2</v>
      </c>
      <c r="V224">
        <v>8.1000000000000003E-2</v>
      </c>
      <c r="W224">
        <v>6.7000000000000004E-2</v>
      </c>
      <c r="X224">
        <v>0.06</v>
      </c>
      <c r="Y224">
        <v>5.4999999999999993E-2</v>
      </c>
      <c r="Z224">
        <v>8.1000000000000003E-2</v>
      </c>
      <c r="AA224">
        <v>8.1000000000000003E-2</v>
      </c>
      <c r="AB224">
        <v>6.7000000000000004E-2</v>
      </c>
      <c r="AC224">
        <v>0.06</v>
      </c>
      <c r="AD224">
        <v>5.4999999999999993E-2</v>
      </c>
      <c r="AE224" t="str">
        <f t="shared" si="3"/>
        <v>Perlengkapan Hewan PeliharaanMakanan Anjing &amp; Kucing</v>
      </c>
      <c r="BE224" t="s">
        <v>2138</v>
      </c>
      <c r="BF224" t="s">
        <v>1676</v>
      </c>
      <c r="BI224" t="s">
        <v>2403</v>
      </c>
      <c r="BK224" t="s">
        <v>182</v>
      </c>
      <c r="BL224" t="s">
        <v>589</v>
      </c>
      <c r="BM224" t="s">
        <v>3237</v>
      </c>
      <c r="BO224" t="s">
        <v>3238</v>
      </c>
      <c r="BP224" t="s">
        <v>3239</v>
      </c>
    </row>
    <row r="225" spans="1:68">
      <c r="A225" t="s">
        <v>1717</v>
      </c>
      <c r="B225">
        <v>700645</v>
      </c>
      <c r="C225" t="s">
        <v>1718</v>
      </c>
      <c r="D225">
        <v>950792</v>
      </c>
      <c r="G225" t="s">
        <v>3240</v>
      </c>
      <c r="H225" t="s">
        <v>3240</v>
      </c>
      <c r="I225" t="s">
        <v>2457</v>
      </c>
      <c r="J225" t="s">
        <v>1717</v>
      </c>
      <c r="K225">
        <v>0.04</v>
      </c>
      <c r="L225">
        <v>6.5000000000000002E-2</v>
      </c>
      <c r="M225">
        <v>2.5000000000000001E-2</v>
      </c>
      <c r="N225">
        <v>9.5000000000000001E-2</v>
      </c>
      <c r="O225">
        <v>9.1999999999999998E-2</v>
      </c>
      <c r="P225">
        <v>-1.3500000000000009E-2</v>
      </c>
      <c r="Q225">
        <v>-1.7499999999999998E-2</v>
      </c>
      <c r="R225">
        <v>-3.1000000000000007E-2</v>
      </c>
      <c r="S225">
        <v>-3.8750000000000007E-2</v>
      </c>
      <c r="T225">
        <v>-4.4999999999999998E-2</v>
      </c>
      <c r="U225">
        <v>8.1499999999999989E-2</v>
      </c>
      <c r="V225">
        <v>7.7499999999999999E-2</v>
      </c>
      <c r="W225">
        <v>6.4000000000000001E-2</v>
      </c>
      <c r="X225">
        <v>5.6249999999999994E-2</v>
      </c>
      <c r="Y225">
        <v>0.05</v>
      </c>
      <c r="Z225">
        <v>7.8499999999999986E-2</v>
      </c>
      <c r="AA225">
        <v>7.4499999999999997E-2</v>
      </c>
      <c r="AB225">
        <v>6.0999999999999992E-2</v>
      </c>
      <c r="AC225">
        <v>5.3249999999999992E-2</v>
      </c>
      <c r="AD225">
        <v>4.7E-2</v>
      </c>
      <c r="AE225" t="str">
        <f t="shared" si="3"/>
        <v>KesehatanObat &amp; Pengobatan Alternatif</v>
      </c>
      <c r="BE225" t="s">
        <v>373</v>
      </c>
      <c r="BF225" t="s">
        <v>1677</v>
      </c>
      <c r="BI225" t="s">
        <v>2403</v>
      </c>
      <c r="BK225" t="s">
        <v>204</v>
      </c>
      <c r="BL225" t="s">
        <v>854</v>
      </c>
      <c r="BM225" t="s">
        <v>3241</v>
      </c>
      <c r="BO225" t="s">
        <v>3242</v>
      </c>
      <c r="BP225" t="s">
        <v>3243</v>
      </c>
    </row>
    <row r="226" spans="1:68">
      <c r="A226" t="s">
        <v>2160</v>
      </c>
      <c r="B226">
        <v>603014</v>
      </c>
      <c r="C226" t="s">
        <v>2197</v>
      </c>
      <c r="D226">
        <v>835592</v>
      </c>
      <c r="E226" t="s">
        <v>2207</v>
      </c>
      <c r="F226">
        <v>603818</v>
      </c>
      <c r="G226" t="s">
        <v>3244</v>
      </c>
      <c r="H226" t="s">
        <v>3150</v>
      </c>
      <c r="I226" t="s">
        <v>2971</v>
      </c>
      <c r="J226" t="s">
        <v>3062</v>
      </c>
      <c r="K226">
        <v>0.06</v>
      </c>
      <c r="L226">
        <v>6.5000000000000002E-2</v>
      </c>
      <c r="M226">
        <v>5.0000000000000044E-3</v>
      </c>
      <c r="N226">
        <v>0.1</v>
      </c>
      <c r="O226">
        <v>0.122</v>
      </c>
      <c r="P226">
        <v>-1.4857725100098074E-2</v>
      </c>
      <c r="Q226">
        <v>-7.9959242993134956E-3</v>
      </c>
      <c r="R226">
        <v>-2.285364939941157E-2</v>
      </c>
      <c r="S226">
        <v>-2.8567061749264461E-2</v>
      </c>
      <c r="T226">
        <v>-3.1422748999019284E-2</v>
      </c>
      <c r="U226">
        <v>8.5142274899901935E-2</v>
      </c>
      <c r="V226">
        <v>9.2004075700686513E-2</v>
      </c>
      <c r="W226">
        <v>7.7146350600588443E-2</v>
      </c>
      <c r="X226">
        <v>7.1432938250735545E-2</v>
      </c>
      <c r="Y226">
        <v>6.8577251000980721E-2</v>
      </c>
      <c r="Z226">
        <v>0.10714227489990193</v>
      </c>
      <c r="AA226">
        <v>0.11400407570068651</v>
      </c>
      <c r="AB226">
        <v>9.9146350600588434E-2</v>
      </c>
      <c r="AC226">
        <v>9.3432938250735537E-2</v>
      </c>
      <c r="AD226">
        <v>9.0577251000980713E-2</v>
      </c>
      <c r="AE226" t="str">
        <f t="shared" si="3"/>
        <v>Olahraga &amp; OutdoorPeralatan Bersantai &amp; Rekreasi Luar RuanganMemancing</v>
      </c>
      <c r="BE226" t="s">
        <v>1495</v>
      </c>
      <c r="BF226" t="s">
        <v>1976</v>
      </c>
      <c r="BI226" t="s">
        <v>2403</v>
      </c>
      <c r="BK226" t="s">
        <v>482</v>
      </c>
      <c r="BL226" t="s">
        <v>298</v>
      </c>
      <c r="BM226" t="s">
        <v>3245</v>
      </c>
      <c r="BO226" t="s">
        <v>3246</v>
      </c>
      <c r="BP226" t="s">
        <v>3247</v>
      </c>
    </row>
    <row r="227" spans="1:68">
      <c r="A227" t="s">
        <v>2160</v>
      </c>
      <c r="B227">
        <v>603014</v>
      </c>
      <c r="C227" t="s">
        <v>2197</v>
      </c>
      <c r="D227">
        <v>835592</v>
      </c>
      <c r="E227" t="s">
        <v>698</v>
      </c>
      <c r="F227">
        <v>970504</v>
      </c>
      <c r="G227" t="s">
        <v>3248</v>
      </c>
      <c r="H227" t="s">
        <v>3150</v>
      </c>
      <c r="I227" t="s">
        <v>2971</v>
      </c>
      <c r="J227" t="s">
        <v>3062</v>
      </c>
      <c r="K227">
        <v>0.06</v>
      </c>
      <c r="L227">
        <v>6.5000000000000002E-2</v>
      </c>
      <c r="M227">
        <v>5.0000000000000044E-3</v>
      </c>
      <c r="N227">
        <v>0.1</v>
      </c>
      <c r="O227">
        <v>0.1</v>
      </c>
      <c r="P227">
        <v>-1.55E-2</v>
      </c>
      <c r="Q227">
        <v>-3.5000000000000027E-3</v>
      </c>
      <c r="R227">
        <v>-1.9000000000000003E-2</v>
      </c>
      <c r="S227">
        <v>-2.3750000000000004E-2</v>
      </c>
      <c r="T227">
        <v>-2.5000000000000005E-2</v>
      </c>
      <c r="U227">
        <v>8.4500000000000006E-2</v>
      </c>
      <c r="V227">
        <v>9.6500000000000002E-2</v>
      </c>
      <c r="W227">
        <v>8.1000000000000003E-2</v>
      </c>
      <c r="X227">
        <v>7.6249999999999998E-2</v>
      </c>
      <c r="Y227">
        <v>7.4999999999999997E-2</v>
      </c>
      <c r="Z227">
        <v>8.4500000000000006E-2</v>
      </c>
      <c r="AA227">
        <v>9.6500000000000002E-2</v>
      </c>
      <c r="AB227">
        <v>8.1000000000000003E-2</v>
      </c>
      <c r="AC227">
        <v>7.6249999999999998E-2</v>
      </c>
      <c r="AD227">
        <v>7.4999999999999997E-2</v>
      </c>
      <c r="AE227" t="str">
        <f t="shared" si="3"/>
        <v>Olahraga &amp; OutdoorPeralatan Bersantai &amp; Rekreasi Luar RuanganE-sports</v>
      </c>
      <c r="BE227" t="s">
        <v>1958</v>
      </c>
      <c r="BF227" t="s">
        <v>1678</v>
      </c>
      <c r="BI227" t="s">
        <v>2403</v>
      </c>
      <c r="BK227" t="s">
        <v>489</v>
      </c>
      <c r="BL227" t="s">
        <v>315</v>
      </c>
      <c r="BM227" t="s">
        <v>3249</v>
      </c>
      <c r="BO227" t="s">
        <v>3250</v>
      </c>
      <c r="BP227" t="s">
        <v>3251</v>
      </c>
    </row>
    <row r="228" spans="1:68">
      <c r="A228" t="s">
        <v>2160</v>
      </c>
      <c r="B228">
        <v>603014</v>
      </c>
      <c r="C228" t="s">
        <v>2197</v>
      </c>
      <c r="D228">
        <v>835592</v>
      </c>
      <c r="E228" t="s">
        <v>2205</v>
      </c>
      <c r="F228">
        <v>969736</v>
      </c>
      <c r="G228" t="s">
        <v>3252</v>
      </c>
      <c r="H228" t="s">
        <v>3150</v>
      </c>
      <c r="I228" t="s">
        <v>2971</v>
      </c>
      <c r="J228" t="s">
        <v>3062</v>
      </c>
      <c r="K228">
        <v>0.06</v>
      </c>
      <c r="L228">
        <v>6.5000000000000002E-2</v>
      </c>
      <c r="M228">
        <v>5.0000000000000044E-3</v>
      </c>
      <c r="N228">
        <v>0.1</v>
      </c>
      <c r="O228">
        <v>0.1</v>
      </c>
      <c r="P228">
        <v>-1.55E-2</v>
      </c>
      <c r="Q228">
        <v>-3.5000000000000027E-3</v>
      </c>
      <c r="R228">
        <v>-1.9000000000000003E-2</v>
      </c>
      <c r="S228">
        <v>-2.3750000000000004E-2</v>
      </c>
      <c r="T228">
        <v>-2.5000000000000005E-2</v>
      </c>
      <c r="U228">
        <v>8.4500000000000006E-2</v>
      </c>
      <c r="V228">
        <v>9.6500000000000002E-2</v>
      </c>
      <c r="W228">
        <v>8.1000000000000003E-2</v>
      </c>
      <c r="X228">
        <v>7.6249999999999998E-2</v>
      </c>
      <c r="Y228">
        <v>7.4999999999999997E-2</v>
      </c>
      <c r="Z228">
        <v>8.4500000000000006E-2</v>
      </c>
      <c r="AA228">
        <v>9.6500000000000002E-2</v>
      </c>
      <c r="AB228">
        <v>8.1000000000000003E-2</v>
      </c>
      <c r="AC228">
        <v>7.6249999999999998E-2</v>
      </c>
      <c r="AD228">
        <v>7.4999999999999997E-2</v>
      </c>
      <c r="AE228" t="str">
        <f t="shared" si="3"/>
        <v>Olahraga &amp; OutdoorPeralatan Bersantai &amp; Rekreasi Luar RuanganOlahraga Cakram</v>
      </c>
      <c r="BE228" t="s">
        <v>1613</v>
      </c>
      <c r="BF228" t="s">
        <v>1965</v>
      </c>
      <c r="BI228" t="s">
        <v>2403</v>
      </c>
      <c r="BK228" t="s">
        <v>490</v>
      </c>
      <c r="BL228" t="s">
        <v>275</v>
      </c>
      <c r="BM228" t="s">
        <v>3253</v>
      </c>
      <c r="BO228" t="s">
        <v>3254</v>
      </c>
      <c r="BP228" t="s">
        <v>3255</v>
      </c>
    </row>
    <row r="229" spans="1:68">
      <c r="A229" t="s">
        <v>2160</v>
      </c>
      <c r="B229">
        <v>603014</v>
      </c>
      <c r="C229" t="s">
        <v>2197</v>
      </c>
      <c r="D229">
        <v>835592</v>
      </c>
      <c r="E229" t="s">
        <v>696</v>
      </c>
      <c r="F229">
        <v>969352</v>
      </c>
      <c r="G229" t="s">
        <v>3256</v>
      </c>
      <c r="H229" t="s">
        <v>3150</v>
      </c>
      <c r="I229" t="s">
        <v>2971</v>
      </c>
      <c r="J229" t="s">
        <v>3062</v>
      </c>
      <c r="K229">
        <v>0.06</v>
      </c>
      <c r="L229">
        <v>6.5000000000000002E-2</v>
      </c>
      <c r="M229">
        <v>5.0000000000000044E-3</v>
      </c>
      <c r="N229">
        <v>0.1</v>
      </c>
      <c r="O229">
        <v>0.1</v>
      </c>
      <c r="P229">
        <v>-1.55E-2</v>
      </c>
      <c r="Q229">
        <v>-3.5000000000000027E-3</v>
      </c>
      <c r="R229">
        <v>-1.9000000000000003E-2</v>
      </c>
      <c r="S229">
        <v>-2.3750000000000004E-2</v>
      </c>
      <c r="T229">
        <v>-2.5000000000000005E-2</v>
      </c>
      <c r="U229">
        <v>8.4500000000000006E-2</v>
      </c>
      <c r="V229">
        <v>9.6500000000000002E-2</v>
      </c>
      <c r="W229">
        <v>8.1000000000000003E-2</v>
      </c>
      <c r="X229">
        <v>7.6249999999999998E-2</v>
      </c>
      <c r="Y229">
        <v>7.4999999999999997E-2</v>
      </c>
      <c r="Z229">
        <v>8.4500000000000006E-2</v>
      </c>
      <c r="AA229">
        <v>9.6500000000000002E-2</v>
      </c>
      <c r="AB229">
        <v>8.1000000000000003E-2</v>
      </c>
      <c r="AC229">
        <v>7.6249999999999998E-2</v>
      </c>
      <c r="AD229">
        <v>7.4999999999999997E-2</v>
      </c>
      <c r="AE229" t="str">
        <f t="shared" si="3"/>
        <v>Olahraga &amp; OutdoorPeralatan Bersantai &amp; Rekreasi Luar RuanganCheerleading</v>
      </c>
      <c r="BE229" t="s">
        <v>2244</v>
      </c>
      <c r="BF229" t="s">
        <v>1966</v>
      </c>
      <c r="BI229" t="s">
        <v>2403</v>
      </c>
      <c r="BK229" t="s">
        <v>1101</v>
      </c>
      <c r="BL229" t="s">
        <v>1062</v>
      </c>
      <c r="BM229" t="s">
        <v>3257</v>
      </c>
      <c r="BO229" t="s">
        <v>3258</v>
      </c>
      <c r="BP229" t="s">
        <v>3259</v>
      </c>
    </row>
    <row r="230" spans="1:68">
      <c r="A230" t="s">
        <v>2160</v>
      </c>
      <c r="B230">
        <v>603014</v>
      </c>
      <c r="C230" t="s">
        <v>2197</v>
      </c>
      <c r="D230">
        <v>835592</v>
      </c>
      <c r="E230" t="s">
        <v>2200</v>
      </c>
      <c r="F230">
        <v>968840</v>
      </c>
      <c r="G230" t="s">
        <v>3260</v>
      </c>
      <c r="H230" t="s">
        <v>3150</v>
      </c>
      <c r="I230" t="s">
        <v>2971</v>
      </c>
      <c r="J230" t="s">
        <v>3062</v>
      </c>
      <c r="K230">
        <v>0.06</v>
      </c>
      <c r="L230">
        <v>6.5000000000000002E-2</v>
      </c>
      <c r="M230">
        <v>5.0000000000000044E-3</v>
      </c>
      <c r="N230">
        <v>0.1</v>
      </c>
      <c r="O230">
        <v>0.1</v>
      </c>
      <c r="P230">
        <v>-1.4949258495710584E-2</v>
      </c>
      <c r="Q230">
        <v>-7.3551905300259452E-3</v>
      </c>
      <c r="R230">
        <v>-2.2304449025736528E-2</v>
      </c>
      <c r="S230">
        <v>-2.7880561282170657E-2</v>
      </c>
      <c r="T230">
        <v>-3.0507415042894209E-2</v>
      </c>
      <c r="U230">
        <v>8.5050741504289429E-2</v>
      </c>
      <c r="V230">
        <v>9.2644809469974054E-2</v>
      </c>
      <c r="W230">
        <v>7.7695550974263478E-2</v>
      </c>
      <c r="X230">
        <v>7.2119438717829346E-2</v>
      </c>
      <c r="Y230">
        <v>6.9492584957105794E-2</v>
      </c>
      <c r="Z230">
        <v>8.5050741504289429E-2</v>
      </c>
      <c r="AA230">
        <v>9.2644809469974054E-2</v>
      </c>
      <c r="AB230">
        <v>7.7695550974263478E-2</v>
      </c>
      <c r="AC230">
        <v>7.2119438717829346E-2</v>
      </c>
      <c r="AD230">
        <v>6.9492584957105794E-2</v>
      </c>
      <c r="AE230" t="str">
        <f t="shared" si="3"/>
        <v>Olahraga &amp; OutdoorPeralatan Bersantai &amp; Rekreasi Luar RuanganBalet &amp; Tari</v>
      </c>
      <c r="BE230" t="s">
        <v>2246</v>
      </c>
      <c r="BF230" t="s">
        <v>2001</v>
      </c>
      <c r="BI230" t="s">
        <v>2403</v>
      </c>
      <c r="BK230" t="s">
        <v>1081</v>
      </c>
      <c r="BL230" t="s">
        <v>49</v>
      </c>
      <c r="BM230" t="s">
        <v>3261</v>
      </c>
      <c r="BO230" t="s">
        <v>3262</v>
      </c>
      <c r="BP230" t="s">
        <v>3263</v>
      </c>
    </row>
    <row r="231" spans="1:68">
      <c r="A231" t="s">
        <v>2160</v>
      </c>
      <c r="B231">
        <v>603014</v>
      </c>
      <c r="C231" t="s">
        <v>2197</v>
      </c>
      <c r="D231">
        <v>835592</v>
      </c>
      <c r="E231" t="s">
        <v>2199</v>
      </c>
      <c r="F231">
        <v>603389</v>
      </c>
      <c r="G231" t="s">
        <v>3264</v>
      </c>
      <c r="H231" t="s">
        <v>3150</v>
      </c>
      <c r="I231" t="s">
        <v>2971</v>
      </c>
      <c r="J231" t="s">
        <v>3062</v>
      </c>
      <c r="K231">
        <v>0.06</v>
      </c>
      <c r="L231">
        <v>6.5000000000000002E-2</v>
      </c>
      <c r="M231">
        <v>5.0000000000000044E-3</v>
      </c>
      <c r="N231">
        <v>0.1</v>
      </c>
      <c r="O231">
        <v>0.122</v>
      </c>
      <c r="P231">
        <v>-1.55E-2</v>
      </c>
      <c r="Q231">
        <v>-3.5000000000000027E-3</v>
      </c>
      <c r="R231">
        <v>-1.9000000000000003E-2</v>
      </c>
      <c r="S231">
        <v>-2.3750000000000004E-2</v>
      </c>
      <c r="T231">
        <v>-2.5000000000000005E-2</v>
      </c>
      <c r="U231">
        <v>8.4500000000000006E-2</v>
      </c>
      <c r="V231">
        <v>9.6500000000000002E-2</v>
      </c>
      <c r="W231">
        <v>8.1000000000000003E-2</v>
      </c>
      <c r="X231">
        <v>7.6249999999999998E-2</v>
      </c>
      <c r="Y231">
        <v>7.4999999999999997E-2</v>
      </c>
      <c r="Z231">
        <v>0.1065</v>
      </c>
      <c r="AA231">
        <v>0.11849999999999999</v>
      </c>
      <c r="AB231">
        <v>0.10299999999999999</v>
      </c>
      <c r="AC231">
        <v>9.824999999999999E-2</v>
      </c>
      <c r="AD231">
        <v>9.6999999999999989E-2</v>
      </c>
      <c r="AE231" t="str">
        <f t="shared" si="3"/>
        <v>Olahraga &amp; OutdoorPeralatan Bersantai &amp; Rekreasi Luar RuanganPanahan</v>
      </c>
      <c r="BE231" t="s">
        <v>1614</v>
      </c>
      <c r="BF231" t="s">
        <v>1506</v>
      </c>
      <c r="BI231" t="s">
        <v>2403</v>
      </c>
      <c r="BK231" t="s">
        <v>748</v>
      </c>
      <c r="BL231" t="s">
        <v>50</v>
      </c>
      <c r="BM231" t="s">
        <v>3265</v>
      </c>
      <c r="BO231" t="s">
        <v>3266</v>
      </c>
      <c r="BP231" t="s">
        <v>3267</v>
      </c>
    </row>
    <row r="232" spans="1:68">
      <c r="A232" t="s">
        <v>1348</v>
      </c>
      <c r="B232">
        <v>601450</v>
      </c>
      <c r="C232" t="s">
        <v>1349</v>
      </c>
      <c r="D232">
        <v>849160</v>
      </c>
      <c r="E232" t="s">
        <v>1352</v>
      </c>
      <c r="F232">
        <v>601490</v>
      </c>
      <c r="G232" t="s">
        <v>3268</v>
      </c>
      <c r="H232" t="s">
        <v>2510</v>
      </c>
      <c r="I232" t="s">
        <v>2457</v>
      </c>
      <c r="J232" t="s">
        <v>1348</v>
      </c>
      <c r="K232">
        <v>0.04</v>
      </c>
      <c r="L232">
        <v>7.0000000000000007E-2</v>
      </c>
      <c r="M232">
        <v>3.0000000000000006E-2</v>
      </c>
      <c r="N232">
        <v>9.2499999999999999E-2</v>
      </c>
      <c r="O232">
        <v>0.1095</v>
      </c>
      <c r="P232">
        <v>-6.724592802925991E-3</v>
      </c>
      <c r="Q232">
        <v>-2.2927850379518094E-2</v>
      </c>
      <c r="R232">
        <v>-2.9652443182444085E-2</v>
      </c>
      <c r="S232">
        <v>-3.7065553978055103E-2</v>
      </c>
      <c r="T232">
        <v>-4.5254071970740141E-2</v>
      </c>
      <c r="U232">
        <v>8.5775407197074008E-2</v>
      </c>
      <c r="V232">
        <v>6.9572149620481902E-2</v>
      </c>
      <c r="W232">
        <v>6.2847556817555911E-2</v>
      </c>
      <c r="X232">
        <v>5.5434446021944896E-2</v>
      </c>
      <c r="Y232">
        <v>4.7245928029259858E-2</v>
      </c>
      <c r="Z232">
        <v>0.10277540719707401</v>
      </c>
      <c r="AA232">
        <v>8.6572149620481903E-2</v>
      </c>
      <c r="AB232">
        <v>7.9847556817555912E-2</v>
      </c>
      <c r="AC232">
        <v>7.2434446021944904E-2</v>
      </c>
      <c r="AD232">
        <v>6.4245928029259852E-2</v>
      </c>
      <c r="AE232" t="str">
        <f t="shared" si="3"/>
        <v>Perawatan &amp; KecantikanKeperluan Mandi &amp; Perawatan TubuhPeralatan Perawatan Tubuh</v>
      </c>
      <c r="BE232" t="s">
        <v>2247</v>
      </c>
      <c r="BF232" t="s">
        <v>1433</v>
      </c>
      <c r="BI232" t="s">
        <v>2403</v>
      </c>
      <c r="BK232" t="s">
        <v>373</v>
      </c>
      <c r="BL232" t="s">
        <v>526</v>
      </c>
      <c r="BM232" t="s">
        <v>3269</v>
      </c>
      <c r="BO232" t="s">
        <v>3270</v>
      </c>
      <c r="BP232" t="s">
        <v>3271</v>
      </c>
    </row>
    <row r="233" spans="1:68">
      <c r="A233" t="s">
        <v>1348</v>
      </c>
      <c r="B233">
        <v>601450</v>
      </c>
      <c r="C233" t="s">
        <v>1374</v>
      </c>
      <c r="D233">
        <v>849800</v>
      </c>
      <c r="G233" t="s">
        <v>3272</v>
      </c>
      <c r="H233" t="s">
        <v>3272</v>
      </c>
      <c r="I233" t="s">
        <v>2457</v>
      </c>
      <c r="J233" t="s">
        <v>1348</v>
      </c>
      <c r="K233">
        <v>0.04</v>
      </c>
      <c r="L233">
        <v>7.0000000000000007E-2</v>
      </c>
      <c r="M233">
        <v>3.0000000000000006E-2</v>
      </c>
      <c r="N233">
        <v>0.1</v>
      </c>
      <c r="O233">
        <v>9.1999999999999998E-2</v>
      </c>
      <c r="P233">
        <v>-1.2771421590632683E-2</v>
      </c>
      <c r="Q233">
        <v>-2.2600048865571275E-2</v>
      </c>
      <c r="R233">
        <v>-3.5371470456203959E-2</v>
      </c>
      <c r="S233">
        <v>-4.4214338070254947E-2</v>
      </c>
      <c r="T233">
        <v>-5.2285784093673252E-2</v>
      </c>
      <c r="U233">
        <v>8.7228578409367319E-2</v>
      </c>
      <c r="V233">
        <v>7.7399951134428727E-2</v>
      </c>
      <c r="W233">
        <v>6.4628529543796054E-2</v>
      </c>
      <c r="X233">
        <v>5.5785661929745059E-2</v>
      </c>
      <c r="Y233">
        <v>4.7714215906326754E-2</v>
      </c>
      <c r="Z233">
        <v>7.9228578409367312E-2</v>
      </c>
      <c r="AA233">
        <v>6.939995113442872E-2</v>
      </c>
      <c r="AB233">
        <v>5.662852954379604E-2</v>
      </c>
      <c r="AC233">
        <v>4.7785661929745052E-2</v>
      </c>
      <c r="AD233">
        <v>3.9714215906326747E-2</v>
      </c>
      <c r="AE233" t="str">
        <f t="shared" si="3"/>
        <v>Perawatan &amp; KecantikanPerawatan Kewanitaan</v>
      </c>
      <c r="BE233" t="s">
        <v>2013</v>
      </c>
      <c r="BF233" t="s">
        <v>1746</v>
      </c>
      <c r="BI233" t="s">
        <v>2403</v>
      </c>
      <c r="BK233" t="s">
        <v>258</v>
      </c>
      <c r="BL233" t="s">
        <v>276</v>
      </c>
      <c r="BM233" t="s">
        <v>3273</v>
      </c>
      <c r="BO233" t="s">
        <v>3274</v>
      </c>
      <c r="BP233" t="s">
        <v>3275</v>
      </c>
    </row>
    <row r="234" spans="1:68">
      <c r="A234" t="s">
        <v>2072</v>
      </c>
      <c r="B234">
        <v>601739</v>
      </c>
      <c r="C234" t="s">
        <v>2109</v>
      </c>
      <c r="D234">
        <v>909064</v>
      </c>
      <c r="E234" t="s">
        <v>2119</v>
      </c>
      <c r="F234">
        <v>909960</v>
      </c>
      <c r="G234" t="s">
        <v>3176</v>
      </c>
      <c r="H234" t="s">
        <v>2817</v>
      </c>
      <c r="I234" t="s">
        <v>2403</v>
      </c>
      <c r="J234" t="s">
        <v>2818</v>
      </c>
      <c r="K234">
        <v>0.04</v>
      </c>
      <c r="L234">
        <v>0.03</v>
      </c>
      <c r="M234">
        <v>-1.0000000000000002E-2</v>
      </c>
      <c r="N234">
        <v>0.1</v>
      </c>
      <c r="O234">
        <v>0.11700000000000001</v>
      </c>
      <c r="P234">
        <v>-1.0499999999999997E-3</v>
      </c>
      <c r="Q234">
        <v>-1.9499999999999999E-3</v>
      </c>
      <c r="R234">
        <v>-2.9999999999999996E-3</v>
      </c>
      <c r="S234">
        <v>-3.7499999999999994E-3</v>
      </c>
      <c r="T234">
        <v>-4.9999999999999992E-3</v>
      </c>
      <c r="U234">
        <v>9.895000000000001E-2</v>
      </c>
      <c r="V234">
        <v>9.8050000000000012E-2</v>
      </c>
      <c r="W234">
        <v>9.7000000000000003E-2</v>
      </c>
      <c r="X234">
        <v>9.6250000000000002E-2</v>
      </c>
      <c r="Y234">
        <v>9.5000000000000001E-2</v>
      </c>
      <c r="Z234">
        <v>0.11595000000000001</v>
      </c>
      <c r="AA234">
        <v>0.11505000000000001</v>
      </c>
      <c r="AB234">
        <v>0.114</v>
      </c>
      <c r="AC234">
        <v>0.11325</v>
      </c>
      <c r="AD234">
        <v>0.112</v>
      </c>
      <c r="AE234" t="str">
        <f t="shared" si="3"/>
        <v>Telepon &amp; ElektronikAksesori PonselAksesoris Selfie</v>
      </c>
      <c r="BE234" t="s">
        <v>2323</v>
      </c>
      <c r="BF234" t="s">
        <v>1455</v>
      </c>
      <c r="BI234" t="s">
        <v>2403</v>
      </c>
      <c r="BK234" t="s">
        <v>1082</v>
      </c>
      <c r="BL234" t="s">
        <v>247</v>
      </c>
      <c r="BM234" t="s">
        <v>3276</v>
      </c>
      <c r="BO234" t="s">
        <v>3277</v>
      </c>
      <c r="BP234" t="s">
        <v>3278</v>
      </c>
    </row>
    <row r="235" spans="1:68">
      <c r="A235" t="s">
        <v>2072</v>
      </c>
      <c r="B235">
        <v>601739</v>
      </c>
      <c r="C235" t="s">
        <v>2086</v>
      </c>
      <c r="D235">
        <v>909192</v>
      </c>
      <c r="E235" t="s">
        <v>2087</v>
      </c>
      <c r="F235">
        <v>911112</v>
      </c>
      <c r="G235" t="s">
        <v>3279</v>
      </c>
      <c r="H235" t="s">
        <v>3280</v>
      </c>
      <c r="I235" t="s">
        <v>2403</v>
      </c>
      <c r="J235" t="s">
        <v>2529</v>
      </c>
      <c r="K235">
        <v>0.04</v>
      </c>
      <c r="L235">
        <v>0.03</v>
      </c>
      <c r="M235">
        <v>-1.0000000000000002E-2</v>
      </c>
      <c r="N235">
        <v>7.5000000000000011E-2</v>
      </c>
      <c r="O235">
        <v>6.9500000000000006E-2</v>
      </c>
      <c r="P235">
        <v>-9.6000000000000013E-4</v>
      </c>
      <c r="Q235">
        <v>-1.4400000000000001E-3</v>
      </c>
      <c r="R235">
        <v>-2.4000000000000002E-3</v>
      </c>
      <c r="S235">
        <v>-3.0000000000000001E-3</v>
      </c>
      <c r="T235">
        <v>-3.7499999999999999E-3</v>
      </c>
      <c r="U235">
        <v>7.4040000000000009E-2</v>
      </c>
      <c r="V235">
        <v>7.3560000000000014E-2</v>
      </c>
      <c r="W235">
        <v>7.2600000000000012E-2</v>
      </c>
      <c r="X235">
        <v>7.2000000000000008E-2</v>
      </c>
      <c r="Y235">
        <v>7.1250000000000008E-2</v>
      </c>
      <c r="Z235">
        <v>6.8540000000000004E-2</v>
      </c>
      <c r="AA235">
        <v>6.8060000000000009E-2</v>
      </c>
      <c r="AB235">
        <v>6.7100000000000007E-2</v>
      </c>
      <c r="AC235">
        <v>6.6500000000000004E-2</v>
      </c>
      <c r="AD235">
        <v>6.5750000000000003E-2</v>
      </c>
      <c r="AE235" t="str">
        <f t="shared" si="3"/>
        <v>Telepon &amp; ElektronikKamera &amp; FotografiKamera Action</v>
      </c>
      <c r="BE235" t="s">
        <v>2324</v>
      </c>
      <c r="BF235" t="s">
        <v>1896</v>
      </c>
      <c r="BI235" t="s">
        <v>2403</v>
      </c>
      <c r="BL235" t="s">
        <v>51</v>
      </c>
      <c r="BM235" t="s">
        <v>3281</v>
      </c>
      <c r="BO235" t="s">
        <v>3282</v>
      </c>
      <c r="BP235" t="s">
        <v>3283</v>
      </c>
    </row>
    <row r="236" spans="1:68">
      <c r="A236" t="s">
        <v>2267</v>
      </c>
      <c r="B236">
        <v>604579</v>
      </c>
      <c r="C236" t="s">
        <v>2269</v>
      </c>
      <c r="D236">
        <v>871688</v>
      </c>
      <c r="G236" t="s">
        <v>3284</v>
      </c>
      <c r="H236" t="s">
        <v>3284</v>
      </c>
      <c r="I236" t="s">
        <v>2547</v>
      </c>
      <c r="J236" t="s">
        <v>2267</v>
      </c>
      <c r="K236">
        <v>5.5E-2</v>
      </c>
      <c r="L236">
        <v>7.0000000000000007E-2</v>
      </c>
      <c r="M236">
        <v>1.5000000000000006E-2</v>
      </c>
      <c r="N236">
        <v>0.1</v>
      </c>
      <c r="O236">
        <v>0.122</v>
      </c>
      <c r="P236">
        <v>-1.4500000000000004E-2</v>
      </c>
      <c r="Q236">
        <v>-1.0500000000000004E-2</v>
      </c>
      <c r="R236">
        <v>-2.5000000000000008E-2</v>
      </c>
      <c r="S236">
        <v>-3.1250000000000007E-2</v>
      </c>
      <c r="T236">
        <v>-3.5000000000000003E-2</v>
      </c>
      <c r="U236">
        <v>8.5500000000000007E-2</v>
      </c>
      <c r="V236">
        <v>8.9499999999999996E-2</v>
      </c>
      <c r="W236">
        <v>7.4999999999999997E-2</v>
      </c>
      <c r="X236">
        <v>6.8750000000000006E-2</v>
      </c>
      <c r="Y236">
        <v>6.5000000000000002E-2</v>
      </c>
      <c r="Z236">
        <v>0.1075</v>
      </c>
      <c r="AA236">
        <v>0.11149999999999999</v>
      </c>
      <c r="AB236">
        <v>9.6999999999999989E-2</v>
      </c>
      <c r="AC236">
        <v>9.0749999999999997E-2</v>
      </c>
      <c r="AD236">
        <v>8.6999999999999994E-2</v>
      </c>
      <c r="AE236" t="str">
        <f t="shared" si="3"/>
        <v>Alat &amp; Perangkat KerasPerkakas</v>
      </c>
      <c r="BE236" t="s">
        <v>2037</v>
      </c>
      <c r="BF236" t="s">
        <v>2040</v>
      </c>
      <c r="BI236" t="s">
        <v>2403</v>
      </c>
      <c r="BL236" t="s">
        <v>11</v>
      </c>
      <c r="BM236" t="s">
        <v>3285</v>
      </c>
      <c r="BO236" t="s">
        <v>3286</v>
      </c>
      <c r="BP236" t="s">
        <v>3287</v>
      </c>
    </row>
    <row r="237" spans="1:68">
      <c r="A237" t="s">
        <v>1184</v>
      </c>
      <c r="B237">
        <v>605196</v>
      </c>
      <c r="C237" t="s">
        <v>1231</v>
      </c>
      <c r="D237">
        <v>940936</v>
      </c>
      <c r="G237" t="s">
        <v>2735</v>
      </c>
      <c r="H237" t="s">
        <v>2735</v>
      </c>
      <c r="I237" t="s">
        <v>2403</v>
      </c>
      <c r="J237" t="s">
        <v>1184</v>
      </c>
      <c r="K237">
        <v>5.5E-2</v>
      </c>
      <c r="L237">
        <v>7.4999999999999997E-2</v>
      </c>
      <c r="M237">
        <v>1.9999999999999997E-2</v>
      </c>
      <c r="N237">
        <v>9.2499999999999999E-2</v>
      </c>
      <c r="O237">
        <v>0.11449999999999999</v>
      </c>
      <c r="P237">
        <v>-2.7714962910760296E-3</v>
      </c>
      <c r="Q237">
        <v>-1.1402844225193151E-2</v>
      </c>
      <c r="R237">
        <v>-1.4174340516269181E-2</v>
      </c>
      <c r="S237">
        <v>-1.643111091535103E-2</v>
      </c>
      <c r="T237">
        <v>-1.9824814553801372E-2</v>
      </c>
      <c r="U237">
        <v>8.9728503708923962E-2</v>
      </c>
      <c r="V237">
        <v>8.1097155774806848E-2</v>
      </c>
      <c r="W237">
        <v>7.8325659483730825E-2</v>
      </c>
      <c r="X237">
        <v>7.6068889084648969E-2</v>
      </c>
      <c r="Y237">
        <v>7.2675185446198623E-2</v>
      </c>
      <c r="Z237">
        <v>0.11172850370892395</v>
      </c>
      <c r="AA237">
        <v>0.10309715577480684</v>
      </c>
      <c r="AB237">
        <v>0.10032565948373082</v>
      </c>
      <c r="AC237">
        <v>9.8068889084648961E-2</v>
      </c>
      <c r="AD237">
        <v>9.4675185446198615E-2</v>
      </c>
      <c r="AE237" t="str">
        <f t="shared" si="3"/>
        <v>Mobil &amp; Sepeda MotorAksesori Sepeda Motor</v>
      </c>
      <c r="BE237" t="s">
        <v>2159</v>
      </c>
      <c r="BF237" t="s">
        <v>1211</v>
      </c>
      <c r="BI237" t="s">
        <v>2403</v>
      </c>
      <c r="BL237" t="s">
        <v>52</v>
      </c>
      <c r="BM237" t="s">
        <v>3288</v>
      </c>
      <c r="BO237" t="s">
        <v>2527</v>
      </c>
      <c r="BP237" t="s">
        <v>3289</v>
      </c>
    </row>
    <row r="238" spans="1:68">
      <c r="A238" t="s">
        <v>2292</v>
      </c>
      <c r="B238">
        <v>604206</v>
      </c>
      <c r="C238" t="s">
        <v>2317</v>
      </c>
      <c r="D238">
        <v>860552</v>
      </c>
      <c r="G238" t="s">
        <v>3290</v>
      </c>
      <c r="H238" t="s">
        <v>3290</v>
      </c>
      <c r="I238" t="s">
        <v>2971</v>
      </c>
      <c r="J238" t="s">
        <v>3291</v>
      </c>
      <c r="K238">
        <v>0.06</v>
      </c>
      <c r="L238">
        <v>0.08</v>
      </c>
      <c r="M238">
        <v>2.0000000000000004E-2</v>
      </c>
      <c r="N238">
        <v>9.5000000000000001E-2</v>
      </c>
      <c r="O238">
        <v>9.1999999999999998E-2</v>
      </c>
      <c r="P238">
        <v>-1.4000000000000002E-2</v>
      </c>
      <c r="Q238">
        <v>-1.4000000000000002E-2</v>
      </c>
      <c r="R238">
        <v>-2.8000000000000004E-2</v>
      </c>
      <c r="S238">
        <v>-3.5000000000000003E-2</v>
      </c>
      <c r="T238">
        <v>-4.0000000000000008E-2</v>
      </c>
      <c r="U238">
        <v>8.1000000000000003E-2</v>
      </c>
      <c r="V238">
        <v>8.1000000000000003E-2</v>
      </c>
      <c r="W238">
        <v>6.7000000000000004E-2</v>
      </c>
      <c r="X238">
        <v>0.06</v>
      </c>
      <c r="Y238">
        <v>5.4999999999999993E-2</v>
      </c>
      <c r="Z238">
        <v>7.8E-2</v>
      </c>
      <c r="AA238">
        <v>7.8E-2</v>
      </c>
      <c r="AB238">
        <v>6.4000000000000001E-2</v>
      </c>
      <c r="AC238">
        <v>5.6999999999999995E-2</v>
      </c>
      <c r="AD238">
        <v>5.1999999999999991E-2</v>
      </c>
      <c r="AE238" t="str">
        <f t="shared" si="3"/>
        <v>Mainan &amp; HobiAlat Musik &amp; Aksesori</v>
      </c>
      <c r="BE238" t="s">
        <v>2325</v>
      </c>
      <c r="BF238" t="s">
        <v>1467</v>
      </c>
      <c r="BI238" t="s">
        <v>2403</v>
      </c>
      <c r="BL238" t="s">
        <v>166</v>
      </c>
      <c r="BM238" t="s">
        <v>3292</v>
      </c>
      <c r="BO238" t="s">
        <v>3293</v>
      </c>
      <c r="BP238" t="s">
        <v>3294</v>
      </c>
    </row>
    <row r="239" spans="1:68">
      <c r="A239" t="s">
        <v>1691</v>
      </c>
      <c r="B239">
        <v>604453</v>
      </c>
      <c r="C239" t="s">
        <v>1692</v>
      </c>
      <c r="D239">
        <v>871304</v>
      </c>
      <c r="G239" t="s">
        <v>3295</v>
      </c>
      <c r="H239" t="s">
        <v>3295</v>
      </c>
      <c r="I239" t="s">
        <v>2547</v>
      </c>
      <c r="J239" t="s">
        <v>1691</v>
      </c>
      <c r="K239">
        <v>0.05</v>
      </c>
      <c r="L239">
        <v>6.5000000000000002E-2</v>
      </c>
      <c r="M239">
        <v>1.4999999999999999E-2</v>
      </c>
      <c r="N239">
        <v>0.1</v>
      </c>
      <c r="O239">
        <v>0.122</v>
      </c>
      <c r="P239">
        <v>-1.4500000000000002E-2</v>
      </c>
      <c r="Q239">
        <v>-1.0499999999999999E-2</v>
      </c>
      <c r="R239">
        <v>-2.5000000000000001E-2</v>
      </c>
      <c r="S239">
        <v>-3.125E-2</v>
      </c>
      <c r="T239">
        <v>-3.5000000000000003E-2</v>
      </c>
      <c r="U239">
        <v>8.5500000000000007E-2</v>
      </c>
      <c r="V239">
        <v>8.950000000000001E-2</v>
      </c>
      <c r="W239">
        <v>7.5000000000000011E-2</v>
      </c>
      <c r="X239">
        <v>6.8750000000000006E-2</v>
      </c>
      <c r="Y239">
        <v>6.5000000000000002E-2</v>
      </c>
      <c r="Z239">
        <v>0.1075</v>
      </c>
      <c r="AA239">
        <v>0.1115</v>
      </c>
      <c r="AB239">
        <v>9.7000000000000003E-2</v>
      </c>
      <c r="AC239">
        <v>9.0749999999999997E-2</v>
      </c>
      <c r="AD239">
        <v>8.6999999999999994E-2</v>
      </c>
      <c r="AE239" t="str">
        <f t="shared" si="3"/>
        <v>FurniturFurnitur Anak</v>
      </c>
      <c r="BE239" t="s">
        <v>2327</v>
      </c>
      <c r="BF239" t="s">
        <v>1623</v>
      </c>
      <c r="BI239" t="s">
        <v>2403</v>
      </c>
      <c r="BL239" t="s">
        <v>741</v>
      </c>
      <c r="BM239" t="s">
        <v>3296</v>
      </c>
      <c r="BO239" t="s">
        <v>3297</v>
      </c>
      <c r="BP239" t="s">
        <v>3298</v>
      </c>
    </row>
    <row r="240" spans="1:68">
      <c r="A240" t="s">
        <v>2322</v>
      </c>
      <c r="B240">
        <v>601152</v>
      </c>
      <c r="C240" t="s">
        <v>2324</v>
      </c>
      <c r="D240">
        <v>842504</v>
      </c>
      <c r="G240" t="s">
        <v>3299</v>
      </c>
      <c r="H240" t="s">
        <v>3299</v>
      </c>
      <c r="I240" t="s">
        <v>246</v>
      </c>
      <c r="J240" t="s">
        <v>2322</v>
      </c>
      <c r="K240">
        <v>5.5E-2</v>
      </c>
      <c r="L240">
        <v>0.08</v>
      </c>
      <c r="M240">
        <v>2.5000000000000001E-2</v>
      </c>
      <c r="N240">
        <v>9.2499999999999999E-2</v>
      </c>
      <c r="O240">
        <v>0.1095</v>
      </c>
      <c r="P240">
        <v>-6.9268164933314683E-3</v>
      </c>
      <c r="Q240">
        <v>-2.151228454667975E-2</v>
      </c>
      <c r="R240">
        <v>-2.8439101040011218E-2</v>
      </c>
      <c r="S240">
        <v>-3.5548876300014021E-2</v>
      </c>
      <c r="T240">
        <v>-4.3231835066685362E-2</v>
      </c>
      <c r="U240">
        <v>8.5573183506668538E-2</v>
      </c>
      <c r="V240">
        <v>7.0987715453320249E-2</v>
      </c>
      <c r="W240">
        <v>6.4060898959988788E-2</v>
      </c>
      <c r="X240">
        <v>5.6951123699985978E-2</v>
      </c>
      <c r="Y240">
        <v>4.9268164933314637E-2</v>
      </c>
      <c r="Z240">
        <v>0.10257318350666852</v>
      </c>
      <c r="AA240">
        <v>8.798771545332025E-2</v>
      </c>
      <c r="AB240">
        <v>8.1060898959988775E-2</v>
      </c>
      <c r="AC240">
        <v>7.3951123699985979E-2</v>
      </c>
      <c r="AD240">
        <v>6.6268164933314638E-2</v>
      </c>
      <c r="AE240" t="str">
        <f t="shared" si="3"/>
        <v>Pakaian &amp; Pakaian Dalam WanitaGaun Wanita</v>
      </c>
      <c r="BE240" t="s">
        <v>2328</v>
      </c>
      <c r="BF240" t="s">
        <v>1624</v>
      </c>
      <c r="BI240" t="s">
        <v>2403</v>
      </c>
      <c r="BL240" t="s">
        <v>417</v>
      </c>
      <c r="BM240" t="s">
        <v>3300</v>
      </c>
      <c r="BO240" t="s">
        <v>3301</v>
      </c>
      <c r="BP240" t="s">
        <v>3302</v>
      </c>
    </row>
    <row r="241" spans="1:68">
      <c r="A241" t="s">
        <v>1811</v>
      </c>
      <c r="B241">
        <v>600001</v>
      </c>
      <c r="C241" t="s">
        <v>1857</v>
      </c>
      <c r="D241">
        <v>852616</v>
      </c>
      <c r="G241" t="s">
        <v>3303</v>
      </c>
      <c r="H241" t="s">
        <v>3303</v>
      </c>
      <c r="I241" t="s">
        <v>2547</v>
      </c>
      <c r="J241" t="s">
        <v>1811</v>
      </c>
      <c r="K241">
        <v>0.06</v>
      </c>
      <c r="L241">
        <v>0.08</v>
      </c>
      <c r="M241">
        <v>2.0000000000000004E-2</v>
      </c>
      <c r="N241">
        <v>0.1</v>
      </c>
      <c r="O241">
        <v>0.122</v>
      </c>
      <c r="P241">
        <v>-1.3348482752538832E-2</v>
      </c>
      <c r="Q241">
        <v>-1.8560620732228188E-2</v>
      </c>
      <c r="R241">
        <v>-3.1909103484767019E-2</v>
      </c>
      <c r="S241">
        <v>-3.9886379355958776E-2</v>
      </c>
      <c r="T241">
        <v>-4.6515172474611705E-2</v>
      </c>
      <c r="U241">
        <v>8.6651517247461174E-2</v>
      </c>
      <c r="V241">
        <v>8.1439379267771811E-2</v>
      </c>
      <c r="W241">
        <v>6.8090896515232979E-2</v>
      </c>
      <c r="X241">
        <v>6.011362064404123E-2</v>
      </c>
      <c r="Y241">
        <v>5.3484827525388301E-2</v>
      </c>
      <c r="Z241">
        <v>0.10865151724746117</v>
      </c>
      <c r="AA241">
        <v>0.1034393792677718</v>
      </c>
      <c r="AB241">
        <v>9.0090896515232971E-2</v>
      </c>
      <c r="AC241">
        <v>8.2113620644041221E-2</v>
      </c>
      <c r="AD241">
        <v>7.5484827525388293E-2</v>
      </c>
      <c r="AE241" t="str">
        <f t="shared" si="3"/>
        <v>Perlengkapan RumahPerlengkapan Rumah Lainnya</v>
      </c>
      <c r="BE241" t="s">
        <v>2332</v>
      </c>
      <c r="BF241" t="s">
        <v>1287</v>
      </c>
      <c r="BI241" t="s">
        <v>2403</v>
      </c>
      <c r="BL241" t="s">
        <v>527</v>
      </c>
      <c r="BM241" t="s">
        <v>3304</v>
      </c>
      <c r="BO241" t="s">
        <v>3305</v>
      </c>
      <c r="BP241" t="s">
        <v>3306</v>
      </c>
    </row>
    <row r="242" spans="1:68">
      <c r="A242" t="s">
        <v>1948</v>
      </c>
      <c r="B242">
        <v>802184</v>
      </c>
      <c r="C242" t="s">
        <v>1951</v>
      </c>
      <c r="D242">
        <v>803592</v>
      </c>
      <c r="G242" t="s">
        <v>3307</v>
      </c>
      <c r="H242" t="s">
        <v>3307</v>
      </c>
      <c r="I242" t="s">
        <v>2457</v>
      </c>
      <c r="J242" t="s">
        <v>1948</v>
      </c>
      <c r="K242">
        <v>0.04</v>
      </c>
      <c r="L242">
        <v>7.4999999999999997E-2</v>
      </c>
      <c r="M242">
        <v>3.4999999999999996E-2</v>
      </c>
      <c r="N242">
        <v>0.1</v>
      </c>
      <c r="O242">
        <v>0.11700000000000001</v>
      </c>
      <c r="P242">
        <v>-1.20941345836908E-2</v>
      </c>
      <c r="Q242">
        <v>-2.7341057914164444E-2</v>
      </c>
      <c r="R242">
        <v>-3.9435192497855244E-2</v>
      </c>
      <c r="S242">
        <v>-4.9293990622319053E-2</v>
      </c>
      <c r="T242">
        <v>-5.905865416309207E-2</v>
      </c>
      <c r="U242">
        <v>8.7905865416309209E-2</v>
      </c>
      <c r="V242">
        <v>7.2658942085835565E-2</v>
      </c>
      <c r="W242">
        <v>6.0564807502144762E-2</v>
      </c>
      <c r="X242">
        <v>5.0706009377680952E-2</v>
      </c>
      <c r="Y242">
        <v>4.0941345836907936E-2</v>
      </c>
      <c r="Z242">
        <v>0.10490586541630921</v>
      </c>
      <c r="AA242">
        <v>8.9658942085835566E-2</v>
      </c>
      <c r="AB242">
        <v>7.7564807502144756E-2</v>
      </c>
      <c r="AC242">
        <v>6.7706009377680954E-2</v>
      </c>
      <c r="AD242">
        <v>5.7941345836907937E-2</v>
      </c>
      <c r="AE242" t="str">
        <f t="shared" si="3"/>
        <v>Fashion AnakPakaian Anak Perempuan</v>
      </c>
      <c r="BE242" t="s">
        <v>2333</v>
      </c>
      <c r="BF242" t="s">
        <v>1665</v>
      </c>
      <c r="BI242" t="s">
        <v>2403</v>
      </c>
      <c r="BL242" t="s">
        <v>699</v>
      </c>
      <c r="BM242" t="s">
        <v>3308</v>
      </c>
      <c r="BO242" t="s">
        <v>3309</v>
      </c>
      <c r="BP242" t="s">
        <v>3310</v>
      </c>
    </row>
    <row r="243" spans="1:68">
      <c r="A243" t="s">
        <v>1444</v>
      </c>
      <c r="B243">
        <v>801928</v>
      </c>
      <c r="C243" t="s">
        <v>1445</v>
      </c>
      <c r="D243">
        <v>989704</v>
      </c>
      <c r="G243" t="s">
        <v>3311</v>
      </c>
      <c r="H243" t="s">
        <v>3311</v>
      </c>
      <c r="I243" t="s">
        <v>2971</v>
      </c>
      <c r="J243" t="s">
        <v>3208</v>
      </c>
      <c r="K243">
        <v>0.05</v>
      </c>
      <c r="L243">
        <v>0.08</v>
      </c>
      <c r="M243">
        <v>0.03</v>
      </c>
      <c r="N243">
        <v>0.1</v>
      </c>
      <c r="O243">
        <v>8.2000000000000003E-2</v>
      </c>
      <c r="P243">
        <v>-1.274630387016994E-2</v>
      </c>
      <c r="Q243">
        <v>-2.277587290881045E-2</v>
      </c>
      <c r="R243">
        <v>-3.552217677898039E-2</v>
      </c>
      <c r="S243">
        <v>-4.4402720973725482E-2</v>
      </c>
      <c r="T243">
        <v>-5.2536961298300641E-2</v>
      </c>
      <c r="U243">
        <v>8.7253696129830069E-2</v>
      </c>
      <c r="V243">
        <v>7.7224127091189559E-2</v>
      </c>
      <c r="W243">
        <v>6.4477823221019609E-2</v>
      </c>
      <c r="X243">
        <v>5.5597279026274524E-2</v>
      </c>
      <c r="Y243">
        <v>4.7463038701699364E-2</v>
      </c>
      <c r="Z243">
        <v>6.9253696129830067E-2</v>
      </c>
      <c r="AA243">
        <v>5.9224127091189557E-2</v>
      </c>
      <c r="AB243">
        <v>4.6477823221019614E-2</v>
      </c>
      <c r="AC243">
        <v>3.7597279026274522E-2</v>
      </c>
      <c r="AD243">
        <v>2.9463038701699362E-2</v>
      </c>
      <c r="AE243" t="str">
        <f t="shared" si="3"/>
        <v>Buku, Majalah, &amp; AudioBuku Anak &amp; Bayi</v>
      </c>
      <c r="BE243" t="s">
        <v>2155</v>
      </c>
      <c r="BF243" t="s">
        <v>1434</v>
      </c>
      <c r="BI243" t="s">
        <v>2403</v>
      </c>
      <c r="BL243" t="s">
        <v>398</v>
      </c>
      <c r="BM243" t="s">
        <v>3312</v>
      </c>
      <c r="BO243" t="s">
        <v>3313</v>
      </c>
      <c r="BP243" t="s">
        <v>3314</v>
      </c>
    </row>
    <row r="244" spans="1:68">
      <c r="A244" t="s">
        <v>2160</v>
      </c>
      <c r="B244">
        <v>603014</v>
      </c>
      <c r="C244" t="s">
        <v>2180</v>
      </c>
      <c r="D244">
        <v>835464</v>
      </c>
      <c r="G244" t="s">
        <v>3315</v>
      </c>
      <c r="H244" t="s">
        <v>3315</v>
      </c>
      <c r="I244" t="s">
        <v>2971</v>
      </c>
      <c r="J244" t="s">
        <v>3062</v>
      </c>
      <c r="K244">
        <v>0.06</v>
      </c>
      <c r="L244">
        <v>6.5000000000000002E-2</v>
      </c>
      <c r="M244">
        <v>5.0000000000000044E-3</v>
      </c>
      <c r="N244">
        <v>0.1</v>
      </c>
      <c r="O244">
        <v>0.122</v>
      </c>
      <c r="P244">
        <v>-1.55E-2</v>
      </c>
      <c r="Q244">
        <v>-3.5000000000000027E-3</v>
      </c>
      <c r="R244">
        <v>-1.9000000000000003E-2</v>
      </c>
      <c r="S244">
        <v>-2.3750000000000004E-2</v>
      </c>
      <c r="T244">
        <v>-2.5000000000000005E-2</v>
      </c>
      <c r="U244">
        <v>8.4500000000000006E-2</v>
      </c>
      <c r="V244">
        <v>9.6500000000000002E-2</v>
      </c>
      <c r="W244">
        <v>8.1000000000000003E-2</v>
      </c>
      <c r="X244">
        <v>7.6249999999999998E-2</v>
      </c>
      <c r="Y244">
        <v>7.4999999999999997E-2</v>
      </c>
      <c r="Z244">
        <v>0.1065</v>
      </c>
      <c r="AA244">
        <v>0.11849999999999999</v>
      </c>
      <c r="AB244">
        <v>0.10299999999999999</v>
      </c>
      <c r="AC244">
        <v>9.824999999999999E-2</v>
      </c>
      <c r="AD244">
        <v>9.6999999999999989E-2</v>
      </c>
      <c r="AE244" t="str">
        <f t="shared" si="3"/>
        <v>Olahraga &amp; OutdoorPeralatan Berkemah &amp; Mendaki</v>
      </c>
      <c r="BF244" t="s">
        <v>1585</v>
      </c>
      <c r="BI244" t="s">
        <v>2403</v>
      </c>
      <c r="BL244" t="s">
        <v>1067</v>
      </c>
      <c r="BM244" t="s">
        <v>3316</v>
      </c>
      <c r="BO244" t="s">
        <v>3317</v>
      </c>
      <c r="BP244" t="s">
        <v>3318</v>
      </c>
    </row>
    <row r="245" spans="1:68">
      <c r="A245" t="s">
        <v>1779</v>
      </c>
      <c r="B245">
        <v>604968</v>
      </c>
      <c r="C245" t="s">
        <v>1796</v>
      </c>
      <c r="D245">
        <v>873352</v>
      </c>
      <c r="G245" t="s">
        <v>3319</v>
      </c>
      <c r="H245" t="s">
        <v>3319</v>
      </c>
      <c r="I245" t="s">
        <v>2547</v>
      </c>
      <c r="J245" t="s">
        <v>1779</v>
      </c>
      <c r="K245">
        <v>5.5E-2</v>
      </c>
      <c r="L245">
        <v>7.4999999999999997E-2</v>
      </c>
      <c r="M245">
        <v>1.9999999999999997E-2</v>
      </c>
      <c r="N245">
        <v>0.1</v>
      </c>
      <c r="O245">
        <v>0.122</v>
      </c>
      <c r="P245">
        <v>-1.3662567939408655E-2</v>
      </c>
      <c r="Q245">
        <v>-1.6362024424139466E-2</v>
      </c>
      <c r="R245">
        <v>-3.0024592363548121E-2</v>
      </c>
      <c r="S245">
        <v>-3.7530740454435149E-2</v>
      </c>
      <c r="T245">
        <v>-4.3374320605913522E-2</v>
      </c>
      <c r="U245">
        <v>8.6337432060591357E-2</v>
      </c>
      <c r="V245">
        <v>8.3637975575860543E-2</v>
      </c>
      <c r="W245">
        <v>6.9975407636451881E-2</v>
      </c>
      <c r="X245">
        <v>6.2469259545564856E-2</v>
      </c>
      <c r="Y245">
        <v>5.6625679394086484E-2</v>
      </c>
      <c r="Z245">
        <v>0.10833743206059135</v>
      </c>
      <c r="AA245">
        <v>0.10563797557586053</v>
      </c>
      <c r="AB245">
        <v>9.1975407636451872E-2</v>
      </c>
      <c r="AC245">
        <v>8.4469259545564848E-2</v>
      </c>
      <c r="AD245">
        <v>7.8625679394086476E-2</v>
      </c>
      <c r="AE245" t="str">
        <f t="shared" si="3"/>
        <v>Perbaikan RumahPerlengkapan Taman</v>
      </c>
      <c r="BF245" t="s">
        <v>2041</v>
      </c>
      <c r="BI245" t="s">
        <v>2403</v>
      </c>
      <c r="BL245" t="s">
        <v>146</v>
      </c>
      <c r="BM245" t="s">
        <v>3320</v>
      </c>
      <c r="BO245" t="s">
        <v>3321</v>
      </c>
      <c r="BP245" t="s">
        <v>3322</v>
      </c>
    </row>
    <row r="246" spans="1:68">
      <c r="A246" t="s">
        <v>1581</v>
      </c>
      <c r="B246">
        <v>605248</v>
      </c>
      <c r="C246" t="s">
        <v>1606</v>
      </c>
      <c r="D246">
        <v>905352</v>
      </c>
      <c r="G246" t="s">
        <v>3323</v>
      </c>
      <c r="H246" t="s">
        <v>3323</v>
      </c>
      <c r="I246" t="s">
        <v>246</v>
      </c>
      <c r="J246" t="s">
        <v>1581</v>
      </c>
      <c r="K246">
        <v>0.06</v>
      </c>
      <c r="L246">
        <v>7.4999999999999997E-2</v>
      </c>
      <c r="M246">
        <v>1.4999999999999999E-2</v>
      </c>
      <c r="N246">
        <v>0.1</v>
      </c>
      <c r="O246">
        <v>0.11700000000000001</v>
      </c>
      <c r="P246">
        <v>-1.3900378124314052E-2</v>
      </c>
      <c r="Q246">
        <v>-1.4697353129801636E-2</v>
      </c>
      <c r="R246">
        <v>-2.8597731254115688E-2</v>
      </c>
      <c r="S246">
        <v>-3.574716406764461E-2</v>
      </c>
      <c r="T246">
        <v>-4.0996218756859479E-2</v>
      </c>
      <c r="U246">
        <v>8.6099621875685955E-2</v>
      </c>
      <c r="V246">
        <v>8.5302646870198368E-2</v>
      </c>
      <c r="W246">
        <v>7.1402268745884317E-2</v>
      </c>
      <c r="X246">
        <v>6.4252835932355395E-2</v>
      </c>
      <c r="Y246">
        <v>5.9003781243140527E-2</v>
      </c>
      <c r="Z246">
        <v>0.10309962187568596</v>
      </c>
      <c r="AA246">
        <v>0.10230264687019837</v>
      </c>
      <c r="AB246">
        <v>8.8402268745884319E-2</v>
      </c>
      <c r="AC246">
        <v>8.1252835932355397E-2</v>
      </c>
      <c r="AD246">
        <v>7.6003781243140528E-2</v>
      </c>
      <c r="AE246" t="str">
        <f t="shared" si="3"/>
        <v>Aksesoris FashionKacamata</v>
      </c>
      <c r="BF246" t="s">
        <v>1702</v>
      </c>
      <c r="BI246" t="s">
        <v>2403</v>
      </c>
      <c r="BL246" t="s">
        <v>441</v>
      </c>
      <c r="BM246" t="s">
        <v>3324</v>
      </c>
      <c r="BO246" t="s">
        <v>3325</v>
      </c>
      <c r="BP246" t="s">
        <v>3326</v>
      </c>
    </row>
    <row r="247" spans="1:68">
      <c r="A247" t="s">
        <v>1948</v>
      </c>
      <c r="B247">
        <v>802184</v>
      </c>
      <c r="C247" t="s">
        <v>1949</v>
      </c>
      <c r="D247">
        <v>802312</v>
      </c>
      <c r="G247" t="s">
        <v>3327</v>
      </c>
      <c r="H247" t="s">
        <v>3327</v>
      </c>
      <c r="I247" t="s">
        <v>2457</v>
      </c>
      <c r="J247" t="s">
        <v>1948</v>
      </c>
      <c r="K247">
        <v>0.04</v>
      </c>
      <c r="L247">
        <v>7.4999999999999997E-2</v>
      </c>
      <c r="M247">
        <v>3.4999999999999996E-2</v>
      </c>
      <c r="N247">
        <v>0.1</v>
      </c>
      <c r="O247">
        <v>0.11700000000000001</v>
      </c>
      <c r="P247">
        <v>-1.2120879086166797E-2</v>
      </c>
      <c r="Q247">
        <v>-2.7153846396832451E-2</v>
      </c>
      <c r="R247">
        <v>-3.9274725482999248E-2</v>
      </c>
      <c r="S247">
        <v>-4.9093406853749057E-2</v>
      </c>
      <c r="T247">
        <v>-5.8791209138332079E-2</v>
      </c>
      <c r="U247">
        <v>8.7879120913833209E-2</v>
      </c>
      <c r="V247">
        <v>7.2846153603167554E-2</v>
      </c>
      <c r="W247">
        <v>6.0725274517000757E-2</v>
      </c>
      <c r="X247">
        <v>5.0906593146250949E-2</v>
      </c>
      <c r="Y247">
        <v>4.1208790861667927E-2</v>
      </c>
      <c r="Z247">
        <v>0.10487912091383321</v>
      </c>
      <c r="AA247">
        <v>8.9846153603167556E-2</v>
      </c>
      <c r="AB247">
        <v>7.7725274517000759E-2</v>
      </c>
      <c r="AC247">
        <v>6.7906593146250943E-2</v>
      </c>
      <c r="AD247">
        <v>5.8208790861667928E-2</v>
      </c>
      <c r="AE247" t="str">
        <f t="shared" si="3"/>
        <v>Fashion AnakPakaian Anak Laki-Laki</v>
      </c>
      <c r="BF247" t="s">
        <v>1666</v>
      </c>
      <c r="BI247" t="s">
        <v>2403</v>
      </c>
      <c r="BL247" t="s">
        <v>442</v>
      </c>
      <c r="BM247" t="s">
        <v>3328</v>
      </c>
      <c r="BO247" t="s">
        <v>3329</v>
      </c>
      <c r="BP247" t="s">
        <v>3330</v>
      </c>
    </row>
    <row r="248" spans="1:68">
      <c r="A248" t="s">
        <v>2028</v>
      </c>
      <c r="B248">
        <v>601303</v>
      </c>
      <c r="C248" t="s">
        <v>2035</v>
      </c>
      <c r="D248">
        <v>601348</v>
      </c>
      <c r="G248" t="s">
        <v>3331</v>
      </c>
      <c r="H248" t="s">
        <v>3331</v>
      </c>
      <c r="I248" t="s">
        <v>246</v>
      </c>
      <c r="J248" t="s">
        <v>2028</v>
      </c>
      <c r="K248">
        <v>5.5E-2</v>
      </c>
      <c r="L248">
        <v>0.08</v>
      </c>
      <c r="M248">
        <v>2.5000000000000001E-2</v>
      </c>
      <c r="N248">
        <v>9.2499999999999999E-2</v>
      </c>
      <c r="O248">
        <v>0.1095</v>
      </c>
      <c r="P248">
        <v>-7.13361662379473E-3</v>
      </c>
      <c r="Q248">
        <v>-2.0064683633436903E-2</v>
      </c>
      <c r="R248">
        <v>-2.7198300257231633E-2</v>
      </c>
      <c r="S248">
        <v>-3.3997875321539542E-2</v>
      </c>
      <c r="T248">
        <v>-4.1163833762052723E-2</v>
      </c>
      <c r="U248">
        <v>8.5366383376205265E-2</v>
      </c>
      <c r="V248">
        <v>7.2435316366563099E-2</v>
      </c>
      <c r="W248">
        <v>6.5301699742768365E-2</v>
      </c>
      <c r="X248">
        <v>5.8502124678460457E-2</v>
      </c>
      <c r="Y248">
        <v>5.1336166237947276E-2</v>
      </c>
      <c r="Z248">
        <v>0.10236638337620527</v>
      </c>
      <c r="AA248">
        <v>8.94353163665631E-2</v>
      </c>
      <c r="AB248">
        <v>8.2301699742768367E-2</v>
      </c>
      <c r="AC248">
        <v>7.5502124678460458E-2</v>
      </c>
      <c r="AD248">
        <v>6.8336166237947277E-2</v>
      </c>
      <c r="AE248" t="str">
        <f t="shared" si="3"/>
        <v>Fashion MuslimPakaian &amp; Alat Ibadah</v>
      </c>
      <c r="BF248" t="s">
        <v>1747</v>
      </c>
      <c r="BI248" t="s">
        <v>2403</v>
      </c>
      <c r="BL248" t="s">
        <v>167</v>
      </c>
      <c r="BM248" t="s">
        <v>3332</v>
      </c>
      <c r="BO248" t="s">
        <v>3333</v>
      </c>
      <c r="BP248" t="s">
        <v>3334</v>
      </c>
    </row>
    <row r="249" spans="1:68">
      <c r="A249" t="s">
        <v>1811</v>
      </c>
      <c r="B249">
        <v>600001</v>
      </c>
      <c r="C249" t="s">
        <v>1821</v>
      </c>
      <c r="D249">
        <v>852488</v>
      </c>
      <c r="G249" t="s">
        <v>3335</v>
      </c>
      <c r="H249" t="s">
        <v>3335</v>
      </c>
      <c r="I249" t="s">
        <v>2547</v>
      </c>
      <c r="J249" t="s">
        <v>1811</v>
      </c>
      <c r="K249">
        <v>0.06</v>
      </c>
      <c r="L249">
        <v>0.08</v>
      </c>
      <c r="M249">
        <v>2.0000000000000004E-2</v>
      </c>
      <c r="N249">
        <v>0.1</v>
      </c>
      <c r="O249">
        <v>0.122</v>
      </c>
      <c r="P249">
        <v>-1.4000000000000002E-2</v>
      </c>
      <c r="Q249">
        <v>-1.4000000000000002E-2</v>
      </c>
      <c r="R249">
        <v>-2.8000000000000004E-2</v>
      </c>
      <c r="S249">
        <v>-3.5000000000000003E-2</v>
      </c>
      <c r="T249">
        <v>-4.0000000000000008E-2</v>
      </c>
      <c r="U249">
        <v>8.6000000000000007E-2</v>
      </c>
      <c r="V249">
        <v>8.6000000000000007E-2</v>
      </c>
      <c r="W249">
        <v>7.2000000000000008E-2</v>
      </c>
      <c r="X249">
        <v>6.5000000000000002E-2</v>
      </c>
      <c r="Y249">
        <v>0.06</v>
      </c>
      <c r="Z249">
        <v>0.108</v>
      </c>
      <c r="AA249">
        <v>0.108</v>
      </c>
      <c r="AB249">
        <v>9.4E-2</v>
      </c>
      <c r="AC249">
        <v>8.6999999999999994E-2</v>
      </c>
      <c r="AD249">
        <v>8.199999999999999E-2</v>
      </c>
      <c r="AE249" t="str">
        <f t="shared" si="3"/>
        <v>Perlengkapan RumahPerlengkapan Perayaan &amp; Pesta</v>
      </c>
      <c r="BF249" t="s">
        <v>2203</v>
      </c>
      <c r="BI249" t="s">
        <v>2403</v>
      </c>
      <c r="BL249" t="s">
        <v>659</v>
      </c>
      <c r="BM249" t="s">
        <v>3336</v>
      </c>
      <c r="BO249" t="s">
        <v>3337</v>
      </c>
      <c r="BP249" t="s">
        <v>3338</v>
      </c>
    </row>
    <row r="250" spans="1:68">
      <c r="A250" t="s">
        <v>2292</v>
      </c>
      <c r="B250">
        <v>604206</v>
      </c>
      <c r="C250" t="s">
        <v>1300</v>
      </c>
      <c r="D250">
        <v>859656</v>
      </c>
      <c r="G250" t="s">
        <v>3339</v>
      </c>
      <c r="H250" t="s">
        <v>3339</v>
      </c>
      <c r="I250" t="s">
        <v>2971</v>
      </c>
      <c r="J250" t="s">
        <v>2292</v>
      </c>
      <c r="K250">
        <v>0.06</v>
      </c>
      <c r="L250">
        <v>0.08</v>
      </c>
      <c r="M250">
        <v>2.0000000000000004E-2</v>
      </c>
      <c r="N250">
        <v>9.5000000000000001E-2</v>
      </c>
      <c r="O250">
        <v>9.1999999999999998E-2</v>
      </c>
      <c r="P250">
        <v>-1.3241572257436416E-2</v>
      </c>
      <c r="Q250">
        <v>-1.930899419794509E-2</v>
      </c>
      <c r="R250">
        <v>-3.2550566455381506E-2</v>
      </c>
      <c r="S250">
        <v>-4.0688208069226878E-2</v>
      </c>
      <c r="T250">
        <v>-4.758427742563584E-2</v>
      </c>
      <c r="U250">
        <v>8.1758427742563589E-2</v>
      </c>
      <c r="V250">
        <v>7.5691005802054914E-2</v>
      </c>
      <c r="W250">
        <v>6.2449433544618495E-2</v>
      </c>
      <c r="X250">
        <v>5.4311791930773123E-2</v>
      </c>
      <c r="Y250">
        <v>4.7415722574364161E-2</v>
      </c>
      <c r="Z250">
        <v>7.8758427742563586E-2</v>
      </c>
      <c r="AA250">
        <v>7.2691005802054912E-2</v>
      </c>
      <c r="AB250">
        <v>5.9449433544618492E-2</v>
      </c>
      <c r="AC250">
        <v>5.1311791930773121E-2</v>
      </c>
      <c r="AD250">
        <v>4.4415722574364158E-2</v>
      </c>
      <c r="AE250" t="str">
        <f t="shared" si="3"/>
        <v>Mainan &amp; HobiBoneka &amp; Boneka Mainan</v>
      </c>
      <c r="BF250" t="s">
        <v>2204</v>
      </c>
      <c r="BI250" t="s">
        <v>2403</v>
      </c>
      <c r="BL250" t="s">
        <v>1017</v>
      </c>
      <c r="BM250" t="s">
        <v>3340</v>
      </c>
      <c r="BO250" t="s">
        <v>3341</v>
      </c>
      <c r="BP250" t="s">
        <v>3342</v>
      </c>
    </row>
    <row r="251" spans="1:68">
      <c r="A251" t="s">
        <v>1184</v>
      </c>
      <c r="B251">
        <v>605196</v>
      </c>
      <c r="C251" t="s">
        <v>1208</v>
      </c>
      <c r="D251">
        <v>930184</v>
      </c>
      <c r="G251" t="s">
        <v>2745</v>
      </c>
      <c r="H251" t="s">
        <v>2745</v>
      </c>
      <c r="I251" t="s">
        <v>2403</v>
      </c>
      <c r="J251" t="s">
        <v>1184</v>
      </c>
      <c r="K251">
        <v>5.5E-2</v>
      </c>
      <c r="L251">
        <v>7.4999999999999997E-2</v>
      </c>
      <c r="M251">
        <v>1.9999999999999997E-2</v>
      </c>
      <c r="N251">
        <v>9.2499999999999999E-2</v>
      </c>
      <c r="O251">
        <v>0.11449999999999999</v>
      </c>
      <c r="P251">
        <v>-2.7012463533196678E-3</v>
      </c>
      <c r="Q251">
        <v>-8.4523468394259779E-3</v>
      </c>
      <c r="R251">
        <v>-1.1153593192745646E-2</v>
      </c>
      <c r="S251">
        <v>-1.3796738249487482E-2</v>
      </c>
      <c r="T251">
        <v>-1.631231766598331E-2</v>
      </c>
      <c r="U251">
        <v>8.9798753646680329E-2</v>
      </c>
      <c r="V251">
        <v>8.4047653160574026E-2</v>
      </c>
      <c r="W251">
        <v>8.1346406807254357E-2</v>
      </c>
      <c r="X251">
        <v>7.870326175051251E-2</v>
      </c>
      <c r="Y251">
        <v>7.6187682334016682E-2</v>
      </c>
      <c r="Z251">
        <v>0.11179875364668032</v>
      </c>
      <c r="AA251">
        <v>0.10604765316057402</v>
      </c>
      <c r="AB251">
        <v>0.10334640680725435</v>
      </c>
      <c r="AC251">
        <v>0.1007032617505125</v>
      </c>
      <c r="AD251">
        <v>9.8187682334016674E-2</v>
      </c>
      <c r="AE251" t="str">
        <f t="shared" si="3"/>
        <v>Mobil &amp; Sepeda MotorAksesoris Interior Mobil</v>
      </c>
      <c r="BF251" t="s">
        <v>1828</v>
      </c>
      <c r="BI251" t="s">
        <v>2403</v>
      </c>
      <c r="BL251" t="s">
        <v>1018</v>
      </c>
      <c r="BM251" t="s">
        <v>3343</v>
      </c>
      <c r="BO251" t="s">
        <v>3279</v>
      </c>
      <c r="BP251" t="s">
        <v>3344</v>
      </c>
    </row>
    <row r="252" spans="1:68">
      <c r="A252" t="s">
        <v>2267</v>
      </c>
      <c r="B252">
        <v>604579</v>
      </c>
      <c r="C252" t="s">
        <v>2270</v>
      </c>
      <c r="D252">
        <v>872328</v>
      </c>
      <c r="G252" t="s">
        <v>3345</v>
      </c>
      <c r="H252" t="s">
        <v>3345</v>
      </c>
      <c r="I252" t="s">
        <v>2547</v>
      </c>
      <c r="J252" t="s">
        <v>2267</v>
      </c>
      <c r="K252">
        <v>5.5E-2</v>
      </c>
      <c r="L252">
        <v>7.0000000000000007E-2</v>
      </c>
      <c r="M252">
        <v>1.5000000000000006E-2</v>
      </c>
      <c r="N252">
        <v>0.1</v>
      </c>
      <c r="O252">
        <v>0.122</v>
      </c>
      <c r="P252">
        <v>-1.4500000000000004E-2</v>
      </c>
      <c r="Q252">
        <v>-1.0500000000000004E-2</v>
      </c>
      <c r="R252">
        <v>-2.5000000000000008E-2</v>
      </c>
      <c r="S252">
        <v>-3.1250000000000007E-2</v>
      </c>
      <c r="T252">
        <v>-3.5000000000000003E-2</v>
      </c>
      <c r="U252">
        <v>8.5500000000000007E-2</v>
      </c>
      <c r="V252">
        <v>8.9499999999999996E-2</v>
      </c>
      <c r="W252">
        <v>7.4999999999999997E-2</v>
      </c>
      <c r="X252">
        <v>6.8750000000000006E-2</v>
      </c>
      <c r="Y252">
        <v>6.5000000000000002E-2</v>
      </c>
      <c r="Z252">
        <v>0.1075</v>
      </c>
      <c r="AA252">
        <v>0.11149999999999999</v>
      </c>
      <c r="AB252">
        <v>9.6999999999999989E-2</v>
      </c>
      <c r="AC252">
        <v>9.0749999999999997E-2</v>
      </c>
      <c r="AD252">
        <v>8.6999999999999994E-2</v>
      </c>
      <c r="AE252" t="str">
        <f t="shared" si="3"/>
        <v>Alat &amp; Perangkat KerasPerangkat keras</v>
      </c>
      <c r="BF252" t="s">
        <v>1212</v>
      </c>
      <c r="BI252" t="s">
        <v>2403</v>
      </c>
      <c r="BL252" t="s">
        <v>1109</v>
      </c>
      <c r="BM252" t="s">
        <v>3346</v>
      </c>
      <c r="BO252" t="s">
        <v>3347</v>
      </c>
      <c r="BP252" t="s">
        <v>3348</v>
      </c>
    </row>
    <row r="253" spans="1:68">
      <c r="A253" t="s">
        <v>1862</v>
      </c>
      <c r="B253">
        <v>600942</v>
      </c>
      <c r="C253" t="s">
        <v>851</v>
      </c>
      <c r="D253">
        <v>844168</v>
      </c>
      <c r="E253" t="s">
        <v>1906</v>
      </c>
      <c r="F253">
        <v>848520</v>
      </c>
      <c r="G253" t="s">
        <v>2940</v>
      </c>
      <c r="H253" t="s">
        <v>3349</v>
      </c>
      <c r="I253" t="s">
        <v>2403</v>
      </c>
      <c r="J253" t="s">
        <v>1872</v>
      </c>
      <c r="K253">
        <v>0.04</v>
      </c>
      <c r="L253">
        <v>0.06</v>
      </c>
      <c r="M253">
        <v>1.9999999999999997E-2</v>
      </c>
      <c r="N253">
        <v>7.5000000000000011E-2</v>
      </c>
      <c r="O253">
        <v>6.9500000000000006E-2</v>
      </c>
      <c r="P253">
        <v>-9.8799999999999999E-3</v>
      </c>
      <c r="Q253">
        <v>-1.482E-2</v>
      </c>
      <c r="R253">
        <v>-2.47E-2</v>
      </c>
      <c r="S253">
        <v>-3.0875E-2</v>
      </c>
      <c r="T253">
        <v>-3.3750000000000002E-2</v>
      </c>
      <c r="U253">
        <v>6.5120000000000011E-2</v>
      </c>
      <c r="V253">
        <v>6.0180000000000011E-2</v>
      </c>
      <c r="W253">
        <v>5.0300000000000011E-2</v>
      </c>
      <c r="X253">
        <v>4.4125000000000011E-2</v>
      </c>
      <c r="Y253">
        <v>4.1250000000000009E-2</v>
      </c>
      <c r="Z253">
        <v>5.9620000000000006E-2</v>
      </c>
      <c r="AA253">
        <v>5.4680000000000006E-2</v>
      </c>
      <c r="AB253">
        <v>4.4800000000000006E-2</v>
      </c>
      <c r="AC253">
        <v>3.8625000000000007E-2</v>
      </c>
      <c r="AD253">
        <v>3.5750000000000004E-2</v>
      </c>
      <c r="AE253" t="str">
        <f t="shared" si="3"/>
        <v>Peralatan Rumah TanggaKitchen AppliancesJuicer &amp; Blender</v>
      </c>
      <c r="BF253" t="s">
        <v>1829</v>
      </c>
      <c r="BI253" t="s">
        <v>2403</v>
      </c>
      <c r="BL253" t="s">
        <v>1063</v>
      </c>
      <c r="BM253" t="s">
        <v>3350</v>
      </c>
      <c r="BO253" t="s">
        <v>3351</v>
      </c>
      <c r="BP253" t="s">
        <v>3352</v>
      </c>
    </row>
    <row r="254" spans="1:68">
      <c r="A254" t="s">
        <v>1862</v>
      </c>
      <c r="B254">
        <v>600942</v>
      </c>
      <c r="C254" t="s">
        <v>851</v>
      </c>
      <c r="D254">
        <v>844168</v>
      </c>
      <c r="E254" t="s">
        <v>1899</v>
      </c>
      <c r="F254">
        <v>978312</v>
      </c>
      <c r="G254" t="s">
        <v>2961</v>
      </c>
      <c r="H254" t="s">
        <v>3349</v>
      </c>
      <c r="I254" t="s">
        <v>2403</v>
      </c>
      <c r="J254" t="s">
        <v>1872</v>
      </c>
      <c r="K254">
        <v>0.04</v>
      </c>
      <c r="L254">
        <v>0.06</v>
      </c>
      <c r="M254">
        <v>1.9999999999999997E-2</v>
      </c>
      <c r="N254">
        <v>7.5000000000000011E-2</v>
      </c>
      <c r="O254">
        <v>6.9500000000000006E-2</v>
      </c>
      <c r="P254">
        <v>-9.8799999999999999E-3</v>
      </c>
      <c r="Q254">
        <v>-1.482E-2</v>
      </c>
      <c r="R254">
        <v>-2.47E-2</v>
      </c>
      <c r="S254">
        <v>-3.0875E-2</v>
      </c>
      <c r="T254">
        <v>-3.3750000000000002E-2</v>
      </c>
      <c r="U254">
        <v>6.5120000000000011E-2</v>
      </c>
      <c r="V254">
        <v>6.0180000000000011E-2</v>
      </c>
      <c r="W254">
        <v>5.0300000000000011E-2</v>
      </c>
      <c r="X254">
        <v>4.4125000000000011E-2</v>
      </c>
      <c r="Y254">
        <v>4.1250000000000009E-2</v>
      </c>
      <c r="Z254">
        <v>5.9620000000000006E-2</v>
      </c>
      <c r="AA254">
        <v>5.4680000000000006E-2</v>
      </c>
      <c r="AB254">
        <v>4.4800000000000006E-2</v>
      </c>
      <c r="AC254">
        <v>3.8625000000000007E-2</v>
      </c>
      <c r="AD254">
        <v>3.5750000000000004E-2</v>
      </c>
      <c r="AE254" t="str">
        <f t="shared" si="3"/>
        <v>Peralatan Rumah TanggaKitchen AppliancesPanci Pemanas Listrik</v>
      </c>
      <c r="BF254" t="s">
        <v>1878</v>
      </c>
      <c r="BI254" t="s">
        <v>2403</v>
      </c>
      <c r="BL254" t="s">
        <v>478</v>
      </c>
      <c r="BM254" t="s">
        <v>3353</v>
      </c>
      <c r="BO254" t="s">
        <v>3354</v>
      </c>
      <c r="BP254" t="s">
        <v>3355</v>
      </c>
    </row>
    <row r="255" spans="1:68">
      <c r="A255" t="s">
        <v>1862</v>
      </c>
      <c r="B255">
        <v>600942</v>
      </c>
      <c r="C255" t="s">
        <v>851</v>
      </c>
      <c r="D255">
        <v>844168</v>
      </c>
      <c r="E255" t="s">
        <v>1903</v>
      </c>
      <c r="F255">
        <v>935304</v>
      </c>
      <c r="G255" t="s">
        <v>2937</v>
      </c>
      <c r="H255" t="s">
        <v>3349</v>
      </c>
      <c r="I255" t="s">
        <v>2403</v>
      </c>
      <c r="J255" t="s">
        <v>1872</v>
      </c>
      <c r="K255">
        <v>0.04</v>
      </c>
      <c r="L255">
        <v>0.06</v>
      </c>
      <c r="M255">
        <v>1.9999999999999997E-2</v>
      </c>
      <c r="N255">
        <v>7.5000000000000011E-2</v>
      </c>
      <c r="O255">
        <v>6.9500000000000006E-2</v>
      </c>
      <c r="P255">
        <v>-9.8799999999999999E-3</v>
      </c>
      <c r="Q255">
        <v>-1.482E-2</v>
      </c>
      <c r="R255">
        <v>-2.47E-2</v>
      </c>
      <c r="S255">
        <v>-3.0875E-2</v>
      </c>
      <c r="T255">
        <v>-3.3750000000000002E-2</v>
      </c>
      <c r="U255">
        <v>6.5120000000000011E-2</v>
      </c>
      <c r="V255">
        <v>6.0180000000000011E-2</v>
      </c>
      <c r="W255">
        <v>5.0300000000000011E-2</v>
      </c>
      <c r="X255">
        <v>4.4125000000000011E-2</v>
      </c>
      <c r="Y255">
        <v>4.1250000000000009E-2</v>
      </c>
      <c r="Z255">
        <v>5.9620000000000006E-2</v>
      </c>
      <c r="AA255">
        <v>5.4680000000000006E-2</v>
      </c>
      <c r="AB255">
        <v>4.4800000000000006E-2</v>
      </c>
      <c r="AC255">
        <v>3.8625000000000007E-2</v>
      </c>
      <c r="AD255">
        <v>3.5750000000000004E-2</v>
      </c>
      <c r="AE255" t="str">
        <f t="shared" si="3"/>
        <v>Peralatan Rumah TanggaKitchen AppliancesFryer</v>
      </c>
      <c r="BF255" t="s">
        <v>568</v>
      </c>
      <c r="BI255" t="s">
        <v>2403</v>
      </c>
      <c r="BL255" t="s">
        <v>1068</v>
      </c>
      <c r="BM255" t="s">
        <v>3356</v>
      </c>
      <c r="BO255" t="s">
        <v>3357</v>
      </c>
      <c r="BP255" t="s">
        <v>3358</v>
      </c>
    </row>
    <row r="256" spans="1:68">
      <c r="A256" t="s">
        <v>1862</v>
      </c>
      <c r="B256">
        <v>600942</v>
      </c>
      <c r="C256" t="s">
        <v>851</v>
      </c>
      <c r="D256">
        <v>844168</v>
      </c>
      <c r="E256" t="s">
        <v>1907</v>
      </c>
      <c r="F256">
        <v>935432</v>
      </c>
      <c r="G256" t="s">
        <v>3010</v>
      </c>
      <c r="H256" t="s">
        <v>3349</v>
      </c>
      <c r="I256" t="s">
        <v>2403</v>
      </c>
      <c r="J256" t="s">
        <v>1872</v>
      </c>
      <c r="K256">
        <v>0.04</v>
      </c>
      <c r="L256">
        <v>0.06</v>
      </c>
      <c r="M256">
        <v>1.9999999999999997E-2</v>
      </c>
      <c r="N256">
        <v>7.5000000000000011E-2</v>
      </c>
      <c r="O256">
        <v>6.9500000000000006E-2</v>
      </c>
      <c r="P256">
        <v>-9.8799999999999999E-3</v>
      </c>
      <c r="Q256">
        <v>-1.482E-2</v>
      </c>
      <c r="R256">
        <v>-2.47E-2</v>
      </c>
      <c r="S256">
        <v>-3.0875E-2</v>
      </c>
      <c r="T256">
        <v>-3.3750000000000002E-2</v>
      </c>
      <c r="U256">
        <v>6.5120000000000011E-2</v>
      </c>
      <c r="V256">
        <v>6.0180000000000011E-2</v>
      </c>
      <c r="W256">
        <v>5.0300000000000011E-2</v>
      </c>
      <c r="X256">
        <v>4.4125000000000011E-2</v>
      </c>
      <c r="Y256">
        <v>4.1250000000000009E-2</v>
      </c>
      <c r="Z256">
        <v>5.9620000000000006E-2</v>
      </c>
      <c r="AA256">
        <v>5.4680000000000006E-2</v>
      </c>
      <c r="AB256">
        <v>4.4800000000000006E-2</v>
      </c>
      <c r="AC256">
        <v>3.8625000000000007E-2</v>
      </c>
      <c r="AD256">
        <v>3.5750000000000004E-2</v>
      </c>
      <c r="AE256" t="str">
        <f t="shared" si="3"/>
        <v>Peralatan Rumah TanggaKitchen AppliancesSuku Cadang Peralatan Dapur</v>
      </c>
      <c r="BF256" t="s">
        <v>1359</v>
      </c>
      <c r="BI256" t="s">
        <v>2403</v>
      </c>
      <c r="BL256" t="s">
        <v>542</v>
      </c>
      <c r="BM256" t="s">
        <v>3359</v>
      </c>
      <c r="BO256" t="s">
        <v>3360</v>
      </c>
      <c r="BP256" t="s">
        <v>3361</v>
      </c>
    </row>
    <row r="257" spans="1:68">
      <c r="A257" t="s">
        <v>1862</v>
      </c>
      <c r="B257">
        <v>600942</v>
      </c>
      <c r="C257" t="s">
        <v>851</v>
      </c>
      <c r="D257">
        <v>844168</v>
      </c>
      <c r="E257" t="s">
        <v>1910</v>
      </c>
      <c r="F257">
        <v>847752</v>
      </c>
      <c r="G257" t="s">
        <v>3006</v>
      </c>
      <c r="H257" t="s">
        <v>3349</v>
      </c>
      <c r="I257" t="s">
        <v>2403</v>
      </c>
      <c r="J257" t="s">
        <v>1872</v>
      </c>
      <c r="K257">
        <v>0.04</v>
      </c>
      <c r="L257">
        <v>0.06</v>
      </c>
      <c r="M257">
        <v>1.9999999999999997E-2</v>
      </c>
      <c r="N257">
        <v>7.5000000000000011E-2</v>
      </c>
      <c r="O257">
        <v>6.9500000000000006E-2</v>
      </c>
      <c r="P257">
        <v>-9.8799999999999999E-3</v>
      </c>
      <c r="Q257">
        <v>-1.482E-2</v>
      </c>
      <c r="R257">
        <v>-2.47E-2</v>
      </c>
      <c r="S257">
        <v>-3.0875E-2</v>
      </c>
      <c r="T257">
        <v>-3.3750000000000002E-2</v>
      </c>
      <c r="U257">
        <v>6.5120000000000011E-2</v>
      </c>
      <c r="V257">
        <v>6.0180000000000011E-2</v>
      </c>
      <c r="W257">
        <v>5.0300000000000011E-2</v>
      </c>
      <c r="X257">
        <v>4.4125000000000011E-2</v>
      </c>
      <c r="Y257">
        <v>4.1250000000000009E-2</v>
      </c>
      <c r="Z257">
        <v>5.9620000000000006E-2</v>
      </c>
      <c r="AA257">
        <v>5.4680000000000006E-2</v>
      </c>
      <c r="AB257">
        <v>4.4800000000000006E-2</v>
      </c>
      <c r="AC257">
        <v>3.8625000000000007E-2</v>
      </c>
      <c r="AD257">
        <v>3.5750000000000004E-2</v>
      </c>
      <c r="AE257" t="str">
        <f t="shared" si="3"/>
        <v>Peralatan Rumah TanggaKitchen AppliancesRice &amp; Pressure Cooker</v>
      </c>
      <c r="BF257" t="s">
        <v>1566</v>
      </c>
      <c r="BI257" t="s">
        <v>2403</v>
      </c>
      <c r="BL257" t="s">
        <v>725</v>
      </c>
      <c r="BM257" t="s">
        <v>3362</v>
      </c>
      <c r="BO257" t="s">
        <v>3363</v>
      </c>
      <c r="BP257" t="s">
        <v>3364</v>
      </c>
    </row>
    <row r="258" spans="1:68">
      <c r="A258" t="s">
        <v>1862</v>
      </c>
      <c r="B258">
        <v>600942</v>
      </c>
      <c r="C258" t="s">
        <v>851</v>
      </c>
      <c r="D258">
        <v>844168</v>
      </c>
      <c r="E258" t="s">
        <v>1896</v>
      </c>
      <c r="F258">
        <v>848264</v>
      </c>
      <c r="G258" t="s">
        <v>2931</v>
      </c>
      <c r="H258" t="s">
        <v>3349</v>
      </c>
      <c r="I258" t="s">
        <v>2403</v>
      </c>
      <c r="J258" t="s">
        <v>1872</v>
      </c>
      <c r="K258">
        <v>0.04</v>
      </c>
      <c r="L258">
        <v>0.06</v>
      </c>
      <c r="M258">
        <v>1.9999999999999997E-2</v>
      </c>
      <c r="N258">
        <v>6.5000000000000002E-2</v>
      </c>
      <c r="O258">
        <v>5.9499999999999997E-2</v>
      </c>
      <c r="P258">
        <v>-8.9451059398006575E-3</v>
      </c>
      <c r="Q258">
        <v>-1.3417658909700985E-2</v>
      </c>
      <c r="R258">
        <v>-2.2362764849501643E-2</v>
      </c>
      <c r="S258">
        <v>-2.6091638874718472E-2</v>
      </c>
      <c r="T258">
        <v>-3.0707859631223335E-2</v>
      </c>
      <c r="U258">
        <v>5.6054894060199346E-2</v>
      </c>
      <c r="V258">
        <v>5.1582341090299015E-2</v>
      </c>
      <c r="W258">
        <v>4.2637235150498359E-2</v>
      </c>
      <c r="X258">
        <v>3.8908361125281531E-2</v>
      </c>
      <c r="Y258">
        <v>3.4292140368776668E-2</v>
      </c>
      <c r="Z258">
        <v>5.0554894060199342E-2</v>
      </c>
      <c r="AA258">
        <v>4.608234109029901E-2</v>
      </c>
      <c r="AB258">
        <v>3.7137235150498354E-2</v>
      </c>
      <c r="AC258">
        <v>3.3408361125281526E-2</v>
      </c>
      <c r="AD258">
        <v>2.8792140368776663E-2</v>
      </c>
      <c r="AE258" t="str">
        <f t="shared" si="3"/>
        <v>Peralatan Rumah TanggaKitchen AppliancesCountertop Oven</v>
      </c>
      <c r="BF258" t="s">
        <v>2307</v>
      </c>
      <c r="BI258" t="s">
        <v>2403</v>
      </c>
      <c r="BL258" t="s">
        <v>887</v>
      </c>
      <c r="BM258" t="s">
        <v>3365</v>
      </c>
      <c r="BO258" t="s">
        <v>3366</v>
      </c>
      <c r="BP258" t="s">
        <v>3367</v>
      </c>
    </row>
    <row r="259" spans="1:68">
      <c r="A259" t="s">
        <v>1862</v>
      </c>
      <c r="B259">
        <v>600942</v>
      </c>
      <c r="C259" t="s">
        <v>851</v>
      </c>
      <c r="D259">
        <v>844168</v>
      </c>
      <c r="E259" t="s">
        <v>1909</v>
      </c>
      <c r="F259">
        <v>934792</v>
      </c>
      <c r="G259" t="s">
        <v>2958</v>
      </c>
      <c r="H259" t="s">
        <v>3349</v>
      </c>
      <c r="I259" t="s">
        <v>2403</v>
      </c>
      <c r="J259" t="s">
        <v>1872</v>
      </c>
      <c r="K259">
        <v>0.04</v>
      </c>
      <c r="L259">
        <v>0.06</v>
      </c>
      <c r="M259">
        <v>1.9999999999999997E-2</v>
      </c>
      <c r="N259">
        <v>7.5000000000000011E-2</v>
      </c>
      <c r="O259">
        <v>6.9500000000000006E-2</v>
      </c>
      <c r="P259">
        <v>-9.8799999999999999E-3</v>
      </c>
      <c r="Q259">
        <v>-1.482E-2</v>
      </c>
      <c r="R259">
        <v>-2.47E-2</v>
      </c>
      <c r="S259">
        <v>-3.0875E-2</v>
      </c>
      <c r="T259">
        <v>-3.3750000000000002E-2</v>
      </c>
      <c r="U259">
        <v>6.5120000000000011E-2</v>
      </c>
      <c r="V259">
        <v>6.0180000000000011E-2</v>
      </c>
      <c r="W259">
        <v>5.0300000000000011E-2</v>
      </c>
      <c r="X259">
        <v>4.4125000000000011E-2</v>
      </c>
      <c r="Y259">
        <v>4.1250000000000009E-2</v>
      </c>
      <c r="Z259">
        <v>5.9620000000000006E-2</v>
      </c>
      <c r="AA259">
        <v>5.4680000000000006E-2</v>
      </c>
      <c r="AB259">
        <v>4.4800000000000006E-2</v>
      </c>
      <c r="AC259">
        <v>3.8625000000000007E-2</v>
      </c>
      <c r="AD259">
        <v>3.5750000000000004E-2</v>
      </c>
      <c r="AE259" t="str">
        <f t="shared" si="3"/>
        <v>Peralatan Rumah TanggaKitchen AppliancesMixer</v>
      </c>
      <c r="BF259" t="s">
        <v>1758</v>
      </c>
      <c r="BI259" t="s">
        <v>2403</v>
      </c>
      <c r="BL259" t="s">
        <v>958</v>
      </c>
      <c r="BM259" t="s">
        <v>3368</v>
      </c>
      <c r="BO259" t="s">
        <v>3369</v>
      </c>
      <c r="BP259" t="s">
        <v>3370</v>
      </c>
    </row>
    <row r="260" spans="1:68">
      <c r="A260" t="s">
        <v>1959</v>
      </c>
      <c r="B260">
        <v>600024</v>
      </c>
      <c r="C260" t="s">
        <v>1996</v>
      </c>
      <c r="D260">
        <v>858504</v>
      </c>
      <c r="G260" t="s">
        <v>3371</v>
      </c>
      <c r="H260" t="s">
        <v>3371</v>
      </c>
      <c r="I260" t="s">
        <v>2547</v>
      </c>
      <c r="J260" t="s">
        <v>1959</v>
      </c>
      <c r="K260">
        <v>0.06</v>
      </c>
      <c r="L260">
        <v>0.08</v>
      </c>
      <c r="M260">
        <v>2.0000000000000004E-2</v>
      </c>
      <c r="N260">
        <v>0.1</v>
      </c>
      <c r="O260">
        <v>0.122</v>
      </c>
      <c r="P260">
        <v>-1.4000000000000002E-2</v>
      </c>
      <c r="Q260">
        <v>-1.4000000000000002E-2</v>
      </c>
      <c r="R260">
        <v>-2.8000000000000004E-2</v>
      </c>
      <c r="S260">
        <v>-3.5000000000000003E-2</v>
      </c>
      <c r="T260">
        <v>-4.0000000000000008E-2</v>
      </c>
      <c r="U260">
        <v>8.6000000000000007E-2</v>
      </c>
      <c r="V260">
        <v>8.6000000000000007E-2</v>
      </c>
      <c r="W260">
        <v>7.2000000000000008E-2</v>
      </c>
      <c r="X260">
        <v>6.5000000000000002E-2</v>
      </c>
      <c r="Y260">
        <v>0.06</v>
      </c>
      <c r="Z260">
        <v>0.108</v>
      </c>
      <c r="AA260">
        <v>0.108</v>
      </c>
      <c r="AB260">
        <v>9.4E-2</v>
      </c>
      <c r="AC260">
        <v>8.6999999999999994E-2</v>
      </c>
      <c r="AD260">
        <v>8.199999999999999E-2</v>
      </c>
      <c r="AE260" t="str">
        <f t="shared" si="3"/>
        <v>Peralatan DapurPeralatan Teh &amp; Kopi</v>
      </c>
      <c r="BF260" t="s">
        <v>1226</v>
      </c>
      <c r="BI260" t="s">
        <v>2403</v>
      </c>
      <c r="BL260" t="s">
        <v>1019</v>
      </c>
      <c r="BM260" t="s">
        <v>3372</v>
      </c>
      <c r="BO260" t="s">
        <v>3373</v>
      </c>
      <c r="BP260" t="s">
        <v>3374</v>
      </c>
    </row>
    <row r="261" spans="1:68">
      <c r="A261" t="s">
        <v>1862</v>
      </c>
      <c r="B261">
        <v>600942</v>
      </c>
      <c r="C261" t="s">
        <v>851</v>
      </c>
      <c r="D261">
        <v>844168</v>
      </c>
      <c r="E261" t="s">
        <v>1913</v>
      </c>
      <c r="F261">
        <v>847624</v>
      </c>
      <c r="G261" t="s">
        <v>2967</v>
      </c>
      <c r="H261" t="s">
        <v>3349</v>
      </c>
      <c r="I261" t="s">
        <v>2403</v>
      </c>
      <c r="J261" t="s">
        <v>1872</v>
      </c>
      <c r="K261">
        <v>0.04</v>
      </c>
      <c r="L261">
        <v>0.06</v>
      </c>
      <c r="M261">
        <v>1.9999999999999997E-2</v>
      </c>
      <c r="N261">
        <v>7.5000000000000011E-2</v>
      </c>
      <c r="O261">
        <v>6.9500000000000006E-2</v>
      </c>
      <c r="P261">
        <v>-9.8799999999999999E-3</v>
      </c>
      <c r="Q261">
        <v>-1.482E-2</v>
      </c>
      <c r="R261">
        <v>-2.47E-2</v>
      </c>
      <c r="S261">
        <v>-3.0875E-2</v>
      </c>
      <c r="T261">
        <v>-3.3750000000000002E-2</v>
      </c>
      <c r="U261">
        <v>6.5120000000000011E-2</v>
      </c>
      <c r="V261">
        <v>6.0180000000000011E-2</v>
      </c>
      <c r="W261">
        <v>5.0300000000000011E-2</v>
      </c>
      <c r="X261">
        <v>4.4125000000000011E-2</v>
      </c>
      <c r="Y261">
        <v>4.1250000000000009E-2</v>
      </c>
      <c r="Z261">
        <v>5.9620000000000006E-2</v>
      </c>
      <c r="AA261">
        <v>5.4680000000000006E-2</v>
      </c>
      <c r="AB261">
        <v>4.4800000000000006E-2</v>
      </c>
      <c r="AC261">
        <v>3.8625000000000007E-2</v>
      </c>
      <c r="AD261">
        <v>3.5750000000000004E-2</v>
      </c>
      <c r="AE261" t="str">
        <f t="shared" si="3"/>
        <v>Peralatan Rumah TanggaKitchen AppliancesPemanggang Roti</v>
      </c>
      <c r="BF261" t="s">
        <v>1314</v>
      </c>
      <c r="BI261" t="s">
        <v>2403</v>
      </c>
      <c r="BL261" t="s">
        <v>232</v>
      </c>
      <c r="BM261" t="s">
        <v>3375</v>
      </c>
      <c r="BO261" t="s">
        <v>3376</v>
      </c>
      <c r="BP261" t="s">
        <v>3377</v>
      </c>
    </row>
    <row r="262" spans="1:68">
      <c r="A262" t="s">
        <v>1862</v>
      </c>
      <c r="B262">
        <v>600942</v>
      </c>
      <c r="C262" t="s">
        <v>851</v>
      </c>
      <c r="D262">
        <v>844168</v>
      </c>
      <c r="E262" t="s">
        <v>1345</v>
      </c>
      <c r="F262">
        <v>935176</v>
      </c>
      <c r="G262" t="s">
        <v>2994</v>
      </c>
      <c r="H262" t="s">
        <v>3349</v>
      </c>
      <c r="I262" t="s">
        <v>2403</v>
      </c>
      <c r="J262" t="s">
        <v>1872</v>
      </c>
      <c r="K262">
        <v>0.04</v>
      </c>
      <c r="L262">
        <v>0.06</v>
      </c>
      <c r="M262">
        <v>1.9999999999999997E-2</v>
      </c>
      <c r="N262">
        <v>7.5000000000000011E-2</v>
      </c>
      <c r="O262">
        <v>6.9500000000000006E-2</v>
      </c>
      <c r="P262">
        <v>-9.8799999999999999E-3</v>
      </c>
      <c r="Q262">
        <v>-1.482E-2</v>
      </c>
      <c r="R262">
        <v>-2.47E-2</v>
      </c>
      <c r="S262">
        <v>-3.0875E-2</v>
      </c>
      <c r="T262">
        <v>-3.3750000000000002E-2</v>
      </c>
      <c r="U262">
        <v>6.5120000000000011E-2</v>
      </c>
      <c r="V262">
        <v>6.0180000000000011E-2</v>
      </c>
      <c r="W262">
        <v>5.0300000000000011E-2</v>
      </c>
      <c r="X262">
        <v>4.4125000000000011E-2</v>
      </c>
      <c r="Y262">
        <v>4.1250000000000009E-2</v>
      </c>
      <c r="Z262">
        <v>5.9620000000000006E-2</v>
      </c>
      <c r="AA262">
        <v>5.4680000000000006E-2</v>
      </c>
      <c r="AB262">
        <v>4.4800000000000006E-2</v>
      </c>
      <c r="AC262">
        <v>3.8625000000000007E-2</v>
      </c>
      <c r="AD262">
        <v>3.5750000000000004E-2</v>
      </c>
      <c r="AE262" t="str">
        <f t="shared" ref="AE262:AE325" si="4">VLOOKUP(G262,BO:BP,2,0)</f>
        <v>Peralatan Rumah TanggaKitchen AppliancesPengolah Makanan</v>
      </c>
      <c r="BF262" t="s">
        <v>1255</v>
      </c>
      <c r="BI262" t="s">
        <v>2403</v>
      </c>
      <c r="BL262" t="s">
        <v>64</v>
      </c>
      <c r="BM262" t="s">
        <v>3378</v>
      </c>
      <c r="BO262" t="s">
        <v>3379</v>
      </c>
      <c r="BP262" t="s">
        <v>3380</v>
      </c>
    </row>
    <row r="263" spans="1:68">
      <c r="A263" t="s">
        <v>1862</v>
      </c>
      <c r="B263">
        <v>600942</v>
      </c>
      <c r="C263" t="s">
        <v>851</v>
      </c>
      <c r="D263">
        <v>844168</v>
      </c>
      <c r="E263" t="s">
        <v>1915</v>
      </c>
      <c r="F263">
        <v>935048</v>
      </c>
      <c r="G263" t="s">
        <v>2990</v>
      </c>
      <c r="H263" t="s">
        <v>3349</v>
      </c>
      <c r="I263" t="s">
        <v>2403</v>
      </c>
      <c r="J263" t="s">
        <v>1872</v>
      </c>
      <c r="K263">
        <v>0.04</v>
      </c>
      <c r="L263">
        <v>0.06</v>
      </c>
      <c r="M263">
        <v>1.9999999999999997E-2</v>
      </c>
      <c r="N263">
        <v>6.5000000000000002E-2</v>
      </c>
      <c r="O263">
        <v>5.9499999999999997E-2</v>
      </c>
      <c r="P263">
        <v>-7.0749999999999997E-3</v>
      </c>
      <c r="Q263">
        <v>-1.0612499999999999E-2</v>
      </c>
      <c r="R263">
        <v>-1.7687499999999998E-2</v>
      </c>
      <c r="S263">
        <v>-2.1374999999999998E-2</v>
      </c>
      <c r="T263">
        <v>-2.4749999999999998E-2</v>
      </c>
      <c r="U263">
        <v>5.7925000000000004E-2</v>
      </c>
      <c r="V263">
        <v>5.4387500000000005E-2</v>
      </c>
      <c r="W263">
        <v>4.7312500000000007E-2</v>
      </c>
      <c r="X263">
        <v>4.3625000000000004E-2</v>
      </c>
      <c r="Y263">
        <v>4.0250000000000008E-2</v>
      </c>
      <c r="Z263">
        <v>5.2424999999999999E-2</v>
      </c>
      <c r="AA263">
        <v>4.88875E-2</v>
      </c>
      <c r="AB263">
        <v>4.1812500000000002E-2</v>
      </c>
      <c r="AC263">
        <v>3.8124999999999999E-2</v>
      </c>
      <c r="AD263">
        <v>3.4750000000000003E-2</v>
      </c>
      <c r="AE263" t="str">
        <f t="shared" si="4"/>
        <v>Peralatan Rumah TanggaKitchen AppliancesPendingin &amp; Dispenser Air</v>
      </c>
      <c r="BF263" t="s">
        <v>1748</v>
      </c>
      <c r="BI263" t="s">
        <v>2403</v>
      </c>
      <c r="BL263" t="s">
        <v>660</v>
      </c>
      <c r="BM263" t="s">
        <v>3381</v>
      </c>
      <c r="BO263" t="s">
        <v>3382</v>
      </c>
      <c r="BP263" t="s">
        <v>3383</v>
      </c>
    </row>
    <row r="264" spans="1:68">
      <c r="A264" t="s">
        <v>1862</v>
      </c>
      <c r="B264">
        <v>600942</v>
      </c>
      <c r="C264" t="s">
        <v>851</v>
      </c>
      <c r="D264">
        <v>844168</v>
      </c>
      <c r="E264" t="s">
        <v>1914</v>
      </c>
      <c r="F264">
        <v>848008</v>
      </c>
      <c r="G264" t="s">
        <v>3014</v>
      </c>
      <c r="H264" t="s">
        <v>3349</v>
      </c>
      <c r="I264" t="s">
        <v>2403</v>
      </c>
      <c r="J264" t="s">
        <v>1872</v>
      </c>
      <c r="K264">
        <v>0.04</v>
      </c>
      <c r="L264">
        <v>0.06</v>
      </c>
      <c r="M264">
        <v>1.9999999999999997E-2</v>
      </c>
      <c r="N264">
        <v>7.5000000000000011E-2</v>
      </c>
      <c r="O264">
        <v>6.9500000000000006E-2</v>
      </c>
      <c r="P264">
        <v>-9.8799999999999999E-3</v>
      </c>
      <c r="Q264">
        <v>-1.482E-2</v>
      </c>
      <c r="R264">
        <v>-2.47E-2</v>
      </c>
      <c r="S264">
        <v>-3.0875E-2</v>
      </c>
      <c r="T264">
        <v>-3.3750000000000002E-2</v>
      </c>
      <c r="U264">
        <v>6.5120000000000011E-2</v>
      </c>
      <c r="V264">
        <v>6.0180000000000011E-2</v>
      </c>
      <c r="W264">
        <v>5.0300000000000011E-2</v>
      </c>
      <c r="X264">
        <v>4.4125000000000011E-2</v>
      </c>
      <c r="Y264">
        <v>4.1250000000000009E-2</v>
      </c>
      <c r="Z264">
        <v>5.9620000000000006E-2</v>
      </c>
      <c r="AA264">
        <v>5.4680000000000006E-2</v>
      </c>
      <c r="AB264">
        <v>4.4800000000000006E-2</v>
      </c>
      <c r="AC264">
        <v>3.8625000000000007E-2</v>
      </c>
      <c r="AD264">
        <v>3.5750000000000004E-2</v>
      </c>
      <c r="AE264" t="str">
        <f t="shared" si="4"/>
        <v>Peralatan Rumah TanggaKitchen AppliancesVacuum Sealer</v>
      </c>
      <c r="BF264" t="s">
        <v>2100</v>
      </c>
      <c r="BI264" t="s">
        <v>2403</v>
      </c>
      <c r="BL264" t="s">
        <v>1045</v>
      </c>
      <c r="BM264" t="s">
        <v>3384</v>
      </c>
      <c r="BO264" t="s">
        <v>3385</v>
      </c>
      <c r="BP264" t="s">
        <v>3386</v>
      </c>
    </row>
    <row r="265" spans="1:68">
      <c r="A265" t="s">
        <v>1862</v>
      </c>
      <c r="B265">
        <v>600942</v>
      </c>
      <c r="C265" t="s">
        <v>851</v>
      </c>
      <c r="D265">
        <v>844168</v>
      </c>
      <c r="E265" t="s">
        <v>1905</v>
      </c>
      <c r="F265">
        <v>977800</v>
      </c>
      <c r="G265" t="s">
        <v>2946</v>
      </c>
      <c r="H265" t="s">
        <v>3349</v>
      </c>
      <c r="I265" t="s">
        <v>2403</v>
      </c>
      <c r="J265" t="s">
        <v>1872</v>
      </c>
      <c r="K265">
        <v>0.04</v>
      </c>
      <c r="L265">
        <v>0.06</v>
      </c>
      <c r="M265">
        <v>1.9999999999999997E-2</v>
      </c>
      <c r="N265">
        <v>7.5000000000000011E-2</v>
      </c>
      <c r="O265">
        <v>6.9500000000000006E-2</v>
      </c>
      <c r="P265">
        <v>-9.8799999999999999E-3</v>
      </c>
      <c r="Q265">
        <v>-1.482E-2</v>
      </c>
      <c r="R265">
        <v>-2.47E-2</v>
      </c>
      <c r="S265">
        <v>-3.0875E-2</v>
      </c>
      <c r="T265">
        <v>-3.3750000000000002E-2</v>
      </c>
      <c r="U265">
        <v>6.5120000000000011E-2</v>
      </c>
      <c r="V265">
        <v>6.0180000000000011E-2</v>
      </c>
      <c r="W265">
        <v>5.0300000000000011E-2</v>
      </c>
      <c r="X265">
        <v>4.4125000000000011E-2</v>
      </c>
      <c r="Y265">
        <v>4.1250000000000009E-2</v>
      </c>
      <c r="Z265">
        <v>5.9620000000000006E-2</v>
      </c>
      <c r="AA265">
        <v>5.4680000000000006E-2</v>
      </c>
      <c r="AB265">
        <v>4.4800000000000006E-2</v>
      </c>
      <c r="AC265">
        <v>3.8625000000000007E-2</v>
      </c>
      <c r="AD265">
        <v>3.5750000000000004E-2</v>
      </c>
      <c r="AE265" t="str">
        <f t="shared" si="4"/>
        <v>Peralatan Rumah TanggaKitchen AppliancesKompor Induksi</v>
      </c>
      <c r="BF265" t="s">
        <v>2205</v>
      </c>
      <c r="BI265" t="s">
        <v>2403</v>
      </c>
      <c r="BL265" t="s">
        <v>661</v>
      </c>
      <c r="BM265" t="s">
        <v>3387</v>
      </c>
      <c r="BO265" t="s">
        <v>3388</v>
      </c>
      <c r="BP265" t="s">
        <v>3389</v>
      </c>
    </row>
    <row r="266" spans="1:68">
      <c r="A266" t="s">
        <v>1862</v>
      </c>
      <c r="B266">
        <v>600942</v>
      </c>
      <c r="C266" t="s">
        <v>851</v>
      </c>
      <c r="D266">
        <v>844168</v>
      </c>
      <c r="E266" t="s">
        <v>1900</v>
      </c>
      <c r="F266">
        <v>848392</v>
      </c>
      <c r="G266" t="s">
        <v>2943</v>
      </c>
      <c r="H266" t="s">
        <v>3349</v>
      </c>
      <c r="I266" t="s">
        <v>2403</v>
      </c>
      <c r="J266" t="s">
        <v>1872</v>
      </c>
      <c r="K266">
        <v>0.04</v>
      </c>
      <c r="L266">
        <v>0.06</v>
      </c>
      <c r="M266">
        <v>1.9999999999999997E-2</v>
      </c>
      <c r="N266">
        <v>7.5000000000000011E-2</v>
      </c>
      <c r="O266">
        <v>6.9500000000000006E-2</v>
      </c>
      <c r="P266">
        <v>-9.8799999999999999E-3</v>
      </c>
      <c r="Q266">
        <v>-1.482E-2</v>
      </c>
      <c r="R266">
        <v>-2.47E-2</v>
      </c>
      <c r="S266">
        <v>-3.0875E-2</v>
      </c>
      <c r="T266">
        <v>-3.3750000000000002E-2</v>
      </c>
      <c r="U266">
        <v>6.5120000000000011E-2</v>
      </c>
      <c r="V266">
        <v>6.0180000000000011E-2</v>
      </c>
      <c r="W266">
        <v>5.0300000000000011E-2</v>
      </c>
      <c r="X266">
        <v>4.4125000000000011E-2</v>
      </c>
      <c r="Y266">
        <v>4.1250000000000009E-2</v>
      </c>
      <c r="Z266">
        <v>5.9620000000000006E-2</v>
      </c>
      <c r="AA266">
        <v>5.4680000000000006E-2</v>
      </c>
      <c r="AB266">
        <v>4.4800000000000006E-2</v>
      </c>
      <c r="AC266">
        <v>3.8625000000000007E-2</v>
      </c>
      <c r="AD266">
        <v>3.5750000000000004E-2</v>
      </c>
      <c r="AE266" t="str">
        <f t="shared" si="4"/>
        <v>Peralatan Rumah TanggaKitchen AppliancesKetel Listrik</v>
      </c>
      <c r="BF266" t="s">
        <v>1919</v>
      </c>
      <c r="BI266" t="s">
        <v>2403</v>
      </c>
      <c r="BL266" t="s">
        <v>190</v>
      </c>
      <c r="BM266" t="s">
        <v>3390</v>
      </c>
      <c r="BO266" t="s">
        <v>3391</v>
      </c>
      <c r="BP266" t="s">
        <v>3392</v>
      </c>
    </row>
    <row r="267" spans="1:68">
      <c r="A267" t="s">
        <v>1862</v>
      </c>
      <c r="B267">
        <v>600942</v>
      </c>
      <c r="C267" t="s">
        <v>851</v>
      </c>
      <c r="D267">
        <v>844168</v>
      </c>
      <c r="E267" t="s">
        <v>1898</v>
      </c>
      <c r="F267">
        <v>977928</v>
      </c>
      <c r="G267" t="s">
        <v>2964</v>
      </c>
      <c r="H267" t="s">
        <v>3349</v>
      </c>
      <c r="I267" t="s">
        <v>2403</v>
      </c>
      <c r="J267" t="s">
        <v>1872</v>
      </c>
      <c r="K267">
        <v>0.04</v>
      </c>
      <c r="L267">
        <v>0.06</v>
      </c>
      <c r="M267">
        <v>1.9999999999999997E-2</v>
      </c>
      <c r="N267">
        <v>7.5000000000000011E-2</v>
      </c>
      <c r="O267">
        <v>6.9500000000000006E-2</v>
      </c>
      <c r="P267">
        <v>-9.8799999999999999E-3</v>
      </c>
      <c r="Q267">
        <v>-1.482E-2</v>
      </c>
      <c r="R267">
        <v>-2.47E-2</v>
      </c>
      <c r="S267">
        <v>-3.0875E-2</v>
      </c>
      <c r="T267">
        <v>-3.3750000000000002E-2</v>
      </c>
      <c r="U267">
        <v>6.5120000000000011E-2</v>
      </c>
      <c r="V267">
        <v>6.0180000000000011E-2</v>
      </c>
      <c r="W267">
        <v>5.0300000000000011E-2</v>
      </c>
      <c r="X267">
        <v>4.4125000000000011E-2</v>
      </c>
      <c r="Y267">
        <v>4.1250000000000009E-2</v>
      </c>
      <c r="Z267">
        <v>5.9620000000000006E-2</v>
      </c>
      <c r="AA267">
        <v>5.4680000000000006E-2</v>
      </c>
      <c r="AB267">
        <v>4.4800000000000006E-2</v>
      </c>
      <c r="AC267">
        <v>3.8625000000000007E-2</v>
      </c>
      <c r="AD267">
        <v>3.5750000000000004E-2</v>
      </c>
      <c r="AE267" t="str">
        <f t="shared" si="4"/>
        <v>Peralatan Rumah TanggaKitchen AppliancesPanggangan Listrik</v>
      </c>
      <c r="BF267" t="s">
        <v>1727</v>
      </c>
      <c r="BI267" t="s">
        <v>2403</v>
      </c>
      <c r="BL267" t="s">
        <v>41</v>
      </c>
      <c r="BM267" t="s">
        <v>3393</v>
      </c>
      <c r="BO267" t="s">
        <v>3394</v>
      </c>
      <c r="BP267" t="s">
        <v>3395</v>
      </c>
    </row>
    <row r="268" spans="1:68">
      <c r="A268" t="s">
        <v>1244</v>
      </c>
      <c r="B268">
        <v>602284</v>
      </c>
      <c r="C268" t="s">
        <v>1268</v>
      </c>
      <c r="D268">
        <v>877320</v>
      </c>
      <c r="G268" t="s">
        <v>3396</v>
      </c>
      <c r="H268" t="s">
        <v>3396</v>
      </c>
      <c r="I268" t="s">
        <v>2457</v>
      </c>
      <c r="J268" t="s">
        <v>1948</v>
      </c>
      <c r="K268">
        <v>0.04</v>
      </c>
      <c r="L268">
        <v>7.0000000000000007E-2</v>
      </c>
      <c r="M268">
        <v>3.0000000000000006E-2</v>
      </c>
      <c r="N268">
        <v>0.1</v>
      </c>
      <c r="O268">
        <v>0.11700000000000001</v>
      </c>
      <c r="P268">
        <v>-1.2620345823805206E-2</v>
      </c>
      <c r="Q268">
        <v>-2.3657579233363566E-2</v>
      </c>
      <c r="R268">
        <v>-3.6277925057168772E-2</v>
      </c>
      <c r="S268">
        <v>-4.5347406321460962E-2</v>
      </c>
      <c r="T268">
        <v>-5.3796541761947952E-2</v>
      </c>
      <c r="U268">
        <v>8.7379654176194796E-2</v>
      </c>
      <c r="V268">
        <v>7.6342420766636443E-2</v>
      </c>
      <c r="W268">
        <v>6.3722074942831233E-2</v>
      </c>
      <c r="X268">
        <v>5.4652593678539044E-2</v>
      </c>
      <c r="Y268">
        <v>4.6203458238052053E-2</v>
      </c>
      <c r="Z268">
        <v>0.1043796541761948</v>
      </c>
      <c r="AA268">
        <v>9.3342420766636444E-2</v>
      </c>
      <c r="AB268">
        <v>8.0722074942831235E-2</v>
      </c>
      <c r="AC268">
        <v>7.1652593678539045E-2</v>
      </c>
      <c r="AD268">
        <v>6.3203458238052054E-2</v>
      </c>
      <c r="AE268" t="str">
        <f t="shared" si="4"/>
        <v>Bayi &amp; PersalinanPakaian &amp; Sepatu Bayi</v>
      </c>
      <c r="BF268" t="s">
        <v>1967</v>
      </c>
      <c r="BI268" t="s">
        <v>2403</v>
      </c>
      <c r="BL268" t="s">
        <v>1173</v>
      </c>
      <c r="BM268" t="s">
        <v>3397</v>
      </c>
      <c r="BO268" t="s">
        <v>3398</v>
      </c>
      <c r="BP268" t="s">
        <v>3399</v>
      </c>
    </row>
    <row r="269" spans="1:68">
      <c r="A269" t="s">
        <v>1862</v>
      </c>
      <c r="B269">
        <v>600942</v>
      </c>
      <c r="C269" t="s">
        <v>851</v>
      </c>
      <c r="D269">
        <v>844168</v>
      </c>
      <c r="E269" t="s">
        <v>1912</v>
      </c>
      <c r="F269">
        <v>983304</v>
      </c>
      <c r="G269" t="s">
        <v>3002</v>
      </c>
      <c r="H269" t="s">
        <v>3349</v>
      </c>
      <c r="I269" t="s">
        <v>2403</v>
      </c>
      <c r="J269" t="s">
        <v>1872</v>
      </c>
      <c r="K269">
        <v>0.04</v>
      </c>
      <c r="L269">
        <v>0.06</v>
      </c>
      <c r="M269">
        <v>1.9999999999999997E-2</v>
      </c>
      <c r="N269">
        <v>7.5000000000000011E-2</v>
      </c>
      <c r="O269">
        <v>6.9500000000000006E-2</v>
      </c>
      <c r="P269">
        <v>-9.8799999999999999E-3</v>
      </c>
      <c r="Q269">
        <v>-1.482E-2</v>
      </c>
      <c r="R269">
        <v>-2.47E-2</v>
      </c>
      <c r="S269">
        <v>-3.0875E-2</v>
      </c>
      <c r="T269">
        <v>-3.3750000000000002E-2</v>
      </c>
      <c r="U269">
        <v>6.5120000000000011E-2</v>
      </c>
      <c r="V269">
        <v>6.0180000000000011E-2</v>
      </c>
      <c r="W269">
        <v>5.0300000000000011E-2</v>
      </c>
      <c r="X269">
        <v>4.4125000000000011E-2</v>
      </c>
      <c r="Y269">
        <v>4.1250000000000009E-2</v>
      </c>
      <c r="Z269">
        <v>5.9620000000000006E-2</v>
      </c>
      <c r="AA269">
        <v>5.4680000000000006E-2</v>
      </c>
      <c r="AB269">
        <v>4.4800000000000006E-2</v>
      </c>
      <c r="AC269">
        <v>3.8625000000000007E-2</v>
      </c>
      <c r="AD269">
        <v>3.5750000000000004E-2</v>
      </c>
      <c r="AE269" t="str">
        <f t="shared" si="4"/>
        <v>Peralatan Rumah TanggaKitchen AppliancesPeralatan Dapur Khusus</v>
      </c>
      <c r="BF269" t="s">
        <v>2297</v>
      </c>
      <c r="BI269" t="s">
        <v>2403</v>
      </c>
      <c r="BL269" t="s">
        <v>42</v>
      </c>
      <c r="BM269" t="s">
        <v>3400</v>
      </c>
      <c r="BO269" t="s">
        <v>3401</v>
      </c>
      <c r="BP269" t="s">
        <v>3402</v>
      </c>
    </row>
    <row r="270" spans="1:68">
      <c r="A270" t="s">
        <v>1862</v>
      </c>
      <c r="B270">
        <v>600942</v>
      </c>
      <c r="C270" t="s">
        <v>851</v>
      </c>
      <c r="D270">
        <v>844168</v>
      </c>
      <c r="E270" t="s">
        <v>1904</v>
      </c>
      <c r="F270">
        <v>880400</v>
      </c>
      <c r="G270" t="s">
        <v>2978</v>
      </c>
      <c r="H270" t="s">
        <v>3349</v>
      </c>
      <c r="I270" t="s">
        <v>2403</v>
      </c>
      <c r="J270" t="s">
        <v>1872</v>
      </c>
      <c r="K270">
        <v>0.04</v>
      </c>
      <c r="L270">
        <v>0.06</v>
      </c>
      <c r="M270">
        <v>1.9999999999999997E-2</v>
      </c>
      <c r="N270">
        <v>7.5000000000000011E-2</v>
      </c>
      <c r="O270">
        <v>6.9500000000000006E-2</v>
      </c>
      <c r="P270">
        <v>-9.8799999999999999E-3</v>
      </c>
      <c r="Q270">
        <v>-1.482E-2</v>
      </c>
      <c r="R270">
        <v>-2.47E-2</v>
      </c>
      <c r="S270">
        <v>-3.0875E-2</v>
      </c>
      <c r="T270">
        <v>-3.3750000000000002E-2</v>
      </c>
      <c r="U270">
        <v>6.5120000000000011E-2</v>
      </c>
      <c r="V270">
        <v>6.0180000000000011E-2</v>
      </c>
      <c r="W270">
        <v>5.0300000000000011E-2</v>
      </c>
      <c r="X270">
        <v>4.4125000000000011E-2</v>
      </c>
      <c r="Y270">
        <v>4.1250000000000009E-2</v>
      </c>
      <c r="Z270">
        <v>5.9620000000000006E-2</v>
      </c>
      <c r="AA270">
        <v>5.4680000000000006E-2</v>
      </c>
      <c r="AB270">
        <v>4.4800000000000006E-2</v>
      </c>
      <c r="AC270">
        <v>3.8625000000000007E-2</v>
      </c>
      <c r="AD270">
        <v>3.5750000000000004E-2</v>
      </c>
      <c r="AE270" t="str">
        <f t="shared" si="4"/>
        <v>Peralatan Rumah TanggaKitchen AppliancesPembuat Es</v>
      </c>
      <c r="BF270" t="s">
        <v>2298</v>
      </c>
      <c r="BI270" t="s">
        <v>2403</v>
      </c>
      <c r="BL270" t="s">
        <v>43</v>
      </c>
      <c r="BM270" t="s">
        <v>3403</v>
      </c>
      <c r="BO270" t="s">
        <v>3404</v>
      </c>
      <c r="BP270" t="s">
        <v>3405</v>
      </c>
    </row>
    <row r="271" spans="1:68">
      <c r="A271" t="s">
        <v>1862</v>
      </c>
      <c r="B271">
        <v>600942</v>
      </c>
      <c r="C271" t="s">
        <v>851</v>
      </c>
      <c r="D271">
        <v>844168</v>
      </c>
      <c r="E271" t="s">
        <v>1894</v>
      </c>
      <c r="F271">
        <v>934664</v>
      </c>
      <c r="G271" t="s">
        <v>2982</v>
      </c>
      <c r="H271" t="s">
        <v>3349</v>
      </c>
      <c r="I271" t="s">
        <v>2403</v>
      </c>
      <c r="J271" t="s">
        <v>1872</v>
      </c>
      <c r="K271">
        <v>0.04</v>
      </c>
      <c r="L271">
        <v>0.06</v>
      </c>
      <c r="M271">
        <v>1.9999999999999997E-2</v>
      </c>
      <c r="N271">
        <v>7.5000000000000011E-2</v>
      </c>
      <c r="O271">
        <v>6.9500000000000006E-2</v>
      </c>
      <c r="P271">
        <v>-9.8799999999999999E-3</v>
      </c>
      <c r="Q271">
        <v>-1.482E-2</v>
      </c>
      <c r="R271">
        <v>-2.47E-2</v>
      </c>
      <c r="S271">
        <v>-3.0875E-2</v>
      </c>
      <c r="T271">
        <v>-3.3750000000000002E-2</v>
      </c>
      <c r="U271">
        <v>6.5120000000000011E-2</v>
      </c>
      <c r="V271">
        <v>6.0180000000000011E-2</v>
      </c>
      <c r="W271">
        <v>5.0300000000000011E-2</v>
      </c>
      <c r="X271">
        <v>4.4125000000000011E-2</v>
      </c>
      <c r="Y271">
        <v>4.1250000000000009E-2</v>
      </c>
      <c r="Z271">
        <v>5.9620000000000006E-2</v>
      </c>
      <c r="AA271">
        <v>5.4680000000000006E-2</v>
      </c>
      <c r="AB271">
        <v>4.4800000000000006E-2</v>
      </c>
      <c r="AC271">
        <v>3.8625000000000007E-2</v>
      </c>
      <c r="AD271">
        <v>3.5750000000000004E-2</v>
      </c>
      <c r="AE271" t="str">
        <f t="shared" si="4"/>
        <v>Peralatan Rumah TanggaKitchen AppliancesPembuat Roti</v>
      </c>
      <c r="BF271" t="s">
        <v>2066</v>
      </c>
      <c r="BI271" t="s">
        <v>2403</v>
      </c>
      <c r="BL271" t="s">
        <v>570</v>
      </c>
      <c r="BM271" t="s">
        <v>3406</v>
      </c>
      <c r="BO271" t="s">
        <v>3407</v>
      </c>
      <c r="BP271" t="s">
        <v>3408</v>
      </c>
    </row>
    <row r="272" spans="1:68">
      <c r="A272" t="s">
        <v>1811</v>
      </c>
      <c r="B272">
        <v>600001</v>
      </c>
      <c r="C272" t="s">
        <v>1812</v>
      </c>
      <c r="D272">
        <v>851976</v>
      </c>
      <c r="G272" t="s">
        <v>3409</v>
      </c>
      <c r="H272" t="s">
        <v>3409</v>
      </c>
      <c r="I272" t="s">
        <v>2547</v>
      </c>
      <c r="J272" t="s">
        <v>1811</v>
      </c>
      <c r="K272">
        <v>0.06</v>
      </c>
      <c r="L272">
        <v>0.08</v>
      </c>
      <c r="M272">
        <v>2.0000000000000004E-2</v>
      </c>
      <c r="N272">
        <v>9.5000000000000001E-2</v>
      </c>
      <c r="O272">
        <v>0.122</v>
      </c>
      <c r="P272">
        <v>-1.4000000000000002E-2</v>
      </c>
      <c r="Q272">
        <v>-1.4000000000000002E-2</v>
      </c>
      <c r="R272">
        <v>-2.8000000000000004E-2</v>
      </c>
      <c r="S272">
        <v>-3.5000000000000003E-2</v>
      </c>
      <c r="T272">
        <v>-4.0000000000000008E-2</v>
      </c>
      <c r="U272">
        <v>8.1000000000000003E-2</v>
      </c>
      <c r="V272">
        <v>8.1000000000000003E-2</v>
      </c>
      <c r="W272">
        <v>6.7000000000000004E-2</v>
      </c>
      <c r="X272">
        <v>0.06</v>
      </c>
      <c r="Y272">
        <v>5.4999999999999993E-2</v>
      </c>
      <c r="Z272">
        <v>0.108</v>
      </c>
      <c r="AA272">
        <v>0.108</v>
      </c>
      <c r="AB272">
        <v>9.4E-2</v>
      </c>
      <c r="AC272">
        <v>8.6999999999999994E-2</v>
      </c>
      <c r="AD272">
        <v>8.199999999999999E-2</v>
      </c>
      <c r="AE272" t="str">
        <f t="shared" si="4"/>
        <v>Perlengkapan RumahPerlengkapan Kamar Mandi</v>
      </c>
      <c r="BF272" t="s">
        <v>1300</v>
      </c>
      <c r="BI272" t="s">
        <v>2403</v>
      </c>
      <c r="BL272" t="s">
        <v>1091</v>
      </c>
      <c r="BM272" t="s">
        <v>3410</v>
      </c>
      <c r="BO272" t="s">
        <v>3411</v>
      </c>
      <c r="BP272" t="s">
        <v>3412</v>
      </c>
    </row>
    <row r="273" spans="1:68">
      <c r="A273" t="s">
        <v>1862</v>
      </c>
      <c r="B273">
        <v>600942</v>
      </c>
      <c r="C273" t="s">
        <v>851</v>
      </c>
      <c r="D273">
        <v>844168</v>
      </c>
      <c r="E273" t="s">
        <v>1897</v>
      </c>
      <c r="F273">
        <v>852240</v>
      </c>
      <c r="G273" t="s">
        <v>2949</v>
      </c>
      <c r="H273" t="s">
        <v>3349</v>
      </c>
      <c r="I273" t="s">
        <v>2403</v>
      </c>
      <c r="J273" t="s">
        <v>1872</v>
      </c>
      <c r="K273">
        <v>0.04</v>
      </c>
      <c r="L273">
        <v>0.06</v>
      </c>
      <c r="M273">
        <v>1.9999999999999997E-2</v>
      </c>
      <c r="N273">
        <v>7.5000000000000011E-2</v>
      </c>
      <c r="O273">
        <v>6.9500000000000006E-2</v>
      </c>
      <c r="P273">
        <v>-9.8799999999999999E-3</v>
      </c>
      <c r="Q273">
        <v>-1.482E-2</v>
      </c>
      <c r="R273">
        <v>-2.47E-2</v>
      </c>
      <c r="S273">
        <v>-3.0875E-2</v>
      </c>
      <c r="T273">
        <v>-3.3750000000000002E-2</v>
      </c>
      <c r="U273">
        <v>6.5120000000000011E-2</v>
      </c>
      <c r="V273">
        <v>6.0180000000000011E-2</v>
      </c>
      <c r="W273">
        <v>5.0300000000000011E-2</v>
      </c>
      <c r="X273">
        <v>4.4125000000000011E-2</v>
      </c>
      <c r="Y273">
        <v>4.1250000000000009E-2</v>
      </c>
      <c r="Z273">
        <v>5.9620000000000006E-2</v>
      </c>
      <c r="AA273">
        <v>5.4680000000000006E-2</v>
      </c>
      <c r="AB273">
        <v>4.4800000000000006E-2</v>
      </c>
      <c r="AC273">
        <v>3.8625000000000007E-2</v>
      </c>
      <c r="AD273">
        <v>3.5750000000000004E-2</v>
      </c>
      <c r="AE273" t="str">
        <f t="shared" si="4"/>
        <v>Peralatan Rumah TanggaKitchen AppliancesKompor Listrik &amp; Gas</v>
      </c>
      <c r="BF273" t="s">
        <v>1435</v>
      </c>
      <c r="BI273" t="s">
        <v>2403</v>
      </c>
      <c r="BL273" t="s">
        <v>1077</v>
      </c>
      <c r="BM273" t="s">
        <v>3413</v>
      </c>
      <c r="BO273" t="s">
        <v>2402</v>
      </c>
      <c r="BP273" t="s">
        <v>3414</v>
      </c>
    </row>
    <row r="274" spans="1:68">
      <c r="A274" t="s">
        <v>1862</v>
      </c>
      <c r="B274">
        <v>600942</v>
      </c>
      <c r="C274" t="s">
        <v>851</v>
      </c>
      <c r="D274">
        <v>844168</v>
      </c>
      <c r="E274" t="s">
        <v>1916</v>
      </c>
      <c r="F274">
        <v>934920</v>
      </c>
      <c r="G274" t="s">
        <v>2934</v>
      </c>
      <c r="H274" t="s">
        <v>3349</v>
      </c>
      <c r="I274" t="s">
        <v>2403</v>
      </c>
      <c r="J274" t="s">
        <v>1872</v>
      </c>
      <c r="K274">
        <v>0.04</v>
      </c>
      <c r="L274">
        <v>0.06</v>
      </c>
      <c r="M274">
        <v>1.9999999999999997E-2</v>
      </c>
      <c r="N274">
        <v>7.5000000000000011E-2</v>
      </c>
      <c r="O274">
        <v>6.9500000000000006E-2</v>
      </c>
      <c r="P274">
        <v>-9.8799999999999999E-3</v>
      </c>
      <c r="Q274">
        <v>-1.482E-2</v>
      </c>
      <c r="R274">
        <v>-2.47E-2</v>
      </c>
      <c r="S274">
        <v>-3.0875E-2</v>
      </c>
      <c r="T274">
        <v>-3.3750000000000002E-2</v>
      </c>
      <c r="U274">
        <v>6.5120000000000011E-2</v>
      </c>
      <c r="V274">
        <v>6.0180000000000011E-2</v>
      </c>
      <c r="W274">
        <v>5.0300000000000011E-2</v>
      </c>
      <c r="X274">
        <v>4.4125000000000011E-2</v>
      </c>
      <c r="Y274">
        <v>4.1250000000000009E-2</v>
      </c>
      <c r="Z274">
        <v>5.9620000000000006E-2</v>
      </c>
      <c r="AA274">
        <v>5.4680000000000006E-2</v>
      </c>
      <c r="AB274">
        <v>4.4800000000000006E-2</v>
      </c>
      <c r="AC274">
        <v>3.8625000000000007E-2</v>
      </c>
      <c r="AD274">
        <v>3.5750000000000004E-2</v>
      </c>
      <c r="AE274" t="str">
        <f t="shared" si="4"/>
        <v>Peralatan Rumah TanggaKitchen AppliancesFilter Air</v>
      </c>
      <c r="BF274" t="s">
        <v>2271</v>
      </c>
      <c r="BI274" t="s">
        <v>3415</v>
      </c>
      <c r="BL274" t="s">
        <v>277</v>
      </c>
      <c r="BM274" t="s">
        <v>3416</v>
      </c>
      <c r="BO274" t="s">
        <v>3417</v>
      </c>
      <c r="BP274" t="s">
        <v>3418</v>
      </c>
    </row>
    <row r="275" spans="1:68">
      <c r="A275" t="s">
        <v>1862</v>
      </c>
      <c r="B275">
        <v>600942</v>
      </c>
      <c r="C275" t="s">
        <v>851</v>
      </c>
      <c r="D275">
        <v>844168</v>
      </c>
      <c r="E275" t="s">
        <v>1911</v>
      </c>
      <c r="F275">
        <v>880016</v>
      </c>
      <c r="G275" t="s">
        <v>2986</v>
      </c>
      <c r="H275" t="s">
        <v>3349</v>
      </c>
      <c r="I275" t="s">
        <v>2403</v>
      </c>
      <c r="J275" t="s">
        <v>1872</v>
      </c>
      <c r="K275">
        <v>0.04</v>
      </c>
      <c r="L275">
        <v>0.06</v>
      </c>
      <c r="M275">
        <v>1.9999999999999997E-2</v>
      </c>
      <c r="N275">
        <v>7.5000000000000011E-2</v>
      </c>
      <c r="O275">
        <v>6.9500000000000006E-2</v>
      </c>
      <c r="P275">
        <v>-9.8799999999999999E-3</v>
      </c>
      <c r="Q275">
        <v>-1.482E-2</v>
      </c>
      <c r="R275">
        <v>-2.47E-2</v>
      </c>
      <c r="S275">
        <v>-3.0875E-2</v>
      </c>
      <c r="T275">
        <v>-3.3750000000000002E-2</v>
      </c>
      <c r="U275">
        <v>6.5120000000000011E-2</v>
      </c>
      <c r="V275">
        <v>6.0180000000000011E-2</v>
      </c>
      <c r="W275">
        <v>5.0300000000000011E-2</v>
      </c>
      <c r="X275">
        <v>4.4125000000000011E-2</v>
      </c>
      <c r="Y275">
        <v>4.1250000000000009E-2</v>
      </c>
      <c r="Z275">
        <v>5.9620000000000006E-2</v>
      </c>
      <c r="AA275">
        <v>5.4680000000000006E-2</v>
      </c>
      <c r="AB275">
        <v>4.4800000000000006E-2</v>
      </c>
      <c r="AC275">
        <v>3.8625000000000007E-2</v>
      </c>
      <c r="AD275">
        <v>3.5750000000000004E-2</v>
      </c>
      <c r="AE275" t="str">
        <f t="shared" si="4"/>
        <v>Peralatan Rumah TanggaKitchen AppliancesPembuat Soda</v>
      </c>
      <c r="BF275" t="s">
        <v>2042</v>
      </c>
      <c r="BI275" t="s">
        <v>3415</v>
      </c>
      <c r="BL275" t="s">
        <v>700</v>
      </c>
      <c r="BM275" t="s">
        <v>3419</v>
      </c>
      <c r="BO275" t="s">
        <v>3420</v>
      </c>
      <c r="BP275" t="s">
        <v>3421</v>
      </c>
    </row>
    <row r="276" spans="1:68">
      <c r="A276" t="s">
        <v>1862</v>
      </c>
      <c r="B276">
        <v>600942</v>
      </c>
      <c r="C276" t="s">
        <v>851</v>
      </c>
      <c r="D276">
        <v>844168</v>
      </c>
      <c r="E276" t="s">
        <v>1902</v>
      </c>
      <c r="F276">
        <v>983944</v>
      </c>
      <c r="G276" t="s">
        <v>2974</v>
      </c>
      <c r="H276" t="s">
        <v>3349</v>
      </c>
      <c r="I276" t="s">
        <v>2403</v>
      </c>
      <c r="J276" t="s">
        <v>1872</v>
      </c>
      <c r="K276">
        <v>0.04</v>
      </c>
      <c r="L276">
        <v>0.06</v>
      </c>
      <c r="M276">
        <v>1.9999999999999997E-2</v>
      </c>
      <c r="N276">
        <v>7.5000000000000011E-2</v>
      </c>
      <c r="O276">
        <v>6.9500000000000006E-2</v>
      </c>
      <c r="P276">
        <v>-9.8799999999999999E-3</v>
      </c>
      <c r="Q276">
        <v>-1.482E-2</v>
      </c>
      <c r="R276">
        <v>-2.47E-2</v>
      </c>
      <c r="S276">
        <v>-3.0875E-2</v>
      </c>
      <c r="T276">
        <v>-3.3750000000000002E-2</v>
      </c>
      <c r="U276">
        <v>6.5120000000000011E-2</v>
      </c>
      <c r="V276">
        <v>6.0180000000000011E-2</v>
      </c>
      <c r="W276">
        <v>5.0300000000000011E-2</v>
      </c>
      <c r="X276">
        <v>4.4125000000000011E-2</v>
      </c>
      <c r="Y276">
        <v>4.1250000000000009E-2</v>
      </c>
      <c r="Z276">
        <v>5.9620000000000006E-2</v>
      </c>
      <c r="AA276">
        <v>5.4680000000000006E-2</v>
      </c>
      <c r="AB276">
        <v>4.4800000000000006E-2</v>
      </c>
      <c r="AC276">
        <v>3.8625000000000007E-2</v>
      </c>
      <c r="AD276">
        <v>3.5750000000000004E-2</v>
      </c>
      <c r="AE276" t="str">
        <f t="shared" si="4"/>
        <v>Peralatan Rumah TanggaKitchen AppliancesPembuang Limbah Makanan</v>
      </c>
      <c r="BF276" t="s">
        <v>1679</v>
      </c>
      <c r="BI276" t="s">
        <v>3415</v>
      </c>
      <c r="BL276" t="s">
        <v>855</v>
      </c>
      <c r="BM276" t="s">
        <v>3422</v>
      </c>
      <c r="BO276" t="s">
        <v>3423</v>
      </c>
      <c r="BP276" t="s">
        <v>3424</v>
      </c>
    </row>
    <row r="277" spans="1:68">
      <c r="A277" t="s">
        <v>2267</v>
      </c>
      <c r="B277">
        <v>604579</v>
      </c>
      <c r="C277" t="s">
        <v>2289</v>
      </c>
      <c r="D277">
        <v>980488</v>
      </c>
      <c r="G277" t="s">
        <v>3425</v>
      </c>
      <c r="H277" t="s">
        <v>3425</v>
      </c>
      <c r="I277" t="s">
        <v>2547</v>
      </c>
      <c r="J277" t="s">
        <v>2267</v>
      </c>
      <c r="K277">
        <v>5.5E-2</v>
      </c>
      <c r="L277">
        <v>7.0000000000000007E-2</v>
      </c>
      <c r="M277">
        <v>1.5000000000000006E-2</v>
      </c>
      <c r="N277">
        <v>9.2499999999999999E-2</v>
      </c>
      <c r="O277">
        <v>0.11449999999999999</v>
      </c>
      <c r="P277">
        <v>-8.5000000000000023E-3</v>
      </c>
      <c r="Q277">
        <v>-1.0500000000000004E-2</v>
      </c>
      <c r="R277">
        <v>-1.9000000000000006E-2</v>
      </c>
      <c r="S277">
        <v>-2.3750000000000007E-2</v>
      </c>
      <c r="T277">
        <v>-2.7500000000000011E-2</v>
      </c>
      <c r="U277">
        <v>8.3999999999999991E-2</v>
      </c>
      <c r="V277">
        <v>8.199999999999999E-2</v>
      </c>
      <c r="W277">
        <v>7.3499999999999996E-2</v>
      </c>
      <c r="X277">
        <v>6.8749999999999992E-2</v>
      </c>
      <c r="Y277">
        <v>6.4999999999999988E-2</v>
      </c>
      <c r="Z277">
        <v>0.10599999999999998</v>
      </c>
      <c r="AA277">
        <v>0.10399999999999998</v>
      </c>
      <c r="AB277">
        <v>9.5499999999999988E-2</v>
      </c>
      <c r="AC277">
        <v>9.0749999999999983E-2</v>
      </c>
      <c r="AD277">
        <v>8.699999999999998E-2</v>
      </c>
      <c r="AE277" t="str">
        <f t="shared" si="4"/>
        <v>Alat &amp; Perangkat KerasPompa &amp; Perpipaan</v>
      </c>
      <c r="BF277" t="s">
        <v>1667</v>
      </c>
      <c r="BI277" t="s">
        <v>3415</v>
      </c>
      <c r="BL277" t="s">
        <v>278</v>
      </c>
      <c r="BM277" t="s">
        <v>3426</v>
      </c>
      <c r="BO277" t="s">
        <v>3427</v>
      </c>
      <c r="BP277" t="s">
        <v>3428</v>
      </c>
    </row>
    <row r="278" spans="1:68">
      <c r="A278" t="s">
        <v>1862</v>
      </c>
      <c r="B278">
        <v>600942</v>
      </c>
      <c r="C278" t="s">
        <v>1872</v>
      </c>
      <c r="D278">
        <v>844808</v>
      </c>
      <c r="E278" t="s">
        <v>1885</v>
      </c>
      <c r="F278">
        <v>601104</v>
      </c>
      <c r="G278" t="s">
        <v>3066</v>
      </c>
      <c r="H278" t="s">
        <v>2835</v>
      </c>
      <c r="I278" t="s">
        <v>2403</v>
      </c>
      <c r="J278" t="s">
        <v>1872</v>
      </c>
      <c r="K278">
        <v>0.04</v>
      </c>
      <c r="L278">
        <v>0.06</v>
      </c>
      <c r="M278">
        <v>1.9999999999999997E-2</v>
      </c>
      <c r="N278">
        <v>7.5000000000000011E-2</v>
      </c>
      <c r="O278">
        <v>6.9500000000000006E-2</v>
      </c>
      <c r="P278">
        <v>-9.8799999999999999E-3</v>
      </c>
      <c r="Q278">
        <v>-1.482E-2</v>
      </c>
      <c r="R278">
        <v>-2.47E-2</v>
      </c>
      <c r="S278">
        <v>-3.0875E-2</v>
      </c>
      <c r="T278">
        <v>-3.3750000000000002E-2</v>
      </c>
      <c r="U278">
        <v>6.5120000000000011E-2</v>
      </c>
      <c r="V278">
        <v>6.0180000000000011E-2</v>
      </c>
      <c r="W278">
        <v>5.0300000000000011E-2</v>
      </c>
      <c r="X278">
        <v>4.4125000000000011E-2</v>
      </c>
      <c r="Y278">
        <v>4.1250000000000009E-2</v>
      </c>
      <c r="Z278">
        <v>5.9620000000000006E-2</v>
      </c>
      <c r="AA278">
        <v>5.4680000000000006E-2</v>
      </c>
      <c r="AB278">
        <v>4.4800000000000006E-2</v>
      </c>
      <c r="AC278">
        <v>3.8625000000000007E-2</v>
      </c>
      <c r="AD278">
        <v>3.5750000000000004E-2</v>
      </c>
      <c r="AE278" t="str">
        <f t="shared" si="4"/>
        <v>Peralatan Rumah TanggaPeralatan Rumah TanggaKipas Angin</v>
      </c>
      <c r="BF278" t="s">
        <v>1977</v>
      </c>
      <c r="BI278" t="s">
        <v>3415</v>
      </c>
      <c r="BL278" t="s">
        <v>619</v>
      </c>
      <c r="BM278" t="s">
        <v>3429</v>
      </c>
      <c r="BO278" t="s">
        <v>3430</v>
      </c>
      <c r="BP278" t="s">
        <v>3431</v>
      </c>
    </row>
    <row r="279" spans="1:68">
      <c r="A279" t="s">
        <v>1862</v>
      </c>
      <c r="B279">
        <v>600942</v>
      </c>
      <c r="C279" t="s">
        <v>1872</v>
      </c>
      <c r="D279">
        <v>844808</v>
      </c>
      <c r="E279" t="s">
        <v>1891</v>
      </c>
      <c r="F279">
        <v>601100</v>
      </c>
      <c r="G279" t="s">
        <v>3116</v>
      </c>
      <c r="H279" t="s">
        <v>2835</v>
      </c>
      <c r="I279" t="s">
        <v>2403</v>
      </c>
      <c r="J279" t="s">
        <v>1872</v>
      </c>
      <c r="K279">
        <v>0.04</v>
      </c>
      <c r="L279">
        <v>0.06</v>
      </c>
      <c r="M279">
        <v>1.9999999999999997E-2</v>
      </c>
      <c r="N279">
        <v>7.5000000000000011E-2</v>
      </c>
      <c r="O279">
        <v>6.9500000000000006E-2</v>
      </c>
      <c r="P279">
        <v>-9.8799999999999999E-3</v>
      </c>
      <c r="Q279">
        <v>-1.482E-2</v>
      </c>
      <c r="R279">
        <v>-2.47E-2</v>
      </c>
      <c r="S279">
        <v>-3.0875E-2</v>
      </c>
      <c r="T279">
        <v>-3.3750000000000002E-2</v>
      </c>
      <c r="U279">
        <v>6.5120000000000011E-2</v>
      </c>
      <c r="V279">
        <v>6.0180000000000011E-2</v>
      </c>
      <c r="W279">
        <v>5.0300000000000011E-2</v>
      </c>
      <c r="X279">
        <v>4.4125000000000011E-2</v>
      </c>
      <c r="Y279">
        <v>4.1250000000000009E-2</v>
      </c>
      <c r="Z279">
        <v>5.9620000000000006E-2</v>
      </c>
      <c r="AA279">
        <v>5.4680000000000006E-2</v>
      </c>
      <c r="AB279">
        <v>4.4800000000000006E-2</v>
      </c>
      <c r="AC279">
        <v>3.8625000000000007E-2</v>
      </c>
      <c r="AD279">
        <v>3.5750000000000004E-2</v>
      </c>
      <c r="AE279" t="str">
        <f t="shared" si="4"/>
        <v>Peralatan Rumah TanggaPeralatan Rumah TanggaSetrika</v>
      </c>
      <c r="BF279" t="s">
        <v>1191</v>
      </c>
      <c r="BI279" t="s">
        <v>3415</v>
      </c>
      <c r="BL279" t="s">
        <v>431</v>
      </c>
      <c r="BM279" t="s">
        <v>3432</v>
      </c>
      <c r="BO279" t="s">
        <v>3433</v>
      </c>
      <c r="BP279" t="s">
        <v>3434</v>
      </c>
    </row>
    <row r="280" spans="1:68">
      <c r="A280" t="s">
        <v>1862</v>
      </c>
      <c r="B280">
        <v>600942</v>
      </c>
      <c r="C280" t="s">
        <v>1872</v>
      </c>
      <c r="D280">
        <v>844808</v>
      </c>
      <c r="E280" t="s">
        <v>1892</v>
      </c>
      <c r="F280">
        <v>983560</v>
      </c>
      <c r="G280" t="s">
        <v>3082</v>
      </c>
      <c r="H280" t="s">
        <v>2835</v>
      </c>
      <c r="I280" t="s">
        <v>2403</v>
      </c>
      <c r="J280" t="s">
        <v>1872</v>
      </c>
      <c r="K280">
        <v>0.04</v>
      </c>
      <c r="L280">
        <v>0.06</v>
      </c>
      <c r="M280">
        <v>1.9999999999999997E-2</v>
      </c>
      <c r="N280">
        <v>7.7499999999999999E-2</v>
      </c>
      <c r="O280">
        <v>0.122</v>
      </c>
      <c r="P280">
        <v>-1.064E-2</v>
      </c>
      <c r="Q280">
        <v>-1.5959999999999998E-2</v>
      </c>
      <c r="R280">
        <v>-2.6599999999999999E-2</v>
      </c>
      <c r="S280">
        <v>-3.3249999999999995E-2</v>
      </c>
      <c r="T280">
        <v>-3.5999999999999997E-2</v>
      </c>
      <c r="U280">
        <v>6.6860000000000003E-2</v>
      </c>
      <c r="V280">
        <v>6.1539999999999997E-2</v>
      </c>
      <c r="W280">
        <v>5.0900000000000001E-2</v>
      </c>
      <c r="X280">
        <v>4.4250000000000005E-2</v>
      </c>
      <c r="Y280">
        <v>4.1500000000000002E-2</v>
      </c>
      <c r="Z280">
        <v>0.11136</v>
      </c>
      <c r="AA280">
        <v>0.10604</v>
      </c>
      <c r="AB280">
        <v>9.5399999999999999E-2</v>
      </c>
      <c r="AC280">
        <v>8.8749999999999996E-2</v>
      </c>
      <c r="AD280">
        <v>8.5999999999999993E-2</v>
      </c>
      <c r="AE280" t="str">
        <f t="shared" si="4"/>
        <v>Peralatan Rumah TanggaPeralatan Rumah TanggaPembersih Serat</v>
      </c>
      <c r="BF280" t="s">
        <v>2091</v>
      </c>
      <c r="BI280" t="s">
        <v>3415</v>
      </c>
      <c r="BL280" t="s">
        <v>651</v>
      </c>
      <c r="BM280" t="s">
        <v>3435</v>
      </c>
      <c r="BO280" t="s">
        <v>3436</v>
      </c>
      <c r="BP280" t="s">
        <v>3437</v>
      </c>
    </row>
    <row r="281" spans="1:68">
      <c r="A281" t="s">
        <v>1862</v>
      </c>
      <c r="B281">
        <v>600942</v>
      </c>
      <c r="C281" t="s">
        <v>1872</v>
      </c>
      <c r="D281">
        <v>844808</v>
      </c>
      <c r="E281" t="s">
        <v>1890</v>
      </c>
      <c r="F281">
        <v>601092</v>
      </c>
      <c r="G281" t="s">
        <v>3063</v>
      </c>
      <c r="H281" t="s">
        <v>2835</v>
      </c>
      <c r="I281" t="s">
        <v>2403</v>
      </c>
      <c r="J281" t="s">
        <v>1872</v>
      </c>
      <c r="K281">
        <v>0.04</v>
      </c>
      <c r="L281">
        <v>0.06</v>
      </c>
      <c r="M281">
        <v>1.9999999999999997E-2</v>
      </c>
      <c r="N281">
        <v>7.5000000000000011E-2</v>
      </c>
      <c r="O281">
        <v>6.9500000000000006E-2</v>
      </c>
      <c r="P281">
        <v>-9.8799999999999999E-3</v>
      </c>
      <c r="Q281">
        <v>-1.482E-2</v>
      </c>
      <c r="R281">
        <v>-2.47E-2</v>
      </c>
      <c r="S281">
        <v>-3.0875E-2</v>
      </c>
      <c r="T281">
        <v>-3.3750000000000002E-2</v>
      </c>
      <c r="U281">
        <v>6.5120000000000011E-2</v>
      </c>
      <c r="V281">
        <v>6.0180000000000011E-2</v>
      </c>
      <c r="W281">
        <v>5.0300000000000011E-2</v>
      </c>
      <c r="X281">
        <v>4.4125000000000011E-2</v>
      </c>
      <c r="Y281">
        <v>4.1250000000000009E-2</v>
      </c>
      <c r="Z281">
        <v>5.9620000000000006E-2</v>
      </c>
      <c r="AA281">
        <v>5.4680000000000006E-2</v>
      </c>
      <c r="AB281">
        <v>4.4800000000000006E-2</v>
      </c>
      <c r="AC281">
        <v>3.8625000000000007E-2</v>
      </c>
      <c r="AD281">
        <v>3.5750000000000004E-2</v>
      </c>
      <c r="AE281" t="str">
        <f t="shared" si="4"/>
        <v>Peralatan Rumah TanggaPeralatan Rumah TanggaHumidifier</v>
      </c>
      <c r="BF281" t="s">
        <v>2140</v>
      </c>
      <c r="BI281" t="s">
        <v>3415</v>
      </c>
      <c r="BL281" t="s">
        <v>1110</v>
      </c>
      <c r="BM281" t="s">
        <v>3438</v>
      </c>
      <c r="BO281" t="s">
        <v>3439</v>
      </c>
      <c r="BP281" t="s">
        <v>3440</v>
      </c>
    </row>
    <row r="282" spans="1:68">
      <c r="A282" t="s">
        <v>1862</v>
      </c>
      <c r="B282">
        <v>600942</v>
      </c>
      <c r="C282" t="s">
        <v>1872</v>
      </c>
      <c r="D282">
        <v>844808</v>
      </c>
      <c r="E282" t="s">
        <v>1884</v>
      </c>
      <c r="F282">
        <v>934408</v>
      </c>
      <c r="G282" t="s">
        <v>3086</v>
      </c>
      <c r="H282" t="s">
        <v>2835</v>
      </c>
      <c r="I282" t="s">
        <v>2403</v>
      </c>
      <c r="J282" t="s">
        <v>1872</v>
      </c>
      <c r="K282">
        <v>0.04</v>
      </c>
      <c r="L282">
        <v>0.06</v>
      </c>
      <c r="M282">
        <v>1.9999999999999997E-2</v>
      </c>
      <c r="N282">
        <v>9.5000000000000001E-2</v>
      </c>
      <c r="O282">
        <v>8.2000000000000003E-2</v>
      </c>
      <c r="P282">
        <v>-1.064E-2</v>
      </c>
      <c r="Q282">
        <v>-1.5959999999999998E-2</v>
      </c>
      <c r="R282">
        <v>-2.6599999999999999E-2</v>
      </c>
      <c r="S282">
        <v>-3.3249999999999995E-2</v>
      </c>
      <c r="T282">
        <v>-3.5999999999999997E-2</v>
      </c>
      <c r="U282">
        <v>8.4360000000000004E-2</v>
      </c>
      <c r="V282">
        <v>7.9039999999999999E-2</v>
      </c>
      <c r="W282">
        <v>6.8400000000000002E-2</v>
      </c>
      <c r="X282">
        <v>6.1750000000000006E-2</v>
      </c>
      <c r="Y282">
        <v>5.9000000000000004E-2</v>
      </c>
      <c r="Z282">
        <v>7.1360000000000007E-2</v>
      </c>
      <c r="AA282">
        <v>6.6040000000000001E-2</v>
      </c>
      <c r="AB282">
        <v>5.5400000000000005E-2</v>
      </c>
      <c r="AC282">
        <v>4.8750000000000009E-2</v>
      </c>
      <c r="AD282">
        <v>4.6000000000000006E-2</v>
      </c>
      <c r="AE282" t="str">
        <f t="shared" si="4"/>
        <v>Peralatan Rumah TanggaPeralatan Rumah TanggaPembunuh Nyamuk Elektronik</v>
      </c>
      <c r="BF282" t="s">
        <v>1852</v>
      </c>
      <c r="BI282" t="s">
        <v>3415</v>
      </c>
      <c r="BL282" t="s">
        <v>44</v>
      </c>
      <c r="BM282" t="s">
        <v>3441</v>
      </c>
      <c r="BO282" t="s">
        <v>3442</v>
      </c>
      <c r="BP282" t="s">
        <v>3443</v>
      </c>
    </row>
    <row r="283" spans="1:68">
      <c r="A283" t="s">
        <v>1862</v>
      </c>
      <c r="B283">
        <v>600942</v>
      </c>
      <c r="C283" t="s">
        <v>1872</v>
      </c>
      <c r="D283">
        <v>844808</v>
      </c>
      <c r="E283" t="s">
        <v>1878</v>
      </c>
      <c r="F283">
        <v>601108</v>
      </c>
      <c r="G283" t="s">
        <v>3058</v>
      </c>
      <c r="H283" t="s">
        <v>2835</v>
      </c>
      <c r="I283" t="s">
        <v>2403</v>
      </c>
      <c r="J283" t="s">
        <v>1872</v>
      </c>
      <c r="K283">
        <v>0.04</v>
      </c>
      <c r="L283">
        <v>0.06</v>
      </c>
      <c r="M283">
        <v>1.9999999999999997E-2</v>
      </c>
      <c r="N283">
        <v>7.5000000000000011E-2</v>
      </c>
      <c r="O283">
        <v>6.9500000000000006E-2</v>
      </c>
      <c r="P283">
        <v>-9.8799999999999999E-3</v>
      </c>
      <c r="Q283">
        <v>-1.482E-2</v>
      </c>
      <c r="R283">
        <v>-2.47E-2</v>
      </c>
      <c r="S283">
        <v>-3.0875E-2</v>
      </c>
      <c r="T283">
        <v>-3.3750000000000002E-2</v>
      </c>
      <c r="U283">
        <v>6.5120000000000011E-2</v>
      </c>
      <c r="V283">
        <v>6.0180000000000011E-2</v>
      </c>
      <c r="W283">
        <v>5.0300000000000011E-2</v>
      </c>
      <c r="X283">
        <v>4.4125000000000011E-2</v>
      </c>
      <c r="Y283">
        <v>4.1250000000000009E-2</v>
      </c>
      <c r="Z283">
        <v>5.9620000000000006E-2</v>
      </c>
      <c r="AA283">
        <v>5.4680000000000006E-2</v>
      </c>
      <c r="AB283">
        <v>4.4800000000000006E-2</v>
      </c>
      <c r="AC283">
        <v>3.8625000000000007E-2</v>
      </c>
      <c r="AD283">
        <v>3.5750000000000004E-2</v>
      </c>
      <c r="AE283" t="str">
        <f t="shared" si="4"/>
        <v>Peralatan Rumah TanggaPeralatan Rumah TanggaDehumidifier</v>
      </c>
      <c r="BF283" t="s">
        <v>2092</v>
      </c>
      <c r="BI283" t="s">
        <v>3415</v>
      </c>
      <c r="BL283" t="s">
        <v>947</v>
      </c>
      <c r="BM283" t="s">
        <v>3444</v>
      </c>
      <c r="BO283" t="s">
        <v>3445</v>
      </c>
      <c r="BP283" t="s">
        <v>3446</v>
      </c>
    </row>
    <row r="284" spans="1:68">
      <c r="A284" t="s">
        <v>1862</v>
      </c>
      <c r="B284">
        <v>600942</v>
      </c>
      <c r="C284" t="s">
        <v>1872</v>
      </c>
      <c r="D284">
        <v>844808</v>
      </c>
      <c r="E284" t="s">
        <v>1874</v>
      </c>
      <c r="F284">
        <v>601090</v>
      </c>
      <c r="G284" t="s">
        <v>3050</v>
      </c>
      <c r="H284" t="s">
        <v>2835</v>
      </c>
      <c r="I284" t="s">
        <v>2403</v>
      </c>
      <c r="J284" t="s">
        <v>1872</v>
      </c>
      <c r="K284">
        <v>0.04</v>
      </c>
      <c r="L284">
        <v>0.06</v>
      </c>
      <c r="M284">
        <v>1.9999999999999997E-2</v>
      </c>
      <c r="N284">
        <v>6.5000000000000002E-2</v>
      </c>
      <c r="O284">
        <v>5.9499999999999997E-2</v>
      </c>
      <c r="P284">
        <v>-7.0749999999999997E-3</v>
      </c>
      <c r="Q284">
        <v>-1.0612499999999999E-2</v>
      </c>
      <c r="R284">
        <v>-1.7687499999999998E-2</v>
      </c>
      <c r="S284">
        <v>-2.1374999999999998E-2</v>
      </c>
      <c r="T284">
        <v>-2.4749999999999998E-2</v>
      </c>
      <c r="U284">
        <v>5.7925000000000004E-2</v>
      </c>
      <c r="V284">
        <v>5.4387500000000005E-2</v>
      </c>
      <c r="W284">
        <v>4.7312500000000007E-2</v>
      </c>
      <c r="X284">
        <v>4.3625000000000004E-2</v>
      </c>
      <c r="Y284">
        <v>4.0250000000000008E-2</v>
      </c>
      <c r="Z284">
        <v>5.2424999999999999E-2</v>
      </c>
      <c r="AA284">
        <v>4.88875E-2</v>
      </c>
      <c r="AB284">
        <v>4.1812500000000002E-2</v>
      </c>
      <c r="AC284">
        <v>3.8124999999999999E-2</v>
      </c>
      <c r="AD284">
        <v>3.4750000000000003E-2</v>
      </c>
      <c r="AE284" t="str">
        <f t="shared" si="4"/>
        <v>Peralatan Rumah TanggaPeralatan Rumah TanggaAir Purifier</v>
      </c>
      <c r="BF284" t="s">
        <v>1344</v>
      </c>
      <c r="BI284" t="s">
        <v>3415</v>
      </c>
      <c r="BL284" t="s">
        <v>88</v>
      </c>
      <c r="BM284" t="s">
        <v>3447</v>
      </c>
      <c r="BO284" t="s">
        <v>3448</v>
      </c>
      <c r="BP284" t="s">
        <v>3449</v>
      </c>
    </row>
    <row r="285" spans="1:68">
      <c r="A285" t="s">
        <v>1862</v>
      </c>
      <c r="B285">
        <v>600942</v>
      </c>
      <c r="C285" t="s">
        <v>1872</v>
      </c>
      <c r="D285">
        <v>844808</v>
      </c>
      <c r="E285" t="s">
        <v>1877</v>
      </c>
      <c r="F285">
        <v>601107</v>
      </c>
      <c r="G285" t="s">
        <v>3120</v>
      </c>
      <c r="H285" t="s">
        <v>2835</v>
      </c>
      <c r="I285" t="s">
        <v>2403</v>
      </c>
      <c r="J285" t="s">
        <v>1872</v>
      </c>
      <c r="K285">
        <v>0.04</v>
      </c>
      <c r="L285">
        <v>0.06</v>
      </c>
      <c r="M285">
        <v>1.9999999999999997E-2</v>
      </c>
      <c r="N285">
        <v>7.5000000000000011E-2</v>
      </c>
      <c r="O285">
        <v>6.9500000000000006E-2</v>
      </c>
      <c r="P285">
        <v>-9.8799999999999999E-3</v>
      </c>
      <c r="Q285">
        <v>-1.482E-2</v>
      </c>
      <c r="R285">
        <v>-2.47E-2</v>
      </c>
      <c r="S285">
        <v>-3.0875E-2</v>
      </c>
      <c r="T285">
        <v>-3.3750000000000002E-2</v>
      </c>
      <c r="U285">
        <v>6.5120000000000011E-2</v>
      </c>
      <c r="V285">
        <v>6.0180000000000011E-2</v>
      </c>
      <c r="W285">
        <v>5.0300000000000011E-2</v>
      </c>
      <c r="X285">
        <v>4.4125000000000011E-2</v>
      </c>
      <c r="Y285">
        <v>4.1250000000000009E-2</v>
      </c>
      <c r="Z285">
        <v>5.9620000000000006E-2</v>
      </c>
      <c r="AA285">
        <v>5.4680000000000006E-2</v>
      </c>
      <c r="AB285">
        <v>4.4800000000000006E-2</v>
      </c>
      <c r="AC285">
        <v>3.8625000000000007E-2</v>
      </c>
      <c r="AD285">
        <v>3.5750000000000004E-2</v>
      </c>
      <c r="AE285" t="str">
        <f t="shared" si="4"/>
        <v>Peralatan Rumah TanggaPeralatan Rumah TanggaSteamer Pakaian</v>
      </c>
      <c r="BF285" t="s">
        <v>1768</v>
      </c>
      <c r="BI285" t="s">
        <v>3415</v>
      </c>
      <c r="BL285" t="s">
        <v>662</v>
      </c>
      <c r="BM285" t="s">
        <v>3450</v>
      </c>
      <c r="BO285" t="s">
        <v>3451</v>
      </c>
      <c r="BP285" t="s">
        <v>3452</v>
      </c>
    </row>
    <row r="286" spans="1:68">
      <c r="A286" t="s">
        <v>2052</v>
      </c>
      <c r="B286">
        <v>602118</v>
      </c>
      <c r="C286" t="s">
        <v>2059</v>
      </c>
      <c r="D286">
        <v>818184</v>
      </c>
      <c r="G286" t="s">
        <v>3453</v>
      </c>
      <c r="H286" t="s">
        <v>3453</v>
      </c>
      <c r="I286" t="s">
        <v>2971</v>
      </c>
      <c r="J286" t="s">
        <v>2052</v>
      </c>
      <c r="K286">
        <v>0.06</v>
      </c>
      <c r="L286">
        <v>0.08</v>
      </c>
      <c r="M286">
        <v>2.0000000000000004E-2</v>
      </c>
      <c r="N286">
        <v>9.5000000000000001E-2</v>
      </c>
      <c r="O286">
        <v>9.1999999999999998E-2</v>
      </c>
      <c r="P286">
        <v>-1.4000000000000002E-2</v>
      </c>
      <c r="Q286">
        <v>-1.4000000000000002E-2</v>
      </c>
      <c r="R286">
        <v>-2.8000000000000004E-2</v>
      </c>
      <c r="S286">
        <v>-3.5000000000000003E-2</v>
      </c>
      <c r="T286">
        <v>-4.0000000000000008E-2</v>
      </c>
      <c r="U286">
        <v>8.1000000000000003E-2</v>
      </c>
      <c r="V286">
        <v>8.1000000000000003E-2</v>
      </c>
      <c r="W286">
        <v>6.7000000000000004E-2</v>
      </c>
      <c r="X286">
        <v>0.06</v>
      </c>
      <c r="Y286">
        <v>5.4999999999999993E-2</v>
      </c>
      <c r="Z286">
        <v>7.8E-2</v>
      </c>
      <c r="AA286">
        <v>7.8E-2</v>
      </c>
      <c r="AB286">
        <v>6.4000000000000001E-2</v>
      </c>
      <c r="AC286">
        <v>5.6999999999999995E-2</v>
      </c>
      <c r="AD286">
        <v>5.1999999999999991E-2</v>
      </c>
      <c r="AE286" t="str">
        <f t="shared" si="4"/>
        <v>Perlengkapan Hewan PeliharaanPerawatan Kesehatan Anjing &amp; Kucing</v>
      </c>
      <c r="BF286" t="s">
        <v>2101</v>
      </c>
      <c r="BI286" t="s">
        <v>3415</v>
      </c>
      <c r="BL286" t="s">
        <v>1174</v>
      </c>
      <c r="BM286" t="s">
        <v>3454</v>
      </c>
      <c r="BO286" t="s">
        <v>3455</v>
      </c>
      <c r="BP286" t="s">
        <v>3456</v>
      </c>
    </row>
    <row r="287" spans="1:68">
      <c r="A287" t="s">
        <v>1862</v>
      </c>
      <c r="B287">
        <v>600942</v>
      </c>
      <c r="C287" t="s">
        <v>1872</v>
      </c>
      <c r="D287">
        <v>844808</v>
      </c>
      <c r="E287" t="s">
        <v>1882</v>
      </c>
      <c r="F287">
        <v>801040</v>
      </c>
      <c r="G287" t="s">
        <v>3101</v>
      </c>
      <c r="H287" t="s">
        <v>2835</v>
      </c>
      <c r="I287" t="s">
        <v>2403</v>
      </c>
      <c r="J287" t="s">
        <v>1872</v>
      </c>
      <c r="K287">
        <v>0.04</v>
      </c>
      <c r="L287">
        <v>0.06</v>
      </c>
      <c r="M287">
        <v>1.9999999999999997E-2</v>
      </c>
      <c r="N287">
        <v>6.25E-2</v>
      </c>
      <c r="O287">
        <v>7.1999999999999995E-2</v>
      </c>
      <c r="P287">
        <v>-1.064E-2</v>
      </c>
      <c r="Q287">
        <v>-1.5959999999999998E-2</v>
      </c>
      <c r="R287">
        <v>-2.6599999999999999E-2</v>
      </c>
      <c r="S287">
        <v>-3.3249999999999995E-2</v>
      </c>
      <c r="T287">
        <v>-3.5999999999999997E-2</v>
      </c>
      <c r="U287">
        <v>5.1860000000000003E-2</v>
      </c>
      <c r="V287">
        <v>4.6539999999999998E-2</v>
      </c>
      <c r="W287">
        <v>3.5900000000000001E-2</v>
      </c>
      <c r="X287">
        <v>2.9250000000000005E-2</v>
      </c>
      <c r="Y287">
        <v>2.6500000000000003E-2</v>
      </c>
      <c r="Z287">
        <v>6.1359999999999998E-2</v>
      </c>
      <c r="AA287">
        <v>5.6039999999999993E-2</v>
      </c>
      <c r="AB287">
        <v>4.5399999999999996E-2</v>
      </c>
      <c r="AC287">
        <v>3.875E-2</v>
      </c>
      <c r="AD287">
        <v>3.5999999999999997E-2</v>
      </c>
      <c r="AE287" t="str">
        <f t="shared" si="4"/>
        <v>Peralatan Rumah TanggaPeralatan Rumah TanggaPenggosok Putar Listrik</v>
      </c>
      <c r="BF287" t="s">
        <v>698</v>
      </c>
      <c r="BI287" t="s">
        <v>3415</v>
      </c>
      <c r="BL287" t="s">
        <v>553</v>
      </c>
      <c r="BM287" t="s">
        <v>3457</v>
      </c>
      <c r="BO287" t="s">
        <v>3458</v>
      </c>
      <c r="BP287" t="s">
        <v>3459</v>
      </c>
    </row>
    <row r="288" spans="1:68">
      <c r="A288" t="s">
        <v>1862</v>
      </c>
      <c r="B288">
        <v>600942</v>
      </c>
      <c r="C288" t="s">
        <v>1872</v>
      </c>
      <c r="D288">
        <v>844808</v>
      </c>
      <c r="E288" t="s">
        <v>1886</v>
      </c>
      <c r="F288">
        <v>984072</v>
      </c>
      <c r="G288" t="s">
        <v>3097</v>
      </c>
      <c r="H288" t="s">
        <v>2835</v>
      </c>
      <c r="I288" t="s">
        <v>2403</v>
      </c>
      <c r="J288" t="s">
        <v>1872</v>
      </c>
      <c r="K288">
        <v>0.04</v>
      </c>
      <c r="L288">
        <v>0.06</v>
      </c>
      <c r="M288">
        <v>1.9999999999999997E-2</v>
      </c>
      <c r="N288">
        <v>6.25E-2</v>
      </c>
      <c r="O288">
        <v>7.1999999999999995E-2</v>
      </c>
      <c r="P288">
        <v>-1.064E-2</v>
      </c>
      <c r="Q288">
        <v>-1.5959999999999998E-2</v>
      </c>
      <c r="R288">
        <v>-2.6599999999999999E-2</v>
      </c>
      <c r="S288">
        <v>-3.3249999999999995E-2</v>
      </c>
      <c r="T288">
        <v>-3.5999999999999997E-2</v>
      </c>
      <c r="U288">
        <v>5.1860000000000003E-2</v>
      </c>
      <c r="V288">
        <v>4.6539999999999998E-2</v>
      </c>
      <c r="W288">
        <v>3.5900000000000001E-2</v>
      </c>
      <c r="X288">
        <v>2.9250000000000005E-2</v>
      </c>
      <c r="Y288">
        <v>2.6500000000000003E-2</v>
      </c>
      <c r="Z288">
        <v>6.1359999999999998E-2</v>
      </c>
      <c r="AA288">
        <v>5.6039999999999993E-2</v>
      </c>
      <c r="AB288">
        <v>4.5399999999999996E-2</v>
      </c>
      <c r="AC288">
        <v>3.875E-2</v>
      </c>
      <c r="AD288">
        <v>3.5999999999999997E-2</v>
      </c>
      <c r="AE288" t="str">
        <f t="shared" si="4"/>
        <v>Peralatan Rumah TanggaPeralatan Rumah TanggaPengering Tangan</v>
      </c>
      <c r="BF288" t="s">
        <v>1368</v>
      </c>
      <c r="BI288" t="s">
        <v>3415</v>
      </c>
      <c r="BL288" t="s">
        <v>528</v>
      </c>
      <c r="BM288" t="s">
        <v>3460</v>
      </c>
      <c r="BO288" t="s">
        <v>3461</v>
      </c>
      <c r="BP288" t="s">
        <v>3462</v>
      </c>
    </row>
    <row r="289" spans="1:68">
      <c r="A289" t="s">
        <v>1862</v>
      </c>
      <c r="B289">
        <v>600942</v>
      </c>
      <c r="C289" t="s">
        <v>1872</v>
      </c>
      <c r="D289">
        <v>844808</v>
      </c>
      <c r="E289" t="s">
        <v>1888</v>
      </c>
      <c r="F289">
        <v>984456</v>
      </c>
      <c r="G289" t="s">
        <v>3054</v>
      </c>
      <c r="H289" t="s">
        <v>2835</v>
      </c>
      <c r="I289" t="s">
        <v>2403</v>
      </c>
      <c r="J289" t="s">
        <v>1872</v>
      </c>
      <c r="K289">
        <v>0.04</v>
      </c>
      <c r="L289">
        <v>0.06</v>
      </c>
      <c r="M289">
        <v>1.9999999999999997E-2</v>
      </c>
      <c r="N289">
        <v>6.25E-2</v>
      </c>
      <c r="O289">
        <v>7.1999999999999995E-2</v>
      </c>
      <c r="P289">
        <v>-1.212829248363537E-2</v>
      </c>
      <c r="Q289">
        <v>-1.819243872545305E-2</v>
      </c>
      <c r="R289">
        <v>-3.032073120908842E-2</v>
      </c>
      <c r="S289">
        <v>-3.7900914011360524E-2</v>
      </c>
      <c r="T289">
        <v>-4.1874838751192245E-2</v>
      </c>
      <c r="U289">
        <v>5.0371707516364633E-2</v>
      </c>
      <c r="V289">
        <v>4.430756127454695E-2</v>
      </c>
      <c r="W289">
        <v>3.2179268790911583E-2</v>
      </c>
      <c r="X289">
        <v>2.4599085988639476E-2</v>
      </c>
      <c r="Y289">
        <v>2.0625161248807755E-2</v>
      </c>
      <c r="Z289">
        <v>5.9871707516364628E-2</v>
      </c>
      <c r="AA289">
        <v>5.3807561274546944E-2</v>
      </c>
      <c r="AB289">
        <v>4.1679268790911578E-2</v>
      </c>
      <c r="AC289">
        <v>3.409908598863947E-2</v>
      </c>
      <c r="AD289">
        <v>3.012516124880775E-2</v>
      </c>
      <c r="AE289" t="str">
        <f t="shared" si="4"/>
        <v>Peralatan Rumah TanggaPeralatan Rumah TanggaAlat Sterilisasi Rumah</v>
      </c>
      <c r="BF289" t="s">
        <v>1369</v>
      </c>
      <c r="BI289" t="s">
        <v>3415</v>
      </c>
      <c r="BL289" t="s">
        <v>279</v>
      </c>
      <c r="BM289" t="s">
        <v>3463</v>
      </c>
      <c r="BO289" t="s">
        <v>3464</v>
      </c>
      <c r="BP289" t="s">
        <v>3465</v>
      </c>
    </row>
    <row r="290" spans="1:68">
      <c r="A290" t="s">
        <v>1862</v>
      </c>
      <c r="B290">
        <v>600942</v>
      </c>
      <c r="C290" t="s">
        <v>1872</v>
      </c>
      <c r="D290">
        <v>844808</v>
      </c>
      <c r="E290" t="s">
        <v>1876</v>
      </c>
      <c r="F290">
        <v>934280</v>
      </c>
      <c r="G290" t="s">
        <v>3093</v>
      </c>
      <c r="H290" t="s">
        <v>2835</v>
      </c>
      <c r="I290" t="s">
        <v>2403</v>
      </c>
      <c r="J290" t="s">
        <v>1872</v>
      </c>
      <c r="K290">
        <v>0.04</v>
      </c>
      <c r="L290">
        <v>0.06</v>
      </c>
      <c r="M290">
        <v>1.9999999999999997E-2</v>
      </c>
      <c r="N290">
        <v>7.7499999999999999E-2</v>
      </c>
      <c r="O290">
        <v>7.1999999999999995E-2</v>
      </c>
      <c r="P290">
        <v>-1.064E-2</v>
      </c>
      <c r="Q290">
        <v>-1.5959999999999998E-2</v>
      </c>
      <c r="R290">
        <v>-2.6599999999999999E-2</v>
      </c>
      <c r="S290">
        <v>-3.3249999999999995E-2</v>
      </c>
      <c r="T290">
        <v>-3.5999999999999997E-2</v>
      </c>
      <c r="U290">
        <v>6.6860000000000003E-2</v>
      </c>
      <c r="V290">
        <v>6.1539999999999997E-2</v>
      </c>
      <c r="W290">
        <v>5.0900000000000001E-2</v>
      </c>
      <c r="X290">
        <v>4.4250000000000005E-2</v>
      </c>
      <c r="Y290">
        <v>4.1500000000000002E-2</v>
      </c>
      <c r="Z290">
        <v>6.1359999999999998E-2</v>
      </c>
      <c r="AA290">
        <v>5.6039999999999993E-2</v>
      </c>
      <c r="AB290">
        <v>4.5399999999999996E-2</v>
      </c>
      <c r="AC290">
        <v>3.875E-2</v>
      </c>
      <c r="AD290">
        <v>3.5999999999999997E-2</v>
      </c>
      <c r="AE290" t="str">
        <f t="shared" si="4"/>
        <v>Peralatan Rumah TanggaPeralatan Rumah TanggaPengering Pakaian &amp; Sepatu</v>
      </c>
      <c r="BF290" t="s">
        <v>1301</v>
      </c>
      <c r="BI290" t="s">
        <v>3415</v>
      </c>
      <c r="BL290" t="s">
        <v>45</v>
      </c>
      <c r="BM290" t="s">
        <v>3466</v>
      </c>
      <c r="BO290" t="s">
        <v>3467</v>
      </c>
      <c r="BP290" t="s">
        <v>3468</v>
      </c>
    </row>
    <row r="291" spans="1:68">
      <c r="A291" t="s">
        <v>1862</v>
      </c>
      <c r="B291">
        <v>600942</v>
      </c>
      <c r="C291" t="s">
        <v>1872</v>
      </c>
      <c r="D291">
        <v>844808</v>
      </c>
      <c r="E291" t="s">
        <v>1887</v>
      </c>
      <c r="F291">
        <v>601095</v>
      </c>
      <c r="G291" t="s">
        <v>3075</v>
      </c>
      <c r="H291" t="s">
        <v>2835</v>
      </c>
      <c r="I291" t="s">
        <v>2403</v>
      </c>
      <c r="J291" t="s">
        <v>1872</v>
      </c>
      <c r="K291">
        <v>0.04</v>
      </c>
      <c r="L291">
        <v>0.06</v>
      </c>
      <c r="M291">
        <v>1.9999999999999997E-2</v>
      </c>
      <c r="N291">
        <v>7.7499999999999999E-2</v>
      </c>
      <c r="O291">
        <v>7.1999999999999995E-2</v>
      </c>
      <c r="P291">
        <v>-1.1057145195539828E-2</v>
      </c>
      <c r="Q291">
        <v>-1.6585717793309737E-2</v>
      </c>
      <c r="R291">
        <v>-2.7642862988849565E-2</v>
      </c>
      <c r="S291">
        <v>-3.4553578736061956E-2</v>
      </c>
      <c r="T291">
        <v>-3.7646625771867739E-2</v>
      </c>
      <c r="U291">
        <v>6.6442854804460175E-2</v>
      </c>
      <c r="V291">
        <v>6.0914282206690262E-2</v>
      </c>
      <c r="W291">
        <v>4.9857137011150438E-2</v>
      </c>
      <c r="X291">
        <v>4.2946421263938044E-2</v>
      </c>
      <c r="Y291">
        <v>3.985337422813226E-2</v>
      </c>
      <c r="Z291">
        <v>6.094285480446017E-2</v>
      </c>
      <c r="AA291">
        <v>5.5414282206690257E-2</v>
      </c>
      <c r="AB291">
        <v>4.4357137011150433E-2</v>
      </c>
      <c r="AC291">
        <v>3.7446421263938039E-2</v>
      </c>
      <c r="AD291">
        <v>3.4353374228132255E-2</v>
      </c>
      <c r="AE291" t="str">
        <f t="shared" si="4"/>
        <v>Peralatan Rumah TanggaPeralatan Rumah TanggaPemanas</v>
      </c>
      <c r="BF291" t="s">
        <v>1586</v>
      </c>
      <c r="BI291" t="s">
        <v>3415</v>
      </c>
      <c r="BL291" t="s">
        <v>1008</v>
      </c>
      <c r="BM291" t="s">
        <v>3469</v>
      </c>
      <c r="BO291" t="s">
        <v>3470</v>
      </c>
      <c r="BP291" t="s">
        <v>3471</v>
      </c>
    </row>
    <row r="292" spans="1:68">
      <c r="A292" t="s">
        <v>1862</v>
      </c>
      <c r="B292">
        <v>600942</v>
      </c>
      <c r="C292" t="s">
        <v>1872</v>
      </c>
      <c r="D292">
        <v>844808</v>
      </c>
      <c r="E292" t="s">
        <v>1883</v>
      </c>
      <c r="F292">
        <v>601116</v>
      </c>
      <c r="G292" t="s">
        <v>3078</v>
      </c>
      <c r="H292" t="s">
        <v>2835</v>
      </c>
      <c r="I292" t="s">
        <v>2403</v>
      </c>
      <c r="J292" t="s">
        <v>1872</v>
      </c>
      <c r="K292">
        <v>0.04</v>
      </c>
      <c r="L292">
        <v>0.06</v>
      </c>
      <c r="M292">
        <v>1.9999999999999997E-2</v>
      </c>
      <c r="N292">
        <v>7.5000000000000011E-2</v>
      </c>
      <c r="O292">
        <v>6.9500000000000006E-2</v>
      </c>
      <c r="P292">
        <v>-9.8799999999999999E-3</v>
      </c>
      <c r="Q292">
        <v>-1.482E-2</v>
      </c>
      <c r="R292">
        <v>-2.47E-2</v>
      </c>
      <c r="S292">
        <v>-3.0875E-2</v>
      </c>
      <c r="T292">
        <v>-3.3750000000000002E-2</v>
      </c>
      <c r="U292">
        <v>6.5120000000000011E-2</v>
      </c>
      <c r="V292">
        <v>6.0180000000000011E-2</v>
      </c>
      <c r="W292">
        <v>5.0300000000000011E-2</v>
      </c>
      <c r="X292">
        <v>4.4125000000000011E-2</v>
      </c>
      <c r="Y292">
        <v>4.1250000000000009E-2</v>
      </c>
      <c r="Z292">
        <v>5.9620000000000006E-2</v>
      </c>
      <c r="AA292">
        <v>5.4680000000000006E-2</v>
      </c>
      <c r="AB292">
        <v>4.4800000000000006E-2</v>
      </c>
      <c r="AC292">
        <v>3.8625000000000007E-2</v>
      </c>
      <c r="AD292">
        <v>3.5750000000000004E-2</v>
      </c>
      <c r="AE292" t="str">
        <f t="shared" si="4"/>
        <v>Peralatan Rumah TanggaPeralatan Rumah TanggaPembersih Jendela Listrik</v>
      </c>
      <c r="BF292" t="s">
        <v>2077</v>
      </c>
      <c r="BI292" t="s">
        <v>3415</v>
      </c>
      <c r="BL292" t="s">
        <v>1046</v>
      </c>
      <c r="BM292" t="s">
        <v>3472</v>
      </c>
      <c r="BO292" t="s">
        <v>3473</v>
      </c>
      <c r="BP292" t="s">
        <v>3474</v>
      </c>
    </row>
    <row r="293" spans="1:68">
      <c r="A293" t="s">
        <v>1862</v>
      </c>
      <c r="B293">
        <v>600942</v>
      </c>
      <c r="C293" t="s">
        <v>1872</v>
      </c>
      <c r="D293">
        <v>844808</v>
      </c>
      <c r="E293" t="s">
        <v>1881</v>
      </c>
      <c r="F293">
        <v>990984</v>
      </c>
      <c r="G293" t="s">
        <v>3108</v>
      </c>
      <c r="H293" t="s">
        <v>2835</v>
      </c>
      <c r="I293" t="s">
        <v>2403</v>
      </c>
      <c r="J293" t="s">
        <v>1872</v>
      </c>
      <c r="K293">
        <v>0.04</v>
      </c>
      <c r="L293">
        <v>0.06</v>
      </c>
      <c r="M293">
        <v>1.9999999999999997E-2</v>
      </c>
      <c r="N293">
        <v>7.7499999999999999E-2</v>
      </c>
      <c r="O293">
        <v>0.11700000000000001</v>
      </c>
      <c r="P293">
        <v>-1.064E-2</v>
      </c>
      <c r="Q293">
        <v>-1.5959999999999998E-2</v>
      </c>
      <c r="R293">
        <v>-2.6599999999999999E-2</v>
      </c>
      <c r="S293">
        <v>-3.3249999999999995E-2</v>
      </c>
      <c r="T293">
        <v>-3.5999999999999997E-2</v>
      </c>
      <c r="U293">
        <v>6.6860000000000003E-2</v>
      </c>
      <c r="V293">
        <v>6.1539999999999997E-2</v>
      </c>
      <c r="W293">
        <v>5.0900000000000001E-2</v>
      </c>
      <c r="X293">
        <v>4.4250000000000005E-2</v>
      </c>
      <c r="Y293">
        <v>4.1500000000000002E-2</v>
      </c>
      <c r="Z293">
        <v>0.10636000000000001</v>
      </c>
      <c r="AA293">
        <v>0.10104</v>
      </c>
      <c r="AB293">
        <v>9.0400000000000008E-2</v>
      </c>
      <c r="AC293">
        <v>8.3750000000000019E-2</v>
      </c>
      <c r="AD293">
        <v>8.1000000000000016E-2</v>
      </c>
      <c r="AE293" t="str">
        <f t="shared" si="4"/>
        <v>Peralatan Rumah TanggaPeralatan Rumah TanggaPenyemir Sepatu Listrik</v>
      </c>
      <c r="BF293" t="s">
        <v>1599</v>
      </c>
      <c r="BI293" t="s">
        <v>3415</v>
      </c>
      <c r="BL293" t="s">
        <v>399</v>
      </c>
      <c r="BM293" t="s">
        <v>3475</v>
      </c>
      <c r="BO293" t="s">
        <v>3476</v>
      </c>
      <c r="BP293" t="s">
        <v>3477</v>
      </c>
    </row>
    <row r="294" spans="1:68">
      <c r="A294" t="s">
        <v>1862</v>
      </c>
      <c r="B294">
        <v>600942</v>
      </c>
      <c r="C294" t="s">
        <v>1872</v>
      </c>
      <c r="D294">
        <v>844808</v>
      </c>
      <c r="E294" t="s">
        <v>1880</v>
      </c>
      <c r="F294">
        <v>934152</v>
      </c>
      <c r="G294" t="s">
        <v>3072</v>
      </c>
      <c r="H294" t="s">
        <v>2835</v>
      </c>
      <c r="I294" t="s">
        <v>2403</v>
      </c>
      <c r="J294" t="s">
        <v>1872</v>
      </c>
      <c r="K294">
        <v>0.04</v>
      </c>
      <c r="L294">
        <v>0.06</v>
      </c>
      <c r="M294">
        <v>1.9999999999999997E-2</v>
      </c>
      <c r="N294">
        <v>7.5000000000000011E-2</v>
      </c>
      <c r="O294">
        <v>6.9500000000000006E-2</v>
      </c>
      <c r="P294">
        <v>-1.1298958486379049E-2</v>
      </c>
      <c r="Q294">
        <v>-1.6948437729568576E-2</v>
      </c>
      <c r="R294">
        <v>-2.8247396215947625E-2</v>
      </c>
      <c r="S294">
        <v>-3.5309245269934529E-2</v>
      </c>
      <c r="T294">
        <v>-3.9351151919917303E-2</v>
      </c>
      <c r="U294">
        <v>6.3701041513620965E-2</v>
      </c>
      <c r="V294">
        <v>5.8051562270431435E-2</v>
      </c>
      <c r="W294">
        <v>4.6752603784052382E-2</v>
      </c>
      <c r="X294">
        <v>3.9690754730065482E-2</v>
      </c>
      <c r="Y294">
        <v>3.5648848080082708E-2</v>
      </c>
      <c r="Z294">
        <v>5.820104151362096E-2</v>
      </c>
      <c r="AA294">
        <v>5.255156227043143E-2</v>
      </c>
      <c r="AB294">
        <v>4.1252603784052377E-2</v>
      </c>
      <c r="AC294">
        <v>3.4190754730065477E-2</v>
      </c>
      <c r="AD294">
        <v>3.0148848080082703E-2</v>
      </c>
      <c r="AE294" t="str">
        <f t="shared" si="4"/>
        <v>Peralatan Rumah TanggaPeralatan Rumah TanggaPel Listrik</v>
      </c>
      <c r="BF294" t="s">
        <v>1370</v>
      </c>
      <c r="BI294" t="s">
        <v>3415</v>
      </c>
      <c r="BL294" t="s">
        <v>53</v>
      </c>
      <c r="BM294" t="s">
        <v>3478</v>
      </c>
      <c r="BO294" t="s">
        <v>3479</v>
      </c>
      <c r="BP294" t="s">
        <v>3480</v>
      </c>
    </row>
    <row r="295" spans="1:68">
      <c r="A295" t="s">
        <v>1862</v>
      </c>
      <c r="B295">
        <v>600942</v>
      </c>
      <c r="C295" t="s">
        <v>1872</v>
      </c>
      <c r="D295">
        <v>844808</v>
      </c>
      <c r="E295" t="s">
        <v>1879</v>
      </c>
      <c r="F295">
        <v>983432</v>
      </c>
      <c r="G295" t="s">
        <v>3112</v>
      </c>
      <c r="H295" t="s">
        <v>2835</v>
      </c>
      <c r="I295" t="s">
        <v>2403</v>
      </c>
      <c r="J295" t="s">
        <v>1872</v>
      </c>
      <c r="K295">
        <v>0.04</v>
      </c>
      <c r="L295">
        <v>0.06</v>
      </c>
      <c r="M295">
        <v>1.9999999999999997E-2</v>
      </c>
      <c r="N295">
        <v>7.7499999999999999E-2</v>
      </c>
      <c r="O295">
        <v>0.122</v>
      </c>
      <c r="P295">
        <v>-1.064E-2</v>
      </c>
      <c r="Q295">
        <v>-1.5959999999999998E-2</v>
      </c>
      <c r="R295">
        <v>-2.6599999999999999E-2</v>
      </c>
      <c r="S295">
        <v>-3.3249999999999995E-2</v>
      </c>
      <c r="T295">
        <v>-3.5999999999999997E-2</v>
      </c>
      <c r="U295">
        <v>6.6860000000000003E-2</v>
      </c>
      <c r="V295">
        <v>6.1539999999999997E-2</v>
      </c>
      <c r="W295">
        <v>5.0900000000000001E-2</v>
      </c>
      <c r="X295">
        <v>4.4250000000000005E-2</v>
      </c>
      <c r="Y295">
        <v>4.1500000000000002E-2</v>
      </c>
      <c r="Z295">
        <v>0.11136</v>
      </c>
      <c r="AA295">
        <v>0.10604</v>
      </c>
      <c r="AB295">
        <v>9.5399999999999999E-2</v>
      </c>
      <c r="AC295">
        <v>8.8749999999999996E-2</v>
      </c>
      <c r="AD295">
        <v>8.5999999999999993E-2</v>
      </c>
      <c r="AE295" t="str">
        <f t="shared" si="4"/>
        <v>Peralatan Rumah TanggaPeralatan Rumah TanggaSelimut Listrik</v>
      </c>
      <c r="BF295" t="s">
        <v>1452</v>
      </c>
      <c r="BI295" t="s">
        <v>3415</v>
      </c>
      <c r="BL295" t="s">
        <v>12</v>
      </c>
      <c r="BM295" t="s">
        <v>3481</v>
      </c>
      <c r="BO295" t="s">
        <v>3482</v>
      </c>
      <c r="BP295" t="s">
        <v>3483</v>
      </c>
    </row>
    <row r="296" spans="1:68">
      <c r="A296" t="s">
        <v>1862</v>
      </c>
      <c r="B296">
        <v>600942</v>
      </c>
      <c r="C296" t="s">
        <v>1872</v>
      </c>
      <c r="D296">
        <v>844808</v>
      </c>
      <c r="E296" t="s">
        <v>1875</v>
      </c>
      <c r="F296">
        <v>979080</v>
      </c>
      <c r="G296" t="s">
        <v>3069</v>
      </c>
      <c r="H296" t="s">
        <v>2835</v>
      </c>
      <c r="I296" t="s">
        <v>2403</v>
      </c>
      <c r="J296" t="s">
        <v>1872</v>
      </c>
      <c r="K296">
        <v>0.04</v>
      </c>
      <c r="L296">
        <v>0.06</v>
      </c>
      <c r="M296">
        <v>1.9999999999999997E-2</v>
      </c>
      <c r="N296">
        <v>6.25E-2</v>
      </c>
      <c r="O296">
        <v>8.2000000000000003E-2</v>
      </c>
      <c r="P296">
        <v>-1.064E-2</v>
      </c>
      <c r="Q296">
        <v>-1.5959999999999998E-2</v>
      </c>
      <c r="R296">
        <v>-2.6599999999999999E-2</v>
      </c>
      <c r="S296">
        <v>-3.3249999999999995E-2</v>
      </c>
      <c r="T296">
        <v>-3.5999999999999997E-2</v>
      </c>
      <c r="U296">
        <v>5.1860000000000003E-2</v>
      </c>
      <c r="V296">
        <v>4.6539999999999998E-2</v>
      </c>
      <c r="W296">
        <v>3.5900000000000001E-2</v>
      </c>
      <c r="X296">
        <v>2.9250000000000005E-2</v>
      </c>
      <c r="Y296">
        <v>2.6500000000000003E-2</v>
      </c>
      <c r="Z296">
        <v>7.1360000000000007E-2</v>
      </c>
      <c r="AA296">
        <v>6.6040000000000001E-2</v>
      </c>
      <c r="AB296">
        <v>5.5400000000000005E-2</v>
      </c>
      <c r="AC296">
        <v>4.8750000000000009E-2</v>
      </c>
      <c r="AD296">
        <v>4.6000000000000006E-2</v>
      </c>
      <c r="AE296" t="str">
        <f t="shared" si="4"/>
        <v>Peralatan Rumah TanggaPeralatan Rumah TanggaMesin Penjawab</v>
      </c>
      <c r="BF296" t="s">
        <v>1749</v>
      </c>
      <c r="BI296" t="s">
        <v>3415</v>
      </c>
      <c r="BL296" t="s">
        <v>1153</v>
      </c>
      <c r="BM296" t="s">
        <v>3484</v>
      </c>
      <c r="BO296" t="s">
        <v>3485</v>
      </c>
      <c r="BP296" t="s">
        <v>3486</v>
      </c>
    </row>
    <row r="297" spans="1:68">
      <c r="A297" t="s">
        <v>1862</v>
      </c>
      <c r="B297">
        <v>600942</v>
      </c>
      <c r="C297" t="s">
        <v>1872</v>
      </c>
      <c r="D297">
        <v>844808</v>
      </c>
      <c r="E297" t="s">
        <v>1873</v>
      </c>
      <c r="F297">
        <v>880656</v>
      </c>
      <c r="G297" t="s">
        <v>3090</v>
      </c>
      <c r="H297" t="s">
        <v>2835</v>
      </c>
      <c r="I297" t="s">
        <v>2403</v>
      </c>
      <c r="J297" t="s">
        <v>1872</v>
      </c>
      <c r="K297">
        <v>0.04</v>
      </c>
      <c r="L297">
        <v>0.06</v>
      </c>
      <c r="M297">
        <v>1.9999999999999997E-2</v>
      </c>
      <c r="N297">
        <v>6.5000000000000002E-2</v>
      </c>
      <c r="O297">
        <v>5.9499999999999997E-2</v>
      </c>
      <c r="P297">
        <v>-7.0749999999999997E-3</v>
      </c>
      <c r="Q297">
        <v>-1.0612499999999999E-2</v>
      </c>
      <c r="R297">
        <v>-1.7687499999999998E-2</v>
      </c>
      <c r="S297">
        <v>-2.1374999999999998E-2</v>
      </c>
      <c r="T297">
        <v>-2.4749999999999998E-2</v>
      </c>
      <c r="U297">
        <v>5.7925000000000004E-2</v>
      </c>
      <c r="V297">
        <v>5.4387500000000005E-2</v>
      </c>
      <c r="W297">
        <v>4.7312500000000007E-2</v>
      </c>
      <c r="X297">
        <v>4.3625000000000004E-2</v>
      </c>
      <c r="Y297">
        <v>4.0250000000000008E-2</v>
      </c>
      <c r="Z297">
        <v>5.2424999999999999E-2</v>
      </c>
      <c r="AA297">
        <v>4.88875E-2</v>
      </c>
      <c r="AB297">
        <v>4.1812500000000002E-2</v>
      </c>
      <c r="AC297">
        <v>3.8124999999999999E-2</v>
      </c>
      <c r="AD297">
        <v>3.4750000000000003E-2</v>
      </c>
      <c r="AE297" t="str">
        <f t="shared" si="4"/>
        <v>Peralatan Rumah TanggaPeralatan Rumah TanggaPendingin Udara</v>
      </c>
      <c r="BF297" t="s">
        <v>2102</v>
      </c>
      <c r="BI297" t="s">
        <v>3415</v>
      </c>
      <c r="BL297" t="s">
        <v>1154</v>
      </c>
      <c r="BM297" t="s">
        <v>3487</v>
      </c>
      <c r="BO297" t="s">
        <v>3488</v>
      </c>
      <c r="BP297" t="s">
        <v>3489</v>
      </c>
    </row>
    <row r="298" spans="1:68">
      <c r="A298" t="s">
        <v>1862</v>
      </c>
      <c r="B298">
        <v>600942</v>
      </c>
      <c r="C298" t="s">
        <v>1917</v>
      </c>
      <c r="D298">
        <v>845064</v>
      </c>
      <c r="E298" t="s">
        <v>1927</v>
      </c>
      <c r="F298">
        <v>850184</v>
      </c>
      <c r="G298" t="s">
        <v>3144</v>
      </c>
      <c r="H298" t="s">
        <v>3490</v>
      </c>
      <c r="I298" t="s">
        <v>2403</v>
      </c>
      <c r="J298" t="s">
        <v>1872</v>
      </c>
      <c r="K298">
        <v>0.04</v>
      </c>
      <c r="L298">
        <v>0.06</v>
      </c>
      <c r="M298">
        <v>1.9999999999999997E-2</v>
      </c>
      <c r="N298">
        <v>6.5000000000000002E-2</v>
      </c>
      <c r="O298">
        <v>5.9499999999999997E-2</v>
      </c>
      <c r="P298">
        <v>-7.0749999999999997E-3</v>
      </c>
      <c r="Q298">
        <v>-1.0612499999999999E-2</v>
      </c>
      <c r="R298">
        <v>-1.7687499999999998E-2</v>
      </c>
      <c r="S298">
        <v>-2.1374999999999998E-2</v>
      </c>
      <c r="T298">
        <v>-2.4749999999999998E-2</v>
      </c>
      <c r="U298">
        <v>5.7925000000000004E-2</v>
      </c>
      <c r="V298">
        <v>5.4387500000000005E-2</v>
      </c>
      <c r="W298">
        <v>4.7312500000000007E-2</v>
      </c>
      <c r="X298">
        <v>4.3625000000000004E-2</v>
      </c>
      <c r="Y298">
        <v>4.0250000000000008E-2</v>
      </c>
      <c r="Z298">
        <v>5.2424999999999999E-2</v>
      </c>
      <c r="AA298">
        <v>4.88875E-2</v>
      </c>
      <c r="AB298">
        <v>4.1812500000000002E-2</v>
      </c>
      <c r="AC298">
        <v>3.8124999999999999E-2</v>
      </c>
      <c r="AD298">
        <v>3.4750000000000003E-2</v>
      </c>
      <c r="AE298" t="str">
        <f t="shared" si="4"/>
        <v>Peralatan Rumah TanggaPeralatan Rumah Tangga BesarMesin Cuci &amp; Pengering</v>
      </c>
      <c r="BF298" t="s">
        <v>1978</v>
      </c>
      <c r="BI298" t="s">
        <v>3415</v>
      </c>
      <c r="BL298" t="s">
        <v>1155</v>
      </c>
      <c r="BM298" t="s">
        <v>3491</v>
      </c>
      <c r="BO298" t="s">
        <v>3492</v>
      </c>
      <c r="BP298" t="s">
        <v>3493</v>
      </c>
    </row>
    <row r="299" spans="1:68">
      <c r="A299" t="s">
        <v>1862</v>
      </c>
      <c r="B299">
        <v>600942</v>
      </c>
      <c r="C299" t="s">
        <v>1917</v>
      </c>
      <c r="D299">
        <v>845064</v>
      </c>
      <c r="E299" t="s">
        <v>1924</v>
      </c>
      <c r="F299">
        <v>850312</v>
      </c>
      <c r="G299" t="s">
        <v>3136</v>
      </c>
      <c r="H299" t="s">
        <v>3490</v>
      </c>
      <c r="I299" t="s">
        <v>2403</v>
      </c>
      <c r="J299" t="s">
        <v>1872</v>
      </c>
      <c r="K299">
        <v>0.04</v>
      </c>
      <c r="L299">
        <v>0.06</v>
      </c>
      <c r="M299">
        <v>1.9999999999999997E-2</v>
      </c>
      <c r="N299">
        <v>6.5000000000000002E-2</v>
      </c>
      <c r="O299">
        <v>5.9499999999999997E-2</v>
      </c>
      <c r="P299">
        <v>-1.2772383308704987E-2</v>
      </c>
      <c r="Q299">
        <v>-1.9158574963057482E-2</v>
      </c>
      <c r="R299">
        <v>-3.1930958271762469E-2</v>
      </c>
      <c r="S299">
        <v>-3.5744506575052404E-2</v>
      </c>
      <c r="T299">
        <v>-4.2900955673750414E-2</v>
      </c>
      <c r="U299">
        <v>5.2227616691295012E-2</v>
      </c>
      <c r="V299">
        <v>4.5841425036942524E-2</v>
      </c>
      <c r="W299">
        <v>3.3069041728237533E-2</v>
      </c>
      <c r="X299">
        <v>2.9255493424947598E-2</v>
      </c>
      <c r="Y299">
        <v>2.2099044326249588E-2</v>
      </c>
      <c r="Z299">
        <v>4.6727616691295007E-2</v>
      </c>
      <c r="AA299">
        <v>4.0341425036942519E-2</v>
      </c>
      <c r="AB299">
        <v>2.7569041728237528E-2</v>
      </c>
      <c r="AC299">
        <v>2.3755493424947594E-2</v>
      </c>
      <c r="AD299">
        <v>1.6599044326249583E-2</v>
      </c>
      <c r="AE299" t="str">
        <f t="shared" si="4"/>
        <v>Peralatan Rumah TanggaPeralatan Rumah Tangga BesarKulkas &amp; Freezer</v>
      </c>
      <c r="BF299" t="s">
        <v>1634</v>
      </c>
      <c r="BI299" t="s">
        <v>3415</v>
      </c>
      <c r="BL299" t="s">
        <v>1156</v>
      </c>
      <c r="BM299" t="s">
        <v>3494</v>
      </c>
      <c r="BO299" t="s">
        <v>3495</v>
      </c>
      <c r="BP299" t="s">
        <v>3496</v>
      </c>
    </row>
    <row r="300" spans="1:68">
      <c r="A300" t="s">
        <v>1862</v>
      </c>
      <c r="B300">
        <v>600942</v>
      </c>
      <c r="C300" t="s">
        <v>1917</v>
      </c>
      <c r="D300">
        <v>845064</v>
      </c>
      <c r="E300" t="s">
        <v>906</v>
      </c>
      <c r="F300">
        <v>849928</v>
      </c>
      <c r="G300" t="s">
        <v>3128</v>
      </c>
      <c r="H300" t="s">
        <v>3490</v>
      </c>
      <c r="I300" t="s">
        <v>2403</v>
      </c>
      <c r="J300" t="s">
        <v>1872</v>
      </c>
      <c r="K300">
        <v>0.04</v>
      </c>
      <c r="L300">
        <v>0.06</v>
      </c>
      <c r="M300">
        <v>1.9999999999999997E-2</v>
      </c>
      <c r="N300">
        <v>6.5000000000000002E-2</v>
      </c>
      <c r="O300">
        <v>5.9499999999999997E-2</v>
      </c>
      <c r="P300">
        <v>-7.0749999999999997E-3</v>
      </c>
      <c r="Q300">
        <v>-1.0612499999999999E-2</v>
      </c>
      <c r="R300">
        <v>-1.7687499999999998E-2</v>
      </c>
      <c r="S300">
        <v>-2.1374999999999998E-2</v>
      </c>
      <c r="T300">
        <v>-2.4749999999999998E-2</v>
      </c>
      <c r="U300">
        <v>5.7925000000000004E-2</v>
      </c>
      <c r="V300">
        <v>5.4387500000000005E-2</v>
      </c>
      <c r="W300">
        <v>4.7312500000000007E-2</v>
      </c>
      <c r="X300">
        <v>4.3625000000000004E-2</v>
      </c>
      <c r="Y300">
        <v>4.0250000000000008E-2</v>
      </c>
      <c r="Z300">
        <v>5.2424999999999999E-2</v>
      </c>
      <c r="AA300">
        <v>4.88875E-2</v>
      </c>
      <c r="AB300">
        <v>4.1812500000000002E-2</v>
      </c>
      <c r="AC300">
        <v>3.8124999999999999E-2</v>
      </c>
      <c r="AD300">
        <v>3.4750000000000003E-2</v>
      </c>
      <c r="AE300" t="str">
        <f t="shared" si="4"/>
        <v>Peralatan Rumah TanggaPeralatan Rumah Tangga BesarAir Conditioner</v>
      </c>
      <c r="BF300" t="s">
        <v>1897</v>
      </c>
      <c r="BI300" t="s">
        <v>3415</v>
      </c>
      <c r="BL300" t="s">
        <v>1157</v>
      </c>
      <c r="BM300" t="s">
        <v>3497</v>
      </c>
      <c r="BO300" t="s">
        <v>3498</v>
      </c>
      <c r="BP300" t="s">
        <v>3499</v>
      </c>
    </row>
    <row r="301" spans="1:68">
      <c r="A301" t="s">
        <v>1862</v>
      </c>
      <c r="B301">
        <v>600942</v>
      </c>
      <c r="C301" t="s">
        <v>1917</v>
      </c>
      <c r="D301">
        <v>845064</v>
      </c>
      <c r="E301" t="s">
        <v>1921</v>
      </c>
      <c r="F301">
        <v>850568</v>
      </c>
      <c r="G301" t="s">
        <v>3147</v>
      </c>
      <c r="H301" t="s">
        <v>3490</v>
      </c>
      <c r="I301" t="s">
        <v>2403</v>
      </c>
      <c r="J301" t="s">
        <v>1872</v>
      </c>
      <c r="K301">
        <v>0.04</v>
      </c>
      <c r="L301">
        <v>0.06</v>
      </c>
      <c r="M301">
        <v>1.9999999999999997E-2</v>
      </c>
      <c r="N301">
        <v>6.5000000000000002E-2</v>
      </c>
      <c r="O301">
        <v>5.9499999999999997E-2</v>
      </c>
      <c r="P301">
        <v>-7.0749999999999997E-3</v>
      </c>
      <c r="Q301">
        <v>-1.0612499999999999E-2</v>
      </c>
      <c r="R301">
        <v>-1.7687499999999998E-2</v>
      </c>
      <c r="S301">
        <v>-2.1374999999999998E-2</v>
      </c>
      <c r="T301">
        <v>-2.4749999999999998E-2</v>
      </c>
      <c r="U301">
        <v>5.7925000000000004E-2</v>
      </c>
      <c r="V301">
        <v>5.4387500000000005E-2</v>
      </c>
      <c r="W301">
        <v>4.7312500000000007E-2</v>
      </c>
      <c r="X301">
        <v>4.3625000000000004E-2</v>
      </c>
      <c r="Y301">
        <v>4.0250000000000008E-2</v>
      </c>
      <c r="Z301">
        <v>5.2424999999999999E-2</v>
      </c>
      <c r="AA301">
        <v>4.88875E-2</v>
      </c>
      <c r="AB301">
        <v>4.1812500000000002E-2</v>
      </c>
      <c r="AC301">
        <v>3.8124999999999999E-2</v>
      </c>
      <c r="AD301">
        <v>3.4750000000000003E-2</v>
      </c>
      <c r="AE301" t="str">
        <f t="shared" si="4"/>
        <v>Peralatan Rumah TanggaPeralatan Rumah Tangga BesarOven, Range &amp; Kompor</v>
      </c>
      <c r="BF301" t="s">
        <v>1879</v>
      </c>
      <c r="BI301" t="s">
        <v>3415</v>
      </c>
      <c r="BL301" t="s">
        <v>1158</v>
      </c>
      <c r="BM301" t="s">
        <v>3500</v>
      </c>
      <c r="BO301" t="s">
        <v>3501</v>
      </c>
      <c r="BP301" t="s">
        <v>3502</v>
      </c>
    </row>
    <row r="302" spans="1:68">
      <c r="A302" t="s">
        <v>1862</v>
      </c>
      <c r="B302">
        <v>600942</v>
      </c>
      <c r="C302" t="s">
        <v>1917</v>
      </c>
      <c r="D302">
        <v>845064</v>
      </c>
      <c r="E302" t="s">
        <v>1926</v>
      </c>
      <c r="F302">
        <v>600852</v>
      </c>
      <c r="G302" t="s">
        <v>3172</v>
      </c>
      <c r="H302" t="s">
        <v>3490</v>
      </c>
      <c r="I302" t="s">
        <v>2403</v>
      </c>
      <c r="J302" t="s">
        <v>1872</v>
      </c>
      <c r="K302">
        <v>0.04</v>
      </c>
      <c r="L302">
        <v>0.06</v>
      </c>
      <c r="M302">
        <v>1.9999999999999997E-2</v>
      </c>
      <c r="N302">
        <v>6.5000000000000002E-2</v>
      </c>
      <c r="O302">
        <v>5.9499999999999997E-2</v>
      </c>
      <c r="P302">
        <v>-1.1049449572563975E-2</v>
      </c>
      <c r="Q302">
        <v>-1.6574174358845964E-2</v>
      </c>
      <c r="R302">
        <v>-2.7623623931409939E-2</v>
      </c>
      <c r="S302">
        <v>-3.1399054231687901E-2</v>
      </c>
      <c r="T302">
        <v>-3.7411963240026831E-2</v>
      </c>
      <c r="U302">
        <v>5.3950550427436031E-2</v>
      </c>
      <c r="V302">
        <v>4.8425825641154038E-2</v>
      </c>
      <c r="W302">
        <v>3.7376376068590067E-2</v>
      </c>
      <c r="X302">
        <v>3.3600945768312102E-2</v>
      </c>
      <c r="Y302">
        <v>2.7588036759973171E-2</v>
      </c>
      <c r="Z302">
        <v>4.8450550427436026E-2</v>
      </c>
      <c r="AA302">
        <v>4.2925825641154033E-2</v>
      </c>
      <c r="AB302">
        <v>3.1876376068590062E-2</v>
      </c>
      <c r="AC302">
        <v>2.8100945768312097E-2</v>
      </c>
      <c r="AD302">
        <v>2.2088036759973166E-2</v>
      </c>
      <c r="AE302" t="str">
        <f t="shared" si="4"/>
        <v>Peralatan Rumah TanggaPeralatan Rumah Tangga BesarTelevisi</v>
      </c>
      <c r="BF302" t="s">
        <v>1203</v>
      </c>
      <c r="BI302" t="s">
        <v>3415</v>
      </c>
      <c r="BL302" t="s">
        <v>1163</v>
      </c>
      <c r="BM302" t="s">
        <v>3503</v>
      </c>
      <c r="BO302" t="s">
        <v>3504</v>
      </c>
      <c r="BP302" t="s">
        <v>3505</v>
      </c>
    </row>
    <row r="303" spans="1:68">
      <c r="A303" t="s">
        <v>1862</v>
      </c>
      <c r="B303">
        <v>600942</v>
      </c>
      <c r="C303" t="s">
        <v>1917</v>
      </c>
      <c r="D303">
        <v>845064</v>
      </c>
      <c r="E303" t="s">
        <v>1920</v>
      </c>
      <c r="F303">
        <v>850824</v>
      </c>
      <c r="G303" t="s">
        <v>3132</v>
      </c>
      <c r="H303" t="s">
        <v>3490</v>
      </c>
      <c r="I303" t="s">
        <v>2403</v>
      </c>
      <c r="J303" t="s">
        <v>1872</v>
      </c>
      <c r="K303">
        <v>0.04</v>
      </c>
      <c r="L303">
        <v>0.06</v>
      </c>
      <c r="M303">
        <v>1.9999999999999997E-2</v>
      </c>
      <c r="N303">
        <v>7.7499999999999999E-2</v>
      </c>
      <c r="O303">
        <v>7.1999999999999995E-2</v>
      </c>
      <c r="P303">
        <v>-1.064E-2</v>
      </c>
      <c r="Q303">
        <v>-1.5959999999999998E-2</v>
      </c>
      <c r="R303">
        <v>-2.6599999999999999E-2</v>
      </c>
      <c r="S303">
        <v>-3.3249999999999995E-2</v>
      </c>
      <c r="T303">
        <v>-3.5999999999999997E-2</v>
      </c>
      <c r="U303">
        <v>6.6860000000000003E-2</v>
      </c>
      <c r="V303">
        <v>6.1539999999999997E-2</v>
      </c>
      <c r="W303">
        <v>5.0900000000000001E-2</v>
      </c>
      <c r="X303">
        <v>4.4250000000000005E-2</v>
      </c>
      <c r="Y303">
        <v>4.1500000000000002E-2</v>
      </c>
      <c r="Z303">
        <v>6.1359999999999998E-2</v>
      </c>
      <c r="AA303">
        <v>5.6039999999999993E-2</v>
      </c>
      <c r="AB303">
        <v>4.5399999999999996E-2</v>
      </c>
      <c r="AC303">
        <v>3.875E-2</v>
      </c>
      <c r="AD303">
        <v>3.5999999999999997E-2</v>
      </c>
      <c r="AE303" t="str">
        <f t="shared" si="4"/>
        <v>Peralatan Rumah TanggaPeralatan Rumah Tangga BesarKomponen &amp; Aksesori Peralatan Besar</v>
      </c>
      <c r="BF303" t="s">
        <v>1898</v>
      </c>
      <c r="BI303" t="s">
        <v>3415</v>
      </c>
      <c r="BL303" t="s">
        <v>483</v>
      </c>
      <c r="BM303" t="s">
        <v>3506</v>
      </c>
      <c r="BO303" t="s">
        <v>3507</v>
      </c>
      <c r="BP303" t="s">
        <v>3508</v>
      </c>
    </row>
    <row r="304" spans="1:68">
      <c r="A304" t="s">
        <v>1862</v>
      </c>
      <c r="B304">
        <v>600942</v>
      </c>
      <c r="C304" t="s">
        <v>1917</v>
      </c>
      <c r="D304">
        <v>845064</v>
      </c>
      <c r="E304" t="s">
        <v>1923</v>
      </c>
      <c r="F304">
        <v>850440</v>
      </c>
      <c r="G304" t="s">
        <v>3168</v>
      </c>
      <c r="H304" t="s">
        <v>3490</v>
      </c>
      <c r="I304" t="s">
        <v>2403</v>
      </c>
      <c r="J304" t="s">
        <v>1872</v>
      </c>
      <c r="K304">
        <v>0.04</v>
      </c>
      <c r="L304">
        <v>0.06</v>
      </c>
      <c r="M304">
        <v>1.9999999999999997E-2</v>
      </c>
      <c r="N304">
        <v>6.5000000000000002E-2</v>
      </c>
      <c r="O304">
        <v>5.9499999999999997E-2</v>
      </c>
      <c r="P304">
        <v>-7.0749999999999997E-3</v>
      </c>
      <c r="Q304">
        <v>-1.0612499999999999E-2</v>
      </c>
      <c r="R304">
        <v>-1.7687499999999998E-2</v>
      </c>
      <c r="S304">
        <v>-2.1374999999999998E-2</v>
      </c>
      <c r="T304">
        <v>-2.4749999999999998E-2</v>
      </c>
      <c r="U304">
        <v>5.7925000000000004E-2</v>
      </c>
      <c r="V304">
        <v>5.4387500000000005E-2</v>
      </c>
      <c r="W304">
        <v>4.7312500000000007E-2</v>
      </c>
      <c r="X304">
        <v>4.3625000000000004E-2</v>
      </c>
      <c r="Y304">
        <v>4.0250000000000008E-2</v>
      </c>
      <c r="Z304">
        <v>5.2424999999999999E-2</v>
      </c>
      <c r="AA304">
        <v>4.88875E-2</v>
      </c>
      <c r="AB304">
        <v>4.1812500000000002E-2</v>
      </c>
      <c r="AC304">
        <v>3.8124999999999999E-2</v>
      </c>
      <c r="AD304">
        <v>3.4750000000000003E-2</v>
      </c>
      <c r="AE304" t="str">
        <f t="shared" si="4"/>
        <v>Peralatan Rumah TanggaPeralatan Rumah Tangga BesarRange Hood</v>
      </c>
      <c r="BF304" t="s">
        <v>1899</v>
      </c>
      <c r="BI304" t="s">
        <v>3415</v>
      </c>
      <c r="BL304" t="s">
        <v>663</v>
      </c>
      <c r="BM304" t="s">
        <v>3509</v>
      </c>
      <c r="BO304" t="s">
        <v>3510</v>
      </c>
      <c r="BP304" t="s">
        <v>3511</v>
      </c>
    </row>
    <row r="305" spans="1:68">
      <c r="A305" t="s">
        <v>1862</v>
      </c>
      <c r="B305">
        <v>600942</v>
      </c>
      <c r="C305" t="s">
        <v>1917</v>
      </c>
      <c r="D305">
        <v>845064</v>
      </c>
      <c r="E305" t="s">
        <v>1919</v>
      </c>
      <c r="F305">
        <v>850696</v>
      </c>
      <c r="G305" t="s">
        <v>3156</v>
      </c>
      <c r="H305" t="s">
        <v>3490</v>
      </c>
      <c r="I305" t="s">
        <v>2403</v>
      </c>
      <c r="J305" t="s">
        <v>1872</v>
      </c>
      <c r="K305">
        <v>0.04</v>
      </c>
      <c r="L305">
        <v>0.06</v>
      </c>
      <c r="M305">
        <v>1.9999999999999997E-2</v>
      </c>
      <c r="N305">
        <v>6.5000000000000002E-2</v>
      </c>
      <c r="O305">
        <v>5.9499999999999997E-2</v>
      </c>
      <c r="P305">
        <v>-7.0749999999999997E-3</v>
      </c>
      <c r="Q305">
        <v>-1.0612499999999999E-2</v>
      </c>
      <c r="R305">
        <v>-1.7687499999999998E-2</v>
      </c>
      <c r="S305">
        <v>-2.1374999999999998E-2</v>
      </c>
      <c r="T305">
        <v>-2.4749999999999998E-2</v>
      </c>
      <c r="U305">
        <v>5.7925000000000004E-2</v>
      </c>
      <c r="V305">
        <v>5.4387500000000005E-2</v>
      </c>
      <c r="W305">
        <v>4.7312500000000007E-2</v>
      </c>
      <c r="X305">
        <v>4.3625000000000004E-2</v>
      </c>
      <c r="Y305">
        <v>4.0250000000000008E-2</v>
      </c>
      <c r="Z305">
        <v>5.2424999999999999E-2</v>
      </c>
      <c r="AA305">
        <v>4.88875E-2</v>
      </c>
      <c r="AB305">
        <v>4.1812500000000002E-2</v>
      </c>
      <c r="AC305">
        <v>3.8124999999999999E-2</v>
      </c>
      <c r="AD305">
        <v>3.4750000000000003E-2</v>
      </c>
      <c r="AE305" t="str">
        <f t="shared" si="4"/>
        <v>Peralatan Rumah TanggaPeralatan Rumah Tangga BesarPencuci Piring</v>
      </c>
      <c r="BF305" t="s">
        <v>1900</v>
      </c>
      <c r="BI305" t="s">
        <v>3415</v>
      </c>
      <c r="BL305" t="s">
        <v>681</v>
      </c>
      <c r="BM305" t="s">
        <v>3512</v>
      </c>
      <c r="BO305" t="s">
        <v>3513</v>
      </c>
      <c r="BP305" t="s">
        <v>3514</v>
      </c>
    </row>
    <row r="306" spans="1:68">
      <c r="A306" t="s">
        <v>1862</v>
      </c>
      <c r="B306">
        <v>600942</v>
      </c>
      <c r="C306" t="s">
        <v>1917</v>
      </c>
      <c r="D306">
        <v>845064</v>
      </c>
      <c r="E306" t="s">
        <v>1922</v>
      </c>
      <c r="F306">
        <v>852496</v>
      </c>
      <c r="G306" t="s">
        <v>3160</v>
      </c>
      <c r="H306" t="s">
        <v>3490</v>
      </c>
      <c r="I306" t="s">
        <v>2403</v>
      </c>
      <c r="J306" t="s">
        <v>1872</v>
      </c>
      <c r="K306">
        <v>0.04</v>
      </c>
      <c r="L306">
        <v>0.06</v>
      </c>
      <c r="M306">
        <v>1.9999999999999997E-2</v>
      </c>
      <c r="N306">
        <v>6.5000000000000002E-2</v>
      </c>
      <c r="O306">
        <v>5.9499999999999997E-2</v>
      </c>
      <c r="P306">
        <v>-7.0749999999999997E-3</v>
      </c>
      <c r="Q306">
        <v>-1.0612499999999999E-2</v>
      </c>
      <c r="R306">
        <v>-1.7687499999999998E-2</v>
      </c>
      <c r="S306">
        <v>-2.1374999999999998E-2</v>
      </c>
      <c r="T306">
        <v>-2.4749999999999998E-2</v>
      </c>
      <c r="U306">
        <v>5.7925000000000004E-2</v>
      </c>
      <c r="V306">
        <v>5.4387500000000005E-2</v>
      </c>
      <c r="W306">
        <v>4.7312500000000007E-2</v>
      </c>
      <c r="X306">
        <v>4.3625000000000004E-2</v>
      </c>
      <c r="Y306">
        <v>4.0250000000000008E-2</v>
      </c>
      <c r="Z306">
        <v>5.2424999999999999E-2</v>
      </c>
      <c r="AA306">
        <v>4.88875E-2</v>
      </c>
      <c r="AB306">
        <v>4.1812500000000002E-2</v>
      </c>
      <c r="AC306">
        <v>3.8124999999999999E-2</v>
      </c>
      <c r="AD306">
        <v>3.4750000000000003E-2</v>
      </c>
      <c r="AE306" t="str">
        <f t="shared" si="4"/>
        <v>Peralatan Rumah TanggaPeralatan Rumah Tangga BesarPenyejuk Udara Portabel</v>
      </c>
      <c r="BF306" t="s">
        <v>1880</v>
      </c>
      <c r="BI306" t="s">
        <v>3415</v>
      </c>
      <c r="BL306" t="s">
        <v>377</v>
      </c>
      <c r="BM306" t="s">
        <v>3515</v>
      </c>
      <c r="BO306" t="s">
        <v>3516</v>
      </c>
      <c r="BP306" t="s">
        <v>3517</v>
      </c>
    </row>
    <row r="307" spans="1:68">
      <c r="A307" t="s">
        <v>1862</v>
      </c>
      <c r="B307">
        <v>600942</v>
      </c>
      <c r="C307" t="s">
        <v>1917</v>
      </c>
      <c r="D307">
        <v>845064</v>
      </c>
      <c r="E307" t="s">
        <v>1928</v>
      </c>
      <c r="F307">
        <v>850056</v>
      </c>
      <c r="G307" t="s">
        <v>3152</v>
      </c>
      <c r="H307" t="s">
        <v>3490</v>
      </c>
      <c r="I307" t="s">
        <v>2403</v>
      </c>
      <c r="J307" t="s">
        <v>1872</v>
      </c>
      <c r="K307">
        <v>0.04</v>
      </c>
      <c r="L307">
        <v>0.06</v>
      </c>
      <c r="M307">
        <v>1.9999999999999997E-2</v>
      </c>
      <c r="N307">
        <v>6.25E-2</v>
      </c>
      <c r="O307">
        <v>8.2000000000000003E-2</v>
      </c>
      <c r="P307">
        <v>-1.064E-2</v>
      </c>
      <c r="Q307">
        <v>-1.5959999999999998E-2</v>
      </c>
      <c r="R307">
        <v>-2.6599999999999999E-2</v>
      </c>
      <c r="S307">
        <v>-3.3249999999999995E-2</v>
      </c>
      <c r="T307">
        <v>-3.5999999999999997E-2</v>
      </c>
      <c r="U307">
        <v>5.1860000000000003E-2</v>
      </c>
      <c r="V307">
        <v>4.6539999999999998E-2</v>
      </c>
      <c r="W307">
        <v>3.5900000000000001E-2</v>
      </c>
      <c r="X307">
        <v>2.9250000000000005E-2</v>
      </c>
      <c r="Y307">
        <v>2.6500000000000003E-2</v>
      </c>
      <c r="Z307">
        <v>7.1360000000000007E-2</v>
      </c>
      <c r="AA307">
        <v>6.6040000000000001E-2</v>
      </c>
      <c r="AB307">
        <v>5.5400000000000005E-2</v>
      </c>
      <c r="AC307">
        <v>4.8750000000000009E-2</v>
      </c>
      <c r="AD307">
        <v>4.6000000000000006E-2</v>
      </c>
      <c r="AE307" t="str">
        <f t="shared" si="4"/>
        <v>Peralatan Rumah TanggaPeralatan Rumah Tangga BesarPemanas Air</v>
      </c>
      <c r="BF307" t="s">
        <v>1881</v>
      </c>
      <c r="BI307" t="s">
        <v>246</v>
      </c>
      <c r="BL307" t="s">
        <v>69</v>
      </c>
      <c r="BM307" t="s">
        <v>3518</v>
      </c>
      <c r="BO307" t="s">
        <v>3519</v>
      </c>
      <c r="BP307" t="s">
        <v>2411</v>
      </c>
    </row>
    <row r="308" spans="1:68">
      <c r="A308" t="s">
        <v>1862</v>
      </c>
      <c r="B308">
        <v>600942</v>
      </c>
      <c r="C308" t="s">
        <v>1917</v>
      </c>
      <c r="D308">
        <v>845064</v>
      </c>
      <c r="E308" t="s">
        <v>1925</v>
      </c>
      <c r="F308">
        <v>852368</v>
      </c>
      <c r="G308" t="s">
        <v>3164</v>
      </c>
      <c r="H308" t="s">
        <v>3490</v>
      </c>
      <c r="I308" t="s">
        <v>2403</v>
      </c>
      <c r="J308" t="s">
        <v>1872</v>
      </c>
      <c r="K308">
        <v>0.04</v>
      </c>
      <c r="L308">
        <v>0.06</v>
      </c>
      <c r="M308">
        <v>1.9999999999999997E-2</v>
      </c>
      <c r="N308">
        <v>6.25E-2</v>
      </c>
      <c r="O308">
        <v>7.1999999999999995E-2</v>
      </c>
      <c r="P308">
        <v>-1.064E-2</v>
      </c>
      <c r="Q308">
        <v>-1.5959999999999998E-2</v>
      </c>
      <c r="R308">
        <v>-2.6599999999999999E-2</v>
      </c>
      <c r="S308">
        <v>-3.3249999999999995E-2</v>
      </c>
      <c r="T308">
        <v>-3.5999999999999997E-2</v>
      </c>
      <c r="U308">
        <v>5.1860000000000003E-2</v>
      </c>
      <c r="V308">
        <v>4.6539999999999998E-2</v>
      </c>
      <c r="W308">
        <v>3.5900000000000001E-2</v>
      </c>
      <c r="X308">
        <v>2.9250000000000005E-2</v>
      </c>
      <c r="Y308">
        <v>2.6500000000000003E-2</v>
      </c>
      <c r="Z308">
        <v>6.1359999999999998E-2</v>
      </c>
      <c r="AA308">
        <v>5.6039999999999993E-2</v>
      </c>
      <c r="AB308">
        <v>4.5399999999999996E-2</v>
      </c>
      <c r="AC308">
        <v>3.875E-2</v>
      </c>
      <c r="AD308">
        <v>3.5999999999999997E-2</v>
      </c>
      <c r="AE308" t="str">
        <f t="shared" si="4"/>
        <v>Peralatan Rumah TanggaPeralatan Rumah Tangga BesarPerangkat Media Streaming</v>
      </c>
      <c r="BF308" t="s">
        <v>1882</v>
      </c>
      <c r="BI308" t="s">
        <v>246</v>
      </c>
      <c r="BL308" t="s">
        <v>664</v>
      </c>
      <c r="BM308" t="s">
        <v>3520</v>
      </c>
      <c r="BO308" t="s">
        <v>3521</v>
      </c>
      <c r="BP308" t="s">
        <v>2420</v>
      </c>
    </row>
    <row r="309" spans="1:68">
      <c r="A309" t="s">
        <v>1862</v>
      </c>
      <c r="B309">
        <v>600942</v>
      </c>
      <c r="C309" t="s">
        <v>1917</v>
      </c>
      <c r="D309">
        <v>845064</v>
      </c>
      <c r="E309" t="s">
        <v>1918</v>
      </c>
      <c r="F309">
        <v>852624</v>
      </c>
      <c r="G309" t="s">
        <v>3140</v>
      </c>
      <c r="H309" t="s">
        <v>3490</v>
      </c>
      <c r="I309" t="s">
        <v>2403</v>
      </c>
      <c r="J309" t="s">
        <v>1872</v>
      </c>
      <c r="K309">
        <v>0.04</v>
      </c>
      <c r="L309">
        <v>0.06</v>
      </c>
      <c r="M309">
        <v>1.9999999999999997E-2</v>
      </c>
      <c r="N309">
        <v>6.5000000000000002E-2</v>
      </c>
      <c r="O309">
        <v>5.9499999999999997E-2</v>
      </c>
      <c r="P309">
        <v>-1.2557293582120384E-2</v>
      </c>
      <c r="Q309">
        <v>-1.8835940373180572E-2</v>
      </c>
      <c r="R309">
        <v>-3.1393233955300956E-2</v>
      </c>
      <c r="S309">
        <v>-3.5202023636321321E-2</v>
      </c>
      <c r="T309">
        <v>-4.2215714066932197E-2</v>
      </c>
      <c r="U309">
        <v>5.2442706417879618E-2</v>
      </c>
      <c r="V309">
        <v>4.616405962681943E-2</v>
      </c>
      <c r="W309">
        <v>3.3606766044699046E-2</v>
      </c>
      <c r="X309">
        <v>2.9797976363678681E-2</v>
      </c>
      <c r="Y309">
        <v>2.2784285933067805E-2</v>
      </c>
      <c r="Z309">
        <v>4.6942706417879614E-2</v>
      </c>
      <c r="AA309">
        <v>4.0664059626819425E-2</v>
      </c>
      <c r="AB309">
        <v>2.8106766044699041E-2</v>
      </c>
      <c r="AC309">
        <v>2.4297976363678676E-2</v>
      </c>
      <c r="AD309">
        <v>1.72842859330678E-2</v>
      </c>
      <c r="AE309" t="str">
        <f t="shared" si="4"/>
        <v>Peralatan Rumah TanggaPeralatan Rumah Tangga BesarKulkas Minuman</v>
      </c>
      <c r="BF309" t="s">
        <v>1901</v>
      </c>
      <c r="BI309" t="s">
        <v>246</v>
      </c>
      <c r="BL309" t="s">
        <v>701</v>
      </c>
      <c r="BM309" t="s">
        <v>3522</v>
      </c>
      <c r="BO309" t="s">
        <v>3523</v>
      </c>
      <c r="BP309" t="s">
        <v>2426</v>
      </c>
    </row>
    <row r="310" spans="1:68">
      <c r="A310" t="s">
        <v>1862</v>
      </c>
      <c r="B310">
        <v>600942</v>
      </c>
      <c r="C310" t="s">
        <v>1863</v>
      </c>
      <c r="D310">
        <v>845320</v>
      </c>
      <c r="E310" t="s">
        <v>1866</v>
      </c>
      <c r="F310">
        <v>851208</v>
      </c>
      <c r="G310" t="s">
        <v>3018</v>
      </c>
      <c r="H310" t="s">
        <v>3524</v>
      </c>
      <c r="I310" t="s">
        <v>2403</v>
      </c>
      <c r="J310" t="s">
        <v>1872</v>
      </c>
      <c r="K310">
        <v>0.04</v>
      </c>
      <c r="L310">
        <v>0.06</v>
      </c>
      <c r="M310">
        <v>1.9999999999999997E-2</v>
      </c>
      <c r="N310">
        <v>6.25E-2</v>
      </c>
      <c r="O310">
        <v>7.1999999999999995E-2</v>
      </c>
      <c r="P310">
        <v>-1.064E-2</v>
      </c>
      <c r="Q310">
        <v>-1.5959999999999998E-2</v>
      </c>
      <c r="R310">
        <v>-2.6599999999999999E-2</v>
      </c>
      <c r="S310">
        <v>-3.3249999999999995E-2</v>
      </c>
      <c r="T310">
        <v>-3.5999999999999997E-2</v>
      </c>
      <c r="U310">
        <v>5.1860000000000003E-2</v>
      </c>
      <c r="V310">
        <v>4.6539999999999998E-2</v>
      </c>
      <c r="W310">
        <v>3.5900000000000001E-2</v>
      </c>
      <c r="X310">
        <v>2.9250000000000005E-2</v>
      </c>
      <c r="Y310">
        <v>2.6500000000000003E-2</v>
      </c>
      <c r="Z310">
        <v>6.1359999999999998E-2</v>
      </c>
      <c r="AA310">
        <v>5.6039999999999993E-2</v>
      </c>
      <c r="AB310">
        <v>4.5399999999999996E-2</v>
      </c>
      <c r="AC310">
        <v>3.875E-2</v>
      </c>
      <c r="AD310">
        <v>3.5999999999999997E-2</v>
      </c>
      <c r="AE310" t="str">
        <f t="shared" si="4"/>
        <v>Peralatan Rumah TanggaPeralatan KomersialKompor Komersial</v>
      </c>
      <c r="BF310" t="s">
        <v>356</v>
      </c>
      <c r="BI310" t="s">
        <v>246</v>
      </c>
      <c r="BL310" t="s">
        <v>239</v>
      </c>
      <c r="BM310" t="s">
        <v>3525</v>
      </c>
      <c r="BO310" t="s">
        <v>3526</v>
      </c>
      <c r="BP310" t="s">
        <v>2432</v>
      </c>
    </row>
    <row r="311" spans="1:68">
      <c r="A311" t="s">
        <v>1862</v>
      </c>
      <c r="B311">
        <v>600942</v>
      </c>
      <c r="C311" t="s">
        <v>1863</v>
      </c>
      <c r="D311">
        <v>845320</v>
      </c>
      <c r="E311" t="s">
        <v>1864</v>
      </c>
      <c r="F311">
        <v>851080</v>
      </c>
      <c r="G311" t="s">
        <v>3026</v>
      </c>
      <c r="H311" t="s">
        <v>3524</v>
      </c>
      <c r="I311" t="s">
        <v>2403</v>
      </c>
      <c r="J311" t="s">
        <v>1872</v>
      </c>
      <c r="K311">
        <v>0.04</v>
      </c>
      <c r="L311">
        <v>0.06</v>
      </c>
      <c r="M311">
        <v>1.9999999999999997E-2</v>
      </c>
      <c r="N311">
        <v>6.25E-2</v>
      </c>
      <c r="O311">
        <v>7.1999999999999995E-2</v>
      </c>
      <c r="P311">
        <v>-1.064E-2</v>
      </c>
      <c r="Q311">
        <v>-1.5959999999999998E-2</v>
      </c>
      <c r="R311">
        <v>-2.6599999999999999E-2</v>
      </c>
      <c r="S311">
        <v>-3.3249999999999995E-2</v>
      </c>
      <c r="T311">
        <v>-3.5999999999999997E-2</v>
      </c>
      <c r="U311">
        <v>5.1860000000000003E-2</v>
      </c>
      <c r="V311">
        <v>4.6539999999999998E-2</v>
      </c>
      <c r="W311">
        <v>3.5900000000000001E-2</v>
      </c>
      <c r="X311">
        <v>2.9250000000000005E-2</v>
      </c>
      <c r="Y311">
        <v>2.6500000000000003E-2</v>
      </c>
      <c r="Z311">
        <v>6.1359999999999998E-2</v>
      </c>
      <c r="AA311">
        <v>5.6039999999999993E-2</v>
      </c>
      <c r="AB311">
        <v>4.5399999999999996E-2</v>
      </c>
      <c r="AC311">
        <v>3.875E-2</v>
      </c>
      <c r="AD311">
        <v>3.5999999999999997E-2</v>
      </c>
      <c r="AE311" t="str">
        <f t="shared" si="4"/>
        <v>Peralatan Rumah TanggaPeralatan KomersialPeralatan Kebersihan</v>
      </c>
      <c r="BF311" t="s">
        <v>1883</v>
      </c>
      <c r="BI311" t="s">
        <v>246</v>
      </c>
      <c r="BL311" t="s">
        <v>448</v>
      </c>
      <c r="BM311" t="s">
        <v>3527</v>
      </c>
      <c r="BO311" t="s">
        <v>3528</v>
      </c>
      <c r="BP311" t="s">
        <v>2437</v>
      </c>
    </row>
    <row r="312" spans="1:68">
      <c r="A312" t="s">
        <v>1862</v>
      </c>
      <c r="B312">
        <v>600942</v>
      </c>
      <c r="C312" t="s">
        <v>1863</v>
      </c>
      <c r="D312">
        <v>845320</v>
      </c>
      <c r="E312" t="s">
        <v>1867</v>
      </c>
      <c r="F312">
        <v>851336</v>
      </c>
      <c r="G312" t="s">
        <v>3030</v>
      </c>
      <c r="H312" t="s">
        <v>3524</v>
      </c>
      <c r="I312" t="s">
        <v>2403</v>
      </c>
      <c r="J312" t="s">
        <v>1872</v>
      </c>
      <c r="K312">
        <v>0.04</v>
      </c>
      <c r="L312">
        <v>0.06</v>
      </c>
      <c r="M312">
        <v>1.9999999999999997E-2</v>
      </c>
      <c r="N312">
        <v>7.5000000000000011E-2</v>
      </c>
      <c r="O312">
        <v>6.9500000000000006E-2</v>
      </c>
      <c r="P312">
        <v>-9.8799999999999999E-3</v>
      </c>
      <c r="Q312">
        <v>-1.482E-2</v>
      </c>
      <c r="R312">
        <v>-2.47E-2</v>
      </c>
      <c r="S312">
        <v>-3.0875E-2</v>
      </c>
      <c r="T312">
        <v>-3.3750000000000002E-2</v>
      </c>
      <c r="U312">
        <v>6.5120000000000011E-2</v>
      </c>
      <c r="V312">
        <v>6.0180000000000011E-2</v>
      </c>
      <c r="W312">
        <v>5.0300000000000011E-2</v>
      </c>
      <c r="X312">
        <v>4.4125000000000011E-2</v>
      </c>
      <c r="Y312">
        <v>4.1250000000000009E-2</v>
      </c>
      <c r="Z312">
        <v>5.9620000000000006E-2</v>
      </c>
      <c r="AA312">
        <v>5.4680000000000006E-2</v>
      </c>
      <c r="AB312">
        <v>4.4800000000000006E-2</v>
      </c>
      <c r="AC312">
        <v>3.8625000000000007E-2</v>
      </c>
      <c r="AD312">
        <v>3.5750000000000004E-2</v>
      </c>
      <c r="AE312" t="str">
        <f t="shared" si="4"/>
        <v>Peralatan Rumah TanggaPeralatan KomersialPeralatan Kipas &amp; Knalpot</v>
      </c>
      <c r="BF312" t="s">
        <v>2282</v>
      </c>
      <c r="BI312" t="s">
        <v>246</v>
      </c>
      <c r="BL312" t="s">
        <v>400</v>
      </c>
      <c r="BM312" t="s">
        <v>3529</v>
      </c>
      <c r="BO312" t="s">
        <v>3530</v>
      </c>
      <c r="BP312" t="s">
        <v>2442</v>
      </c>
    </row>
    <row r="313" spans="1:68">
      <c r="A313" t="s">
        <v>1862</v>
      </c>
      <c r="B313">
        <v>600942</v>
      </c>
      <c r="C313" t="s">
        <v>1863</v>
      </c>
      <c r="D313">
        <v>845320</v>
      </c>
      <c r="E313" t="s">
        <v>1871</v>
      </c>
      <c r="F313">
        <v>851464</v>
      </c>
      <c r="G313" t="s">
        <v>3038</v>
      </c>
      <c r="H313" t="s">
        <v>3524</v>
      </c>
      <c r="I313" t="s">
        <v>2403</v>
      </c>
      <c r="J313" t="s">
        <v>1872</v>
      </c>
      <c r="K313">
        <v>0.04</v>
      </c>
      <c r="L313">
        <v>0.06</v>
      </c>
      <c r="M313">
        <v>1.9999999999999997E-2</v>
      </c>
      <c r="N313">
        <v>6.25E-2</v>
      </c>
      <c r="O313">
        <v>7.1999999999999995E-2</v>
      </c>
      <c r="P313">
        <v>-1.064E-2</v>
      </c>
      <c r="Q313">
        <v>-1.5959999999999998E-2</v>
      </c>
      <c r="R313">
        <v>-2.6599999999999999E-2</v>
      </c>
      <c r="S313">
        <v>-3.3249999999999995E-2</v>
      </c>
      <c r="T313">
        <v>-3.5999999999999997E-2</v>
      </c>
      <c r="U313">
        <v>5.1860000000000003E-2</v>
      </c>
      <c r="V313">
        <v>4.6539999999999998E-2</v>
      </c>
      <c r="W313">
        <v>3.5900000000000001E-2</v>
      </c>
      <c r="X313">
        <v>2.9250000000000005E-2</v>
      </c>
      <c r="Y313">
        <v>2.6500000000000003E-2</v>
      </c>
      <c r="Z313">
        <v>6.1359999999999998E-2</v>
      </c>
      <c r="AA313">
        <v>5.6039999999999993E-2</v>
      </c>
      <c r="AB313">
        <v>4.5399999999999996E-2</v>
      </c>
      <c r="AC313">
        <v>3.875E-2</v>
      </c>
      <c r="AD313">
        <v>3.5999999999999997E-2</v>
      </c>
      <c r="AE313" t="str">
        <f t="shared" si="4"/>
        <v>Peralatan Rumah TanggaPeralatan KomersialPeralatan Pendingin</v>
      </c>
      <c r="BF313" t="s">
        <v>1788</v>
      </c>
      <c r="BI313" t="s">
        <v>246</v>
      </c>
      <c r="BL313" t="s">
        <v>443</v>
      </c>
      <c r="BM313" t="s">
        <v>3531</v>
      </c>
      <c r="BO313" t="s">
        <v>3532</v>
      </c>
      <c r="BP313" t="s">
        <v>2448</v>
      </c>
    </row>
    <row r="314" spans="1:68">
      <c r="A314" t="s">
        <v>1862</v>
      </c>
      <c r="B314">
        <v>600942</v>
      </c>
      <c r="C314" t="s">
        <v>1863</v>
      </c>
      <c r="D314">
        <v>845320</v>
      </c>
      <c r="E314" t="s">
        <v>1870</v>
      </c>
      <c r="F314">
        <v>850952</v>
      </c>
      <c r="G314" t="s">
        <v>3034</v>
      </c>
      <c r="H314" t="s">
        <v>3524</v>
      </c>
      <c r="I314" t="s">
        <v>2403</v>
      </c>
      <c r="J314" t="s">
        <v>1872</v>
      </c>
      <c r="K314">
        <v>0.04</v>
      </c>
      <c r="L314">
        <v>0.06</v>
      </c>
      <c r="M314">
        <v>1.9999999999999997E-2</v>
      </c>
      <c r="N314">
        <v>6.5000000000000002E-2</v>
      </c>
      <c r="O314">
        <v>5.9499999999999997E-2</v>
      </c>
      <c r="P314">
        <v>-7.0749999999999997E-3</v>
      </c>
      <c r="Q314">
        <v>-1.0612499999999999E-2</v>
      </c>
      <c r="R314">
        <v>-1.7687499999999998E-2</v>
      </c>
      <c r="S314">
        <v>-2.1374999999999998E-2</v>
      </c>
      <c r="T314">
        <v>-2.4749999999999998E-2</v>
      </c>
      <c r="U314">
        <v>5.7925000000000004E-2</v>
      </c>
      <c r="V314">
        <v>5.4387500000000005E-2</v>
      </c>
      <c r="W314">
        <v>4.7312500000000007E-2</v>
      </c>
      <c r="X314">
        <v>4.3625000000000004E-2</v>
      </c>
      <c r="Y314">
        <v>4.0250000000000008E-2</v>
      </c>
      <c r="Z314">
        <v>5.2424999999999999E-2</v>
      </c>
      <c r="AA314">
        <v>4.88875E-2</v>
      </c>
      <c r="AB314">
        <v>4.1812500000000002E-2</v>
      </c>
      <c r="AC314">
        <v>3.8124999999999999E-2</v>
      </c>
      <c r="AD314">
        <v>3.4750000000000003E-2</v>
      </c>
      <c r="AE314" t="str">
        <f t="shared" si="4"/>
        <v>Peralatan Rumah TanggaPeralatan KomersialPeralatan Laundry</v>
      </c>
      <c r="BF314" t="s">
        <v>2103</v>
      </c>
      <c r="BI314" t="s">
        <v>246</v>
      </c>
      <c r="BL314" t="s">
        <v>1111</v>
      </c>
      <c r="BM314" t="s">
        <v>3533</v>
      </c>
      <c r="BO314" t="s">
        <v>3534</v>
      </c>
      <c r="BP314" t="s">
        <v>2453</v>
      </c>
    </row>
    <row r="315" spans="1:68">
      <c r="A315" t="s">
        <v>1862</v>
      </c>
      <c r="B315">
        <v>600942</v>
      </c>
      <c r="C315" t="s">
        <v>1863</v>
      </c>
      <c r="D315">
        <v>845320</v>
      </c>
      <c r="E315" t="s">
        <v>1868</v>
      </c>
      <c r="F315">
        <v>851592</v>
      </c>
      <c r="G315" t="s">
        <v>3042</v>
      </c>
      <c r="H315" t="s">
        <v>3524</v>
      </c>
      <c r="I315" t="s">
        <v>2403</v>
      </c>
      <c r="J315" t="s">
        <v>1872</v>
      </c>
      <c r="K315">
        <v>0.04</v>
      </c>
      <c r="L315">
        <v>0.06</v>
      </c>
      <c r="M315">
        <v>1.9999999999999997E-2</v>
      </c>
      <c r="N315">
        <v>6.25E-2</v>
      </c>
      <c r="O315">
        <v>7.1999999999999995E-2</v>
      </c>
      <c r="P315">
        <v>-1.064E-2</v>
      </c>
      <c r="Q315">
        <v>-1.5959999999999998E-2</v>
      </c>
      <c r="R315">
        <v>-2.6599999999999999E-2</v>
      </c>
      <c r="S315">
        <v>-3.3249999999999995E-2</v>
      </c>
      <c r="T315">
        <v>-3.5999999999999997E-2</v>
      </c>
      <c r="U315">
        <v>5.1860000000000003E-2</v>
      </c>
      <c r="V315">
        <v>4.6539999999999998E-2</v>
      </c>
      <c r="W315">
        <v>3.5900000000000001E-2</v>
      </c>
      <c r="X315">
        <v>2.9250000000000005E-2</v>
      </c>
      <c r="Y315">
        <v>2.6500000000000003E-2</v>
      </c>
      <c r="Z315">
        <v>6.1359999999999998E-2</v>
      </c>
      <c r="AA315">
        <v>5.6039999999999993E-2</v>
      </c>
      <c r="AB315">
        <v>4.5399999999999996E-2</v>
      </c>
      <c r="AC315">
        <v>3.875E-2</v>
      </c>
      <c r="AD315">
        <v>3.5999999999999997E-2</v>
      </c>
      <c r="AE315" t="str">
        <f t="shared" si="4"/>
        <v>Peralatan Rumah TanggaPeralatan KomersialPeralatan Pengolahan Makanan</v>
      </c>
      <c r="BF315" t="s">
        <v>1884</v>
      </c>
      <c r="BI315" t="s">
        <v>246</v>
      </c>
      <c r="BL315" t="s">
        <v>299</v>
      </c>
      <c r="BM315" t="s">
        <v>3535</v>
      </c>
      <c r="BO315" t="s">
        <v>3536</v>
      </c>
      <c r="BP315" t="s">
        <v>2458</v>
      </c>
    </row>
    <row r="316" spans="1:68">
      <c r="A316" t="s">
        <v>1862</v>
      </c>
      <c r="B316">
        <v>600942</v>
      </c>
      <c r="C316" t="s">
        <v>1863</v>
      </c>
      <c r="D316">
        <v>845320</v>
      </c>
      <c r="E316" t="s">
        <v>1865</v>
      </c>
      <c r="F316">
        <v>851720</v>
      </c>
      <c r="G316" t="s">
        <v>3046</v>
      </c>
      <c r="H316" t="s">
        <v>3524</v>
      </c>
      <c r="I316" t="s">
        <v>2403</v>
      </c>
      <c r="J316" t="s">
        <v>1872</v>
      </c>
      <c r="K316">
        <v>0.04</v>
      </c>
      <c r="L316">
        <v>0.06</v>
      </c>
      <c r="M316">
        <v>1.9999999999999997E-2</v>
      </c>
      <c r="N316">
        <v>6.25E-2</v>
      </c>
      <c r="O316">
        <v>7.1999999999999995E-2</v>
      </c>
      <c r="P316">
        <v>-1.064E-2</v>
      </c>
      <c r="Q316">
        <v>-1.5959999999999998E-2</v>
      </c>
      <c r="R316">
        <v>-2.6599999999999999E-2</v>
      </c>
      <c r="S316">
        <v>-3.3249999999999995E-2</v>
      </c>
      <c r="T316">
        <v>-3.5999999999999997E-2</v>
      </c>
      <c r="U316">
        <v>5.1860000000000003E-2</v>
      </c>
      <c r="V316">
        <v>4.6539999999999998E-2</v>
      </c>
      <c r="W316">
        <v>3.5900000000000001E-2</v>
      </c>
      <c r="X316">
        <v>2.9250000000000005E-2</v>
      </c>
      <c r="Y316">
        <v>2.6500000000000003E-2</v>
      </c>
      <c r="Z316">
        <v>6.1359999999999998E-2</v>
      </c>
      <c r="AA316">
        <v>5.6039999999999993E-2</v>
      </c>
      <c r="AB316">
        <v>4.5399999999999996E-2</v>
      </c>
      <c r="AC316">
        <v>3.875E-2</v>
      </c>
      <c r="AD316">
        <v>3.5999999999999997E-2</v>
      </c>
      <c r="AE316" t="str">
        <f t="shared" si="4"/>
        <v>Peralatan Rumah TanggaPeralatan KomersialSuku Cadang Alat Komersial</v>
      </c>
      <c r="BF316" t="s">
        <v>2104</v>
      </c>
      <c r="BI316" t="s">
        <v>246</v>
      </c>
      <c r="BL316" t="s">
        <v>101</v>
      </c>
      <c r="BM316" t="s">
        <v>3537</v>
      </c>
      <c r="BO316" t="s">
        <v>3538</v>
      </c>
      <c r="BP316" t="s">
        <v>2463</v>
      </c>
    </row>
    <row r="317" spans="1:68">
      <c r="A317" t="s">
        <v>2160</v>
      </c>
      <c r="B317">
        <v>603014</v>
      </c>
      <c r="C317" t="s">
        <v>2221</v>
      </c>
      <c r="D317">
        <v>834824</v>
      </c>
      <c r="E317" t="s">
        <v>2230</v>
      </c>
      <c r="F317">
        <v>603682</v>
      </c>
      <c r="G317" t="s">
        <v>3539</v>
      </c>
      <c r="H317" t="s">
        <v>3061</v>
      </c>
      <c r="I317" t="s">
        <v>246</v>
      </c>
      <c r="J317" t="s">
        <v>2748</v>
      </c>
      <c r="K317">
        <v>0.06</v>
      </c>
      <c r="L317">
        <v>6.5000000000000002E-2</v>
      </c>
      <c r="M317">
        <v>5.0000000000000044E-3</v>
      </c>
      <c r="N317">
        <v>0.1</v>
      </c>
      <c r="O317">
        <v>0.122</v>
      </c>
      <c r="P317">
        <v>-1.55E-2</v>
      </c>
      <c r="Q317">
        <v>-3.5000000000000027E-3</v>
      </c>
      <c r="R317">
        <v>-1.9000000000000003E-2</v>
      </c>
      <c r="S317">
        <v>-2.3750000000000004E-2</v>
      </c>
      <c r="T317">
        <v>-2.5000000000000005E-2</v>
      </c>
      <c r="U317">
        <v>8.4500000000000006E-2</v>
      </c>
      <c r="V317">
        <v>9.6500000000000002E-2</v>
      </c>
      <c r="W317">
        <v>8.1000000000000003E-2</v>
      </c>
      <c r="X317">
        <v>7.6249999999999998E-2</v>
      </c>
      <c r="Y317">
        <v>7.4999999999999997E-2</v>
      </c>
      <c r="Z317">
        <v>0.1065</v>
      </c>
      <c r="AA317">
        <v>0.11849999999999999</v>
      </c>
      <c r="AB317">
        <v>0.10299999999999999</v>
      </c>
      <c r="AC317">
        <v>9.824999999999999E-2</v>
      </c>
      <c r="AD317">
        <v>9.6999999999999989E-2</v>
      </c>
      <c r="AE317" t="str">
        <f t="shared" si="4"/>
        <v>Olahraga &amp; OutdoorAksesoris Olahraga &amp; OutdoorTas Olahraga</v>
      </c>
      <c r="BF317" t="s">
        <v>68</v>
      </c>
      <c r="BI317" t="s">
        <v>246</v>
      </c>
      <c r="BL317" t="s">
        <v>754</v>
      </c>
      <c r="BM317" t="s">
        <v>3540</v>
      </c>
      <c r="BO317" t="s">
        <v>2478</v>
      </c>
      <c r="BP317" t="s">
        <v>2467</v>
      </c>
    </row>
    <row r="318" spans="1:68">
      <c r="A318" t="s">
        <v>1348</v>
      </c>
      <c r="B318">
        <v>601450</v>
      </c>
      <c r="C318" t="s">
        <v>1379</v>
      </c>
      <c r="D318">
        <v>856208</v>
      </c>
      <c r="E318" t="s">
        <v>1381</v>
      </c>
      <c r="F318">
        <v>856080</v>
      </c>
      <c r="G318" t="s">
        <v>3541</v>
      </c>
      <c r="H318" t="s">
        <v>2583</v>
      </c>
      <c r="I318" t="s">
        <v>2457</v>
      </c>
      <c r="J318" t="s">
        <v>1348</v>
      </c>
      <c r="K318">
        <v>0.04</v>
      </c>
      <c r="L318">
        <v>7.0000000000000007E-2</v>
      </c>
      <c r="M318">
        <v>3.0000000000000006E-2</v>
      </c>
      <c r="N318">
        <v>9.2499999999999999E-2</v>
      </c>
      <c r="O318">
        <v>0.1095</v>
      </c>
      <c r="P318">
        <v>-6.6265539650415921E-3</v>
      </c>
      <c r="Q318">
        <v>-2.3614122244708897E-2</v>
      </c>
      <c r="R318">
        <v>-3.0240676209750489E-2</v>
      </c>
      <c r="S318">
        <v>-3.7800845262188111E-2</v>
      </c>
      <c r="T318">
        <v>-4.6234460349584144E-2</v>
      </c>
      <c r="U318">
        <v>8.5873446034958403E-2</v>
      </c>
      <c r="V318">
        <v>6.8885877755291106E-2</v>
      </c>
      <c r="W318">
        <v>6.225932379024951E-2</v>
      </c>
      <c r="X318">
        <v>5.4699154737811888E-2</v>
      </c>
      <c r="Y318">
        <v>4.6265539650415854E-2</v>
      </c>
      <c r="Z318">
        <v>0.1028734460349584</v>
      </c>
      <c r="AA318">
        <v>8.5885877755291107E-2</v>
      </c>
      <c r="AB318">
        <v>7.9259323790249511E-2</v>
      </c>
      <c r="AC318">
        <v>7.1699154737811882E-2</v>
      </c>
      <c r="AD318">
        <v>6.3265539650415856E-2</v>
      </c>
      <c r="AE318" t="str">
        <f t="shared" si="4"/>
        <v>Perawatan &amp; KecantikanParfumKit Parfum</v>
      </c>
      <c r="BF318" t="s">
        <v>1227</v>
      </c>
      <c r="BI318" t="s">
        <v>246</v>
      </c>
      <c r="BL318" t="s">
        <v>665</v>
      </c>
      <c r="BM318" t="s">
        <v>3542</v>
      </c>
      <c r="BO318" t="s">
        <v>3543</v>
      </c>
      <c r="BP318" t="s">
        <v>2471</v>
      </c>
    </row>
    <row r="319" spans="1:68">
      <c r="A319" t="s">
        <v>1444</v>
      </c>
      <c r="B319">
        <v>801928</v>
      </c>
      <c r="C319" t="s">
        <v>1454</v>
      </c>
      <c r="D319">
        <v>992904</v>
      </c>
      <c r="G319" t="s">
        <v>3544</v>
      </c>
      <c r="H319" t="s">
        <v>3544</v>
      </c>
      <c r="I319" t="s">
        <v>2971</v>
      </c>
      <c r="J319" t="s">
        <v>3208</v>
      </c>
      <c r="K319">
        <v>0.05</v>
      </c>
      <c r="L319">
        <v>0.08</v>
      </c>
      <c r="M319">
        <v>0.03</v>
      </c>
      <c r="N319">
        <v>0.1</v>
      </c>
      <c r="O319">
        <v>8.2000000000000003E-2</v>
      </c>
      <c r="P319">
        <v>-1.2999999999999998E-2</v>
      </c>
      <c r="Q319">
        <v>-2.0999999999999998E-2</v>
      </c>
      <c r="R319">
        <v>-3.3999999999999996E-2</v>
      </c>
      <c r="S319">
        <v>-4.2499999999999996E-2</v>
      </c>
      <c r="T319">
        <v>-0.05</v>
      </c>
      <c r="U319">
        <v>8.7000000000000008E-2</v>
      </c>
      <c r="V319">
        <v>7.9000000000000015E-2</v>
      </c>
      <c r="W319">
        <v>6.6000000000000003E-2</v>
      </c>
      <c r="X319">
        <v>5.7500000000000009E-2</v>
      </c>
      <c r="Y319">
        <v>0.05</v>
      </c>
      <c r="Z319">
        <v>6.9000000000000006E-2</v>
      </c>
      <c r="AA319">
        <v>6.1000000000000006E-2</v>
      </c>
      <c r="AB319">
        <v>4.8000000000000008E-2</v>
      </c>
      <c r="AC319">
        <v>3.9500000000000007E-2</v>
      </c>
      <c r="AD319">
        <v>3.2000000000000001E-2</v>
      </c>
      <c r="AE319" t="str">
        <f t="shared" si="4"/>
        <v>Buku, Majalah, &amp; AudioEdukasi &amp; Sekolah</v>
      </c>
      <c r="BF319" t="s">
        <v>1192</v>
      </c>
      <c r="BI319" t="s">
        <v>246</v>
      </c>
      <c r="BL319" t="s">
        <v>993</v>
      </c>
      <c r="BM319" t="s">
        <v>3545</v>
      </c>
      <c r="BO319" t="s">
        <v>3546</v>
      </c>
      <c r="BP319" t="s">
        <v>2475</v>
      </c>
    </row>
    <row r="320" spans="1:68">
      <c r="A320" t="s">
        <v>1348</v>
      </c>
      <c r="B320">
        <v>601450</v>
      </c>
      <c r="C320" t="s">
        <v>963</v>
      </c>
      <c r="D320">
        <v>848776</v>
      </c>
      <c r="E320" t="s">
        <v>1395</v>
      </c>
      <c r="F320">
        <v>601611</v>
      </c>
      <c r="G320" t="s">
        <v>3547</v>
      </c>
      <c r="H320" t="s">
        <v>3548</v>
      </c>
      <c r="I320" t="s">
        <v>2457</v>
      </c>
      <c r="J320" t="s">
        <v>1348</v>
      </c>
      <c r="K320">
        <v>0.04</v>
      </c>
      <c r="L320">
        <v>7.0000000000000007E-2</v>
      </c>
      <c r="M320">
        <v>3.0000000000000006E-2</v>
      </c>
      <c r="N320">
        <v>9.2499999999999999E-2</v>
      </c>
      <c r="O320">
        <v>0.1095</v>
      </c>
      <c r="P320">
        <v>-7.0000000000000097E-3</v>
      </c>
      <c r="Q320">
        <v>-2.1000000000000001E-2</v>
      </c>
      <c r="R320">
        <v>-2.8000000000000011E-2</v>
      </c>
      <c r="S320">
        <v>-3.500000000000001E-2</v>
      </c>
      <c r="T320">
        <v>-4.250000000000001E-2</v>
      </c>
      <c r="U320">
        <v>8.5499999999999993E-2</v>
      </c>
      <c r="V320">
        <v>7.1499999999999994E-2</v>
      </c>
      <c r="W320">
        <v>6.4499999999999988E-2</v>
      </c>
      <c r="X320">
        <v>5.7499999999999989E-2</v>
      </c>
      <c r="Y320">
        <v>4.9999999999999989E-2</v>
      </c>
      <c r="Z320">
        <v>0.10249999999999999</v>
      </c>
      <c r="AA320">
        <v>8.8499999999999995E-2</v>
      </c>
      <c r="AB320">
        <v>8.1499999999999989E-2</v>
      </c>
      <c r="AC320">
        <v>7.4499999999999983E-2</v>
      </c>
      <c r="AD320">
        <v>6.699999999999999E-2</v>
      </c>
      <c r="AE320" t="str">
        <f t="shared" si="4"/>
        <v>Perawatan &amp; KecantikanSkincareKit Perawatan Kulit</v>
      </c>
      <c r="BF320" t="s">
        <v>1567</v>
      </c>
      <c r="BI320" t="s">
        <v>246</v>
      </c>
      <c r="BL320" t="s">
        <v>357</v>
      </c>
      <c r="BM320" t="s">
        <v>3549</v>
      </c>
      <c r="BO320" t="s">
        <v>3550</v>
      </c>
      <c r="BP320" t="s">
        <v>2480</v>
      </c>
    </row>
    <row r="321" spans="1:68">
      <c r="A321" t="s">
        <v>1348</v>
      </c>
      <c r="B321">
        <v>601450</v>
      </c>
      <c r="C321" t="s">
        <v>963</v>
      </c>
      <c r="D321">
        <v>848776</v>
      </c>
      <c r="E321" t="s">
        <v>1394</v>
      </c>
      <c r="F321">
        <v>601619</v>
      </c>
      <c r="G321" t="s">
        <v>3551</v>
      </c>
      <c r="H321" t="s">
        <v>3548</v>
      </c>
      <c r="I321" t="s">
        <v>2457</v>
      </c>
      <c r="J321" t="s">
        <v>1348</v>
      </c>
      <c r="K321">
        <v>0.04</v>
      </c>
      <c r="L321">
        <v>7.0000000000000007E-2</v>
      </c>
      <c r="M321">
        <v>3.0000000000000006E-2</v>
      </c>
      <c r="N321">
        <v>9.2499999999999999E-2</v>
      </c>
      <c r="O321">
        <v>0.1095</v>
      </c>
      <c r="P321">
        <v>-7.0000000000000097E-3</v>
      </c>
      <c r="Q321">
        <v>-2.1000000000000001E-2</v>
      </c>
      <c r="R321">
        <v>-2.8000000000000011E-2</v>
      </c>
      <c r="S321">
        <v>-3.500000000000001E-2</v>
      </c>
      <c r="T321">
        <v>-4.250000000000001E-2</v>
      </c>
      <c r="U321">
        <v>8.5499999999999993E-2</v>
      </c>
      <c r="V321">
        <v>7.1499999999999994E-2</v>
      </c>
      <c r="W321">
        <v>6.4499999999999988E-2</v>
      </c>
      <c r="X321">
        <v>5.7499999999999989E-2</v>
      </c>
      <c r="Y321">
        <v>4.9999999999999989E-2</v>
      </c>
      <c r="Z321">
        <v>0.10249999999999999</v>
      </c>
      <c r="AA321">
        <v>8.8499999999999995E-2</v>
      </c>
      <c r="AB321">
        <v>8.1499999999999989E-2</v>
      </c>
      <c r="AC321">
        <v>7.4499999999999983E-2</v>
      </c>
      <c r="AD321">
        <v>6.699999999999999E-2</v>
      </c>
      <c r="AE321" t="str">
        <f t="shared" si="4"/>
        <v>Perawatan &amp; KecantikanSkincareSerum &amp; Essence</v>
      </c>
      <c r="BF321" t="s">
        <v>2105</v>
      </c>
      <c r="BI321" t="s">
        <v>246</v>
      </c>
      <c r="BL321" t="s">
        <v>590</v>
      </c>
      <c r="BM321" t="s">
        <v>3552</v>
      </c>
      <c r="BO321" t="s">
        <v>3553</v>
      </c>
      <c r="BP321" t="s">
        <v>2484</v>
      </c>
    </row>
    <row r="322" spans="1:68">
      <c r="A322" t="s">
        <v>1348</v>
      </c>
      <c r="B322">
        <v>601450</v>
      </c>
      <c r="C322" t="s">
        <v>963</v>
      </c>
      <c r="D322">
        <v>848776</v>
      </c>
      <c r="E322" t="s">
        <v>1392</v>
      </c>
      <c r="F322">
        <v>601615</v>
      </c>
      <c r="G322" t="s">
        <v>3554</v>
      </c>
      <c r="H322" t="s">
        <v>3548</v>
      </c>
      <c r="I322" t="s">
        <v>2457</v>
      </c>
      <c r="J322" t="s">
        <v>1348</v>
      </c>
      <c r="K322">
        <v>0.04</v>
      </c>
      <c r="L322">
        <v>7.0000000000000007E-2</v>
      </c>
      <c r="M322">
        <v>3.0000000000000006E-2</v>
      </c>
      <c r="N322">
        <v>9.2499999999999999E-2</v>
      </c>
      <c r="O322">
        <v>0.1095</v>
      </c>
      <c r="P322">
        <v>-6.7558775172106393E-3</v>
      </c>
      <c r="Q322">
        <v>-2.2708857379525563E-2</v>
      </c>
      <c r="R322">
        <v>-2.9464734896736202E-2</v>
      </c>
      <c r="S322">
        <v>-3.683091862092025E-2</v>
      </c>
      <c r="T322">
        <v>-4.4941224827893665E-2</v>
      </c>
      <c r="U322">
        <v>8.5744122482789356E-2</v>
      </c>
      <c r="V322">
        <v>6.9791142620474436E-2</v>
      </c>
      <c r="W322">
        <v>6.3035265103263793E-2</v>
      </c>
      <c r="X322">
        <v>5.5669081379079749E-2</v>
      </c>
      <c r="Y322">
        <v>4.7558775172106334E-2</v>
      </c>
      <c r="Z322">
        <v>0.10274412248278936</v>
      </c>
      <c r="AA322">
        <v>8.6791142620474437E-2</v>
      </c>
      <c r="AB322">
        <v>8.0035265103263795E-2</v>
      </c>
      <c r="AC322">
        <v>7.266908137907975E-2</v>
      </c>
      <c r="AD322">
        <v>6.4558775172106342E-2</v>
      </c>
      <c r="AE322" t="str">
        <f t="shared" si="4"/>
        <v>Perawatan &amp; KecantikanSkincareMoisturiser &amp; Mist</v>
      </c>
      <c r="BF322" t="s">
        <v>2185</v>
      </c>
      <c r="BI322" t="s">
        <v>246</v>
      </c>
      <c r="BL322" t="s">
        <v>107</v>
      </c>
      <c r="BM322" t="s">
        <v>3555</v>
      </c>
      <c r="BO322" t="s">
        <v>3556</v>
      </c>
      <c r="BP322" t="s">
        <v>2488</v>
      </c>
    </row>
    <row r="323" spans="1:68">
      <c r="A323" t="s">
        <v>1348</v>
      </c>
      <c r="B323">
        <v>601450</v>
      </c>
      <c r="C323" t="s">
        <v>963</v>
      </c>
      <c r="D323">
        <v>848776</v>
      </c>
      <c r="E323" t="s">
        <v>967</v>
      </c>
      <c r="F323">
        <v>601602</v>
      </c>
      <c r="G323" t="s">
        <v>3557</v>
      </c>
      <c r="H323" t="s">
        <v>3548</v>
      </c>
      <c r="I323" t="s">
        <v>2457</v>
      </c>
      <c r="J323" t="s">
        <v>1348</v>
      </c>
      <c r="K323">
        <v>0.04</v>
      </c>
      <c r="L323">
        <v>7.0000000000000007E-2</v>
      </c>
      <c r="M323">
        <v>3.0000000000000006E-2</v>
      </c>
      <c r="N323">
        <v>9.2499999999999999E-2</v>
      </c>
      <c r="O323">
        <v>0.1095</v>
      </c>
      <c r="P323">
        <v>-6.9622264213802521E-3</v>
      </c>
      <c r="Q323">
        <v>-2.1264415050338249E-2</v>
      </c>
      <c r="R323">
        <v>-2.8226641471718501E-2</v>
      </c>
      <c r="S323">
        <v>-3.5283301839648125E-2</v>
      </c>
      <c r="T323">
        <v>-4.2877735786197503E-2</v>
      </c>
      <c r="U323">
        <v>8.5537773578619747E-2</v>
      </c>
      <c r="V323">
        <v>7.1235584949661757E-2</v>
      </c>
      <c r="W323">
        <v>6.4273358528281505E-2</v>
      </c>
      <c r="X323">
        <v>5.7216698160351874E-2</v>
      </c>
      <c r="Y323">
        <v>4.9622264213802496E-2</v>
      </c>
      <c r="Z323">
        <v>0.10253777357861975</v>
      </c>
      <c r="AA323">
        <v>8.8235584949661744E-2</v>
      </c>
      <c r="AB323">
        <v>8.1273358528281492E-2</v>
      </c>
      <c r="AC323">
        <v>7.4216698160351868E-2</v>
      </c>
      <c r="AD323">
        <v>6.662226421380249E-2</v>
      </c>
      <c r="AE323" t="str">
        <f t="shared" si="4"/>
        <v>Perawatan &amp; KecantikanSkincareFacial Sunscreen &amp; Sun Care</v>
      </c>
      <c r="BF323" t="s">
        <v>2186</v>
      </c>
      <c r="BI323" t="s">
        <v>246</v>
      </c>
      <c r="BL323" t="s">
        <v>280</v>
      </c>
      <c r="BM323" t="s">
        <v>3558</v>
      </c>
      <c r="BO323" t="s">
        <v>3559</v>
      </c>
      <c r="BP323" t="s">
        <v>2492</v>
      </c>
    </row>
    <row r="324" spans="1:68">
      <c r="A324" t="s">
        <v>1348</v>
      </c>
      <c r="B324">
        <v>601450</v>
      </c>
      <c r="C324" t="s">
        <v>963</v>
      </c>
      <c r="D324">
        <v>848776</v>
      </c>
      <c r="E324" t="s">
        <v>1389</v>
      </c>
      <c r="F324">
        <v>601609</v>
      </c>
      <c r="G324" t="s">
        <v>3560</v>
      </c>
      <c r="H324" t="s">
        <v>3548</v>
      </c>
      <c r="I324" t="s">
        <v>2457</v>
      </c>
      <c r="J324" t="s">
        <v>1348</v>
      </c>
      <c r="K324">
        <v>0.04</v>
      </c>
      <c r="L324">
        <v>7.0000000000000007E-2</v>
      </c>
      <c r="M324">
        <v>3.0000000000000006E-2</v>
      </c>
      <c r="N324">
        <v>9.2499999999999999E-2</v>
      </c>
      <c r="O324">
        <v>0.1095</v>
      </c>
      <c r="P324">
        <v>-6.9182723604386577E-3</v>
      </c>
      <c r="Q324">
        <v>-2.1572093476929448E-2</v>
      </c>
      <c r="R324">
        <v>-2.8490365837368106E-2</v>
      </c>
      <c r="S324">
        <v>-3.5612957296710129E-2</v>
      </c>
      <c r="T324">
        <v>-4.3317276395613502E-2</v>
      </c>
      <c r="U324">
        <v>8.5581727639561345E-2</v>
      </c>
      <c r="V324">
        <v>7.0927906523070544E-2</v>
      </c>
      <c r="W324">
        <v>6.400963416263189E-2</v>
      </c>
      <c r="X324">
        <v>5.688704270328987E-2</v>
      </c>
      <c r="Y324">
        <v>4.9182723604386497E-2</v>
      </c>
      <c r="Z324">
        <v>0.10258172763956135</v>
      </c>
      <c r="AA324">
        <v>8.7927906523070559E-2</v>
      </c>
      <c r="AB324">
        <v>8.1009634162631891E-2</v>
      </c>
      <c r="AC324">
        <v>7.3887042703289871E-2</v>
      </c>
      <c r="AD324">
        <v>6.6182723604386498E-2</v>
      </c>
      <c r="AE324" t="str">
        <f t="shared" si="4"/>
        <v>Perawatan &amp; KecantikanSkincarePembersih Wajah</v>
      </c>
      <c r="BF324" t="s">
        <v>2187</v>
      </c>
      <c r="BI324" t="s">
        <v>246</v>
      </c>
      <c r="BL324" t="s">
        <v>220</v>
      </c>
      <c r="BM324" t="s">
        <v>3561</v>
      </c>
      <c r="BO324" t="s">
        <v>3562</v>
      </c>
      <c r="BP324" t="s">
        <v>2496</v>
      </c>
    </row>
    <row r="325" spans="1:68">
      <c r="A325" t="s">
        <v>1348</v>
      </c>
      <c r="B325">
        <v>601450</v>
      </c>
      <c r="C325" t="s">
        <v>963</v>
      </c>
      <c r="D325">
        <v>848776</v>
      </c>
      <c r="E325" t="s">
        <v>1387</v>
      </c>
      <c r="F325">
        <v>601616</v>
      </c>
      <c r="G325" t="s">
        <v>3563</v>
      </c>
      <c r="H325" t="s">
        <v>3548</v>
      </c>
      <c r="I325" t="s">
        <v>2457</v>
      </c>
      <c r="J325" t="s">
        <v>1348</v>
      </c>
      <c r="K325">
        <v>0.04</v>
      </c>
      <c r="L325">
        <v>7.0000000000000007E-2</v>
      </c>
      <c r="M325">
        <v>3.0000000000000006E-2</v>
      </c>
      <c r="N325">
        <v>9.2499999999999999E-2</v>
      </c>
      <c r="O325">
        <v>0.1095</v>
      </c>
      <c r="P325">
        <v>-7.0000000000000097E-3</v>
      </c>
      <c r="Q325">
        <v>-2.1000000000000001E-2</v>
      </c>
      <c r="R325">
        <v>-2.8000000000000011E-2</v>
      </c>
      <c r="S325">
        <v>-3.500000000000001E-2</v>
      </c>
      <c r="T325">
        <v>-4.250000000000001E-2</v>
      </c>
      <c r="U325">
        <v>8.5499999999999993E-2</v>
      </c>
      <c r="V325">
        <v>7.1499999999999994E-2</v>
      </c>
      <c r="W325">
        <v>6.4499999999999988E-2</v>
      </c>
      <c r="X325">
        <v>5.7499999999999989E-2</v>
      </c>
      <c r="Y325">
        <v>4.9999999999999989E-2</v>
      </c>
      <c r="Z325">
        <v>0.10249999999999999</v>
      </c>
      <c r="AA325">
        <v>8.8499999999999995E-2</v>
      </c>
      <c r="AB325">
        <v>8.1499999999999989E-2</v>
      </c>
      <c r="AC325">
        <v>7.4499999999999983E-2</v>
      </c>
      <c r="AD325">
        <v>6.699999999999999E-2</v>
      </c>
      <c r="AE325" t="str">
        <f t="shared" si="4"/>
        <v>Perawatan &amp; KecantikanSkincareFace Mask</v>
      </c>
      <c r="BF325" t="s">
        <v>1193</v>
      </c>
      <c r="BI325" t="s">
        <v>246</v>
      </c>
      <c r="BL325" t="s">
        <v>495</v>
      </c>
      <c r="BM325" t="s">
        <v>3564</v>
      </c>
      <c r="BO325" t="s">
        <v>3565</v>
      </c>
      <c r="BP325" t="s">
        <v>2501</v>
      </c>
    </row>
    <row r="326" spans="1:68">
      <c r="A326" t="s">
        <v>1348</v>
      </c>
      <c r="B326">
        <v>601450</v>
      </c>
      <c r="C326" t="s">
        <v>963</v>
      </c>
      <c r="D326">
        <v>848776</v>
      </c>
      <c r="E326" t="s">
        <v>1385</v>
      </c>
      <c r="F326">
        <v>873480</v>
      </c>
      <c r="G326" t="s">
        <v>3566</v>
      </c>
      <c r="H326" t="s">
        <v>3548</v>
      </c>
      <c r="I326" t="s">
        <v>2457</v>
      </c>
      <c r="J326" t="s">
        <v>1348</v>
      </c>
      <c r="K326">
        <v>0.04</v>
      </c>
      <c r="L326">
        <v>7.0000000000000007E-2</v>
      </c>
      <c r="M326">
        <v>3.0000000000000006E-2</v>
      </c>
      <c r="N326">
        <v>9.2499999999999999E-2</v>
      </c>
      <c r="O326">
        <v>0.1095</v>
      </c>
      <c r="P326">
        <v>-6.8217151334438314E-3</v>
      </c>
      <c r="Q326">
        <v>-2.2247994065893211E-2</v>
      </c>
      <c r="R326">
        <v>-2.9069709199337043E-2</v>
      </c>
      <c r="S326">
        <v>-3.6337136499171301E-2</v>
      </c>
      <c r="T326">
        <v>-4.4282848665561737E-2</v>
      </c>
      <c r="U326">
        <v>8.5678284866556167E-2</v>
      </c>
      <c r="V326">
        <v>7.0252005934106784E-2</v>
      </c>
      <c r="W326">
        <v>6.3430290800662953E-2</v>
      </c>
      <c r="X326">
        <v>5.6162863500828698E-2</v>
      </c>
      <c r="Y326">
        <v>4.8217151334438262E-2</v>
      </c>
      <c r="Z326">
        <v>0.10267828486655617</v>
      </c>
      <c r="AA326">
        <v>8.7252005934106786E-2</v>
      </c>
      <c r="AB326">
        <v>8.0430290800662954E-2</v>
      </c>
      <c r="AC326">
        <v>7.3162863500828706E-2</v>
      </c>
      <c r="AD326">
        <v>6.5217151334438256E-2</v>
      </c>
      <c r="AE326" t="str">
        <f t="shared" ref="AE326:AE389" si="5">VLOOKUP(G326,BO:BP,2,0)</f>
        <v>Perawatan &amp; KecantikanSkincarePerawatan Jerawat</v>
      </c>
      <c r="BF326" t="s">
        <v>1759</v>
      </c>
      <c r="BI326" t="s">
        <v>246</v>
      </c>
      <c r="BL326" t="s">
        <v>496</v>
      </c>
      <c r="BM326" t="s">
        <v>3567</v>
      </c>
      <c r="BO326" t="s">
        <v>3568</v>
      </c>
      <c r="BP326" t="s">
        <v>2506</v>
      </c>
    </row>
    <row r="327" spans="1:68">
      <c r="A327" t="s">
        <v>1348</v>
      </c>
      <c r="B327">
        <v>601450</v>
      </c>
      <c r="C327" t="s">
        <v>963</v>
      </c>
      <c r="D327">
        <v>848776</v>
      </c>
      <c r="E327" t="s">
        <v>1398</v>
      </c>
      <c r="F327">
        <v>601608</v>
      </c>
      <c r="G327" t="s">
        <v>3569</v>
      </c>
      <c r="H327" t="s">
        <v>3548</v>
      </c>
      <c r="I327" t="s">
        <v>2457</v>
      </c>
      <c r="J327" t="s">
        <v>1348</v>
      </c>
      <c r="K327">
        <v>0.04</v>
      </c>
      <c r="L327">
        <v>7.0000000000000007E-2</v>
      </c>
      <c r="M327">
        <v>3.0000000000000006E-2</v>
      </c>
      <c r="N327">
        <v>9.2499999999999999E-2</v>
      </c>
      <c r="O327">
        <v>0.1095</v>
      </c>
      <c r="P327">
        <v>-6.6755938485598063E-3</v>
      </c>
      <c r="Q327">
        <v>-2.3270843060081384E-2</v>
      </c>
      <c r="R327">
        <v>-2.994643690864119E-2</v>
      </c>
      <c r="S327">
        <v>-3.7433046135801486E-2</v>
      </c>
      <c r="T327">
        <v>-4.5744061514401982E-2</v>
      </c>
      <c r="U327">
        <v>8.5824406151440186E-2</v>
      </c>
      <c r="V327">
        <v>6.9229156939918615E-2</v>
      </c>
      <c r="W327">
        <v>6.2553563091358816E-2</v>
      </c>
      <c r="X327">
        <v>5.5066953864198513E-2</v>
      </c>
      <c r="Y327">
        <v>4.6755938485598017E-2</v>
      </c>
      <c r="Z327">
        <v>0.1028244061514402</v>
      </c>
      <c r="AA327">
        <v>8.6229156939918616E-2</v>
      </c>
      <c r="AB327">
        <v>7.9553563091358803E-2</v>
      </c>
      <c r="AC327">
        <v>7.2066953864198507E-2</v>
      </c>
      <c r="AD327">
        <v>6.3755938485598018E-2</v>
      </c>
      <c r="AE327" t="str">
        <f t="shared" si="5"/>
        <v>Perawatan &amp; KecantikanSkincareToner</v>
      </c>
      <c r="BF327" t="s">
        <v>1386</v>
      </c>
      <c r="BI327" t="s">
        <v>246</v>
      </c>
      <c r="BL327" t="s">
        <v>1064</v>
      </c>
      <c r="BM327" t="s">
        <v>3570</v>
      </c>
      <c r="BO327" t="s">
        <v>3571</v>
      </c>
      <c r="BP327" t="s">
        <v>2511</v>
      </c>
    </row>
    <row r="328" spans="1:68">
      <c r="A328" t="s">
        <v>1348</v>
      </c>
      <c r="B328">
        <v>601450</v>
      </c>
      <c r="C328" t="s">
        <v>963</v>
      </c>
      <c r="D328">
        <v>848776</v>
      </c>
      <c r="E328" t="s">
        <v>1391</v>
      </c>
      <c r="F328">
        <v>601595</v>
      </c>
      <c r="G328" t="s">
        <v>3572</v>
      </c>
      <c r="H328" t="s">
        <v>3548</v>
      </c>
      <c r="I328" t="s">
        <v>2457</v>
      </c>
      <c r="J328" t="s">
        <v>1348</v>
      </c>
      <c r="K328">
        <v>0.04</v>
      </c>
      <c r="L328">
        <v>7.0000000000000007E-2</v>
      </c>
      <c r="M328">
        <v>3.0000000000000006E-2</v>
      </c>
      <c r="N328">
        <v>9.2499999999999999E-2</v>
      </c>
      <c r="O328">
        <v>0.1095</v>
      </c>
      <c r="P328">
        <v>-7.0000000000000097E-3</v>
      </c>
      <c r="Q328">
        <v>-2.1000000000000001E-2</v>
      </c>
      <c r="R328">
        <v>-2.8000000000000011E-2</v>
      </c>
      <c r="S328">
        <v>-3.500000000000001E-2</v>
      </c>
      <c r="T328">
        <v>-4.250000000000001E-2</v>
      </c>
      <c r="U328">
        <v>8.5499999999999993E-2</v>
      </c>
      <c r="V328">
        <v>7.1499999999999994E-2</v>
      </c>
      <c r="W328">
        <v>6.4499999999999988E-2</v>
      </c>
      <c r="X328">
        <v>5.7499999999999989E-2</v>
      </c>
      <c r="Y328">
        <v>4.9999999999999989E-2</v>
      </c>
      <c r="Z328">
        <v>0.10249999999999999</v>
      </c>
      <c r="AA328">
        <v>8.8499999999999995E-2</v>
      </c>
      <c r="AB328">
        <v>8.1499999999999989E-2</v>
      </c>
      <c r="AC328">
        <v>7.4499999999999983E-2</v>
      </c>
      <c r="AD328">
        <v>6.699999999999999E-2</v>
      </c>
      <c r="AE328" t="str">
        <f t="shared" si="5"/>
        <v>Perawatan &amp; KecantikanSkincarePerawatan Bibir</v>
      </c>
      <c r="BF328" t="s">
        <v>1606</v>
      </c>
      <c r="BI328" t="s">
        <v>246</v>
      </c>
      <c r="BL328" t="s">
        <v>781</v>
      </c>
      <c r="BM328" t="s">
        <v>3573</v>
      </c>
      <c r="BO328" t="s">
        <v>3574</v>
      </c>
      <c r="BP328" t="s">
        <v>2515</v>
      </c>
    </row>
    <row r="329" spans="1:68">
      <c r="A329" t="s">
        <v>1348</v>
      </c>
      <c r="B329">
        <v>601450</v>
      </c>
      <c r="C329" t="s">
        <v>963</v>
      </c>
      <c r="D329">
        <v>848776</v>
      </c>
      <c r="E329" t="s">
        <v>1388</v>
      </c>
      <c r="F329">
        <v>601613</v>
      </c>
      <c r="G329" t="s">
        <v>3575</v>
      </c>
      <c r="H329" t="s">
        <v>3548</v>
      </c>
      <c r="I329" t="s">
        <v>2457</v>
      </c>
      <c r="J329" t="s">
        <v>1348</v>
      </c>
      <c r="K329">
        <v>0.04</v>
      </c>
      <c r="L329">
        <v>7.0000000000000007E-2</v>
      </c>
      <c r="M329">
        <v>3.0000000000000006E-2</v>
      </c>
      <c r="N329">
        <v>9.2499999999999999E-2</v>
      </c>
      <c r="O329">
        <v>0.1095</v>
      </c>
      <c r="P329">
        <v>-6.5692635340676223E-3</v>
      </c>
      <c r="Q329">
        <v>-2.4015155261526699E-2</v>
      </c>
      <c r="R329">
        <v>-3.0584418795594322E-2</v>
      </c>
      <c r="S329">
        <v>-3.82305234944929E-2</v>
      </c>
      <c r="T329">
        <v>-4.6807364659323863E-2</v>
      </c>
      <c r="U329">
        <v>8.5930736465932384E-2</v>
      </c>
      <c r="V329">
        <v>6.8484844738473299E-2</v>
      </c>
      <c r="W329">
        <v>6.1915581204405677E-2</v>
      </c>
      <c r="X329">
        <v>5.4269476505507099E-2</v>
      </c>
      <c r="Y329">
        <v>4.5692635340676135E-2</v>
      </c>
      <c r="Z329">
        <v>0.10293073646593237</v>
      </c>
      <c r="AA329">
        <v>8.5484844738473301E-2</v>
      </c>
      <c r="AB329">
        <v>7.8915581204405671E-2</v>
      </c>
      <c r="AC329">
        <v>7.1269476505507107E-2</v>
      </c>
      <c r="AD329">
        <v>6.2692635340676137E-2</v>
      </c>
      <c r="AE329" t="str">
        <f t="shared" si="5"/>
        <v>Perawatan &amp; KecantikanSkincareFace Scrub &amp; Peel</v>
      </c>
      <c r="BF329" t="s">
        <v>1587</v>
      </c>
      <c r="BI329" t="s">
        <v>246</v>
      </c>
      <c r="BL329" t="s">
        <v>168</v>
      </c>
      <c r="BM329" t="s">
        <v>3576</v>
      </c>
      <c r="BO329" t="s">
        <v>3577</v>
      </c>
      <c r="BP329" t="s">
        <v>2519</v>
      </c>
    </row>
    <row r="330" spans="1:68">
      <c r="A330" t="s">
        <v>1348</v>
      </c>
      <c r="B330">
        <v>601450</v>
      </c>
      <c r="C330" t="s">
        <v>963</v>
      </c>
      <c r="D330">
        <v>848776</v>
      </c>
      <c r="E330" t="s">
        <v>1386</v>
      </c>
      <c r="F330">
        <v>601646</v>
      </c>
      <c r="G330" t="s">
        <v>3578</v>
      </c>
      <c r="H330" t="s">
        <v>3548</v>
      </c>
      <c r="I330" t="s">
        <v>2457</v>
      </c>
      <c r="J330" t="s">
        <v>1348</v>
      </c>
      <c r="K330">
        <v>0.04</v>
      </c>
      <c r="L330">
        <v>7.0000000000000007E-2</v>
      </c>
      <c r="M330">
        <v>3.0000000000000006E-2</v>
      </c>
      <c r="N330">
        <v>9.2499999999999999E-2</v>
      </c>
      <c r="O330">
        <v>0.1095</v>
      </c>
      <c r="P330">
        <v>-6.4508948507810172E-3</v>
      </c>
      <c r="Q330">
        <v>-2.48437360445329E-2</v>
      </c>
      <c r="R330">
        <v>-3.1294630895313917E-2</v>
      </c>
      <c r="S330">
        <v>-3.9118288619142398E-2</v>
      </c>
      <c r="T330">
        <v>-4.7991051492189865E-2</v>
      </c>
      <c r="U330">
        <v>8.6049105149218985E-2</v>
      </c>
      <c r="V330">
        <v>6.7656263955467102E-2</v>
      </c>
      <c r="W330">
        <v>6.1205369104686082E-2</v>
      </c>
      <c r="X330">
        <v>5.3381711380857601E-2</v>
      </c>
      <c r="Y330">
        <v>4.4508948507810134E-2</v>
      </c>
      <c r="Z330">
        <v>0.10304910514921899</v>
      </c>
      <c r="AA330">
        <v>8.4656263955467104E-2</v>
      </c>
      <c r="AB330">
        <v>7.820536910468609E-2</v>
      </c>
      <c r="AC330">
        <v>7.0381711380857609E-2</v>
      </c>
      <c r="AD330">
        <v>6.1508948507810135E-2</v>
      </c>
      <c r="AE330" t="str">
        <f t="shared" si="5"/>
        <v>Perawatan &amp; KecantikanSkincarePerawatan Mata</v>
      </c>
      <c r="BF330" t="s">
        <v>2223</v>
      </c>
      <c r="BI330" t="s">
        <v>246</v>
      </c>
      <c r="BL330" t="s">
        <v>554</v>
      </c>
      <c r="BM330" t="s">
        <v>3579</v>
      </c>
      <c r="BO330" t="s">
        <v>3580</v>
      </c>
      <c r="BP330" t="s">
        <v>2524</v>
      </c>
    </row>
    <row r="331" spans="1:68">
      <c r="A331" t="s">
        <v>1348</v>
      </c>
      <c r="B331">
        <v>601450</v>
      </c>
      <c r="C331" t="s">
        <v>963</v>
      </c>
      <c r="D331">
        <v>848776</v>
      </c>
      <c r="E331" t="s">
        <v>1393</v>
      </c>
      <c r="F331">
        <v>601653</v>
      </c>
      <c r="G331" t="s">
        <v>3581</v>
      </c>
      <c r="H331" t="s">
        <v>3548</v>
      </c>
      <c r="I331" t="s">
        <v>2457</v>
      </c>
      <c r="J331" t="s">
        <v>1348</v>
      </c>
      <c r="K331">
        <v>0.04</v>
      </c>
      <c r="L331">
        <v>7.0000000000000007E-2</v>
      </c>
      <c r="M331">
        <v>3.0000000000000006E-2</v>
      </c>
      <c r="N331">
        <v>0.1</v>
      </c>
      <c r="O331">
        <v>7.1999999999999995E-2</v>
      </c>
      <c r="P331">
        <v>-1.2594308759507861E-2</v>
      </c>
      <c r="Q331">
        <v>-2.3839838683444952E-2</v>
      </c>
      <c r="R331">
        <v>-3.6434147442952813E-2</v>
      </c>
      <c r="S331">
        <v>-4.5542684303691017E-2</v>
      </c>
      <c r="T331">
        <v>-5.4056912404921359E-2</v>
      </c>
      <c r="U331">
        <v>8.7405691240492148E-2</v>
      </c>
      <c r="V331">
        <v>7.616016131655505E-2</v>
      </c>
      <c r="W331">
        <v>6.3565852557047192E-2</v>
      </c>
      <c r="X331">
        <v>5.4457315696308989E-2</v>
      </c>
      <c r="Y331">
        <v>4.5943087595078647E-2</v>
      </c>
      <c r="Z331">
        <v>5.9405691240492137E-2</v>
      </c>
      <c r="AA331">
        <v>4.8160161316555039E-2</v>
      </c>
      <c r="AB331">
        <v>3.5565852557047181E-2</v>
      </c>
      <c r="AC331">
        <v>2.6457315696308978E-2</v>
      </c>
      <c r="AD331">
        <v>1.7943087595078636E-2</v>
      </c>
      <c r="AE331" t="str">
        <f t="shared" si="5"/>
        <v>Perawatan &amp; KecantikanSkincarePerawatan Hidung</v>
      </c>
      <c r="BF331" t="s">
        <v>1387</v>
      </c>
      <c r="BI331" t="s">
        <v>246</v>
      </c>
      <c r="BL331" t="s">
        <v>221</v>
      </c>
      <c r="BM331" t="s">
        <v>3582</v>
      </c>
      <c r="BO331" t="s">
        <v>3583</v>
      </c>
      <c r="BP331" t="s">
        <v>2530</v>
      </c>
    </row>
    <row r="332" spans="1:68">
      <c r="A332" t="s">
        <v>1348</v>
      </c>
      <c r="B332">
        <v>601450</v>
      </c>
      <c r="C332" t="s">
        <v>963</v>
      </c>
      <c r="D332">
        <v>848776</v>
      </c>
      <c r="E332" t="s">
        <v>1396</v>
      </c>
      <c r="F332">
        <v>601733</v>
      </c>
      <c r="G332" t="s">
        <v>3584</v>
      </c>
      <c r="H332" t="s">
        <v>3548</v>
      </c>
      <c r="I332" t="s">
        <v>2457</v>
      </c>
      <c r="J332" t="s">
        <v>1348</v>
      </c>
      <c r="K332">
        <v>0.04</v>
      </c>
      <c r="L332">
        <v>7.0000000000000007E-2</v>
      </c>
      <c r="M332">
        <v>3.0000000000000006E-2</v>
      </c>
      <c r="N332">
        <v>9.2499999999999999E-2</v>
      </c>
      <c r="O332">
        <v>0.1095</v>
      </c>
      <c r="P332">
        <v>-6.8114563319195479E-3</v>
      </c>
      <c r="Q332">
        <v>-2.2319805676563203E-2</v>
      </c>
      <c r="R332">
        <v>-2.9131262008482751E-2</v>
      </c>
      <c r="S332">
        <v>-3.6414077510603438E-2</v>
      </c>
      <c r="T332">
        <v>-4.438543668080458E-2</v>
      </c>
      <c r="U332">
        <v>8.5688543668080458E-2</v>
      </c>
      <c r="V332">
        <v>7.0180194323436793E-2</v>
      </c>
      <c r="W332">
        <v>6.3368737991517252E-2</v>
      </c>
      <c r="X332">
        <v>5.6085922489396561E-2</v>
      </c>
      <c r="Y332">
        <v>4.8114563319195419E-2</v>
      </c>
      <c r="Z332">
        <v>0.10268854366808045</v>
      </c>
      <c r="AA332">
        <v>8.7180194323436794E-2</v>
      </c>
      <c r="AB332">
        <v>8.0368737991517253E-2</v>
      </c>
      <c r="AC332">
        <v>7.3085922489396563E-2</v>
      </c>
      <c r="AD332">
        <v>6.511456331919542E-2</v>
      </c>
      <c r="AE332" t="str">
        <f t="shared" si="5"/>
        <v>Perawatan &amp; KecantikanSkincareAlat Skincare</v>
      </c>
      <c r="BF332" t="s">
        <v>1388</v>
      </c>
      <c r="BI332" t="s">
        <v>246</v>
      </c>
      <c r="BL332" t="s">
        <v>1069</v>
      </c>
      <c r="BM332" t="s">
        <v>3585</v>
      </c>
      <c r="BO332" t="s">
        <v>3586</v>
      </c>
      <c r="BP332" t="s">
        <v>2534</v>
      </c>
    </row>
    <row r="333" spans="1:68">
      <c r="A333" t="s">
        <v>1348</v>
      </c>
      <c r="B333">
        <v>601450</v>
      </c>
      <c r="C333" t="s">
        <v>963</v>
      </c>
      <c r="D333">
        <v>848776</v>
      </c>
      <c r="E333" t="s">
        <v>1390</v>
      </c>
      <c r="F333">
        <v>601610</v>
      </c>
      <c r="G333" t="s">
        <v>3587</v>
      </c>
      <c r="H333" t="s">
        <v>3548</v>
      </c>
      <c r="I333" t="s">
        <v>2457</v>
      </c>
      <c r="J333" t="s">
        <v>1348</v>
      </c>
      <c r="K333">
        <v>0.04</v>
      </c>
      <c r="L333">
        <v>7.0000000000000007E-2</v>
      </c>
      <c r="M333">
        <v>3.0000000000000006E-2</v>
      </c>
      <c r="N333">
        <v>9.2499999999999999E-2</v>
      </c>
      <c r="O333">
        <v>0.1095</v>
      </c>
      <c r="P333">
        <v>-7.0000000000000097E-3</v>
      </c>
      <c r="Q333">
        <v>-2.1000000000000001E-2</v>
      </c>
      <c r="R333">
        <v>-2.8000000000000011E-2</v>
      </c>
      <c r="S333">
        <v>-3.500000000000001E-2</v>
      </c>
      <c r="T333">
        <v>-4.250000000000001E-2</v>
      </c>
      <c r="U333">
        <v>8.5499999999999993E-2</v>
      </c>
      <c r="V333">
        <v>7.1499999999999994E-2</v>
      </c>
      <c r="W333">
        <v>6.4499999999999988E-2</v>
      </c>
      <c r="X333">
        <v>5.7499999999999989E-2</v>
      </c>
      <c r="Y333">
        <v>4.9999999999999989E-2</v>
      </c>
      <c r="Z333">
        <v>0.10249999999999999</v>
      </c>
      <c r="AA333">
        <v>8.8499999999999995E-2</v>
      </c>
      <c r="AB333">
        <v>8.1499999999999989E-2</v>
      </c>
      <c r="AC333">
        <v>7.4499999999999983E-2</v>
      </c>
      <c r="AD333">
        <v>6.699999999999999E-2</v>
      </c>
      <c r="AE333" t="str">
        <f t="shared" si="5"/>
        <v>Perawatan &amp; KecantikanSkincareKrim Pijat Wajah</v>
      </c>
      <c r="BF333" t="s">
        <v>1389</v>
      </c>
      <c r="BI333" t="s">
        <v>246</v>
      </c>
      <c r="BL333" t="s">
        <v>856</v>
      </c>
      <c r="BM333" t="s">
        <v>3588</v>
      </c>
      <c r="BO333" t="s">
        <v>3589</v>
      </c>
      <c r="BP333" t="s">
        <v>2538</v>
      </c>
    </row>
    <row r="334" spans="1:68">
      <c r="A334" t="s">
        <v>1348</v>
      </c>
      <c r="B334">
        <v>601450</v>
      </c>
      <c r="C334" t="s">
        <v>1376</v>
      </c>
      <c r="D334">
        <v>849032</v>
      </c>
      <c r="G334" t="s">
        <v>3590</v>
      </c>
      <c r="H334" t="s">
        <v>3590</v>
      </c>
      <c r="I334" t="s">
        <v>2457</v>
      </c>
      <c r="J334" t="s">
        <v>1348</v>
      </c>
      <c r="K334">
        <v>0.04</v>
      </c>
      <c r="L334">
        <v>7.0000000000000007E-2</v>
      </c>
      <c r="M334">
        <v>3.0000000000000006E-2</v>
      </c>
      <c r="N334">
        <v>9.2499999999999999E-2</v>
      </c>
      <c r="O334">
        <v>0.1095</v>
      </c>
      <c r="P334">
        <v>-6.4578309919308928E-3</v>
      </c>
      <c r="Q334">
        <v>-2.4795183056483757E-2</v>
      </c>
      <c r="R334">
        <v>-3.125301404841465E-2</v>
      </c>
      <c r="S334">
        <v>-3.9066267560518314E-2</v>
      </c>
      <c r="T334">
        <v>-4.7921690080691089E-2</v>
      </c>
      <c r="U334">
        <v>8.6042169008069103E-2</v>
      </c>
      <c r="V334">
        <v>6.7704816943516238E-2</v>
      </c>
      <c r="W334">
        <v>6.1246985951585349E-2</v>
      </c>
      <c r="X334">
        <v>5.3433732439481685E-2</v>
      </c>
      <c r="Y334">
        <v>4.457830991930891E-2</v>
      </c>
      <c r="Z334">
        <v>0.1030421690080691</v>
      </c>
      <c r="AA334">
        <v>8.470481694351624E-2</v>
      </c>
      <c r="AB334">
        <v>7.8246985951585357E-2</v>
      </c>
      <c r="AC334">
        <v>7.0433732439481686E-2</v>
      </c>
      <c r="AD334">
        <v>6.1578309919308911E-2</v>
      </c>
      <c r="AE334" t="str">
        <f t="shared" si="5"/>
        <v>Perawatan &amp; KecantikanPerawatan Tangan, Kaki &amp; Kuku</v>
      </c>
      <c r="BF334" t="s">
        <v>1390</v>
      </c>
      <c r="BI334" t="s">
        <v>246</v>
      </c>
      <c r="BL334" t="s">
        <v>218</v>
      </c>
      <c r="BM334" t="s">
        <v>3591</v>
      </c>
      <c r="BO334" t="s">
        <v>3592</v>
      </c>
      <c r="BP334" t="s">
        <v>2543</v>
      </c>
    </row>
    <row r="335" spans="1:68">
      <c r="A335" t="s">
        <v>1348</v>
      </c>
      <c r="B335">
        <v>601450</v>
      </c>
      <c r="C335" t="s">
        <v>1349</v>
      </c>
      <c r="D335">
        <v>849160</v>
      </c>
      <c r="E335" t="s">
        <v>934</v>
      </c>
      <c r="F335">
        <v>873864</v>
      </c>
      <c r="G335" t="s">
        <v>3593</v>
      </c>
      <c r="H335" t="s">
        <v>2510</v>
      </c>
      <c r="I335" t="s">
        <v>2457</v>
      </c>
      <c r="J335" t="s">
        <v>1348</v>
      </c>
      <c r="K335">
        <v>0.04</v>
      </c>
      <c r="L335">
        <v>7.0000000000000007E-2</v>
      </c>
      <c r="M335">
        <v>3.0000000000000006E-2</v>
      </c>
      <c r="N335">
        <v>9.2499999999999999E-2</v>
      </c>
      <c r="O335">
        <v>0.1095</v>
      </c>
      <c r="P335">
        <v>-6.9943392802515637E-3</v>
      </c>
      <c r="Q335">
        <v>-2.1039625038239081E-2</v>
      </c>
      <c r="R335">
        <v>-2.8033964318490645E-2</v>
      </c>
      <c r="S335">
        <v>-3.5042455398113306E-2</v>
      </c>
      <c r="T335">
        <v>-4.2556607197484407E-2</v>
      </c>
      <c r="U335">
        <v>8.5505660719748439E-2</v>
      </c>
      <c r="V335">
        <v>7.1460374961760914E-2</v>
      </c>
      <c r="W335">
        <v>6.4466035681509354E-2</v>
      </c>
      <c r="X335">
        <v>5.7457544601886693E-2</v>
      </c>
      <c r="Y335">
        <v>4.9943392802515592E-2</v>
      </c>
      <c r="Z335">
        <v>0.10250566071974844</v>
      </c>
      <c r="AA335">
        <v>8.8460374961760915E-2</v>
      </c>
      <c r="AB335">
        <v>8.1466035681509355E-2</v>
      </c>
      <c r="AC335">
        <v>7.4457544601886694E-2</v>
      </c>
      <c r="AD335">
        <v>6.69433928025156E-2</v>
      </c>
      <c r="AE335" t="str">
        <f t="shared" si="5"/>
        <v>Perawatan &amp; KecantikanKeperluan Mandi &amp; Perawatan TubuhSunscreen &amp; Sun Care</v>
      </c>
      <c r="BF335" t="s">
        <v>967</v>
      </c>
      <c r="BI335" t="s">
        <v>246</v>
      </c>
      <c r="BL335" t="s">
        <v>471</v>
      </c>
      <c r="BM335" t="s">
        <v>3594</v>
      </c>
      <c r="BO335" t="s">
        <v>3595</v>
      </c>
      <c r="BP335" t="s">
        <v>2548</v>
      </c>
    </row>
    <row r="336" spans="1:68">
      <c r="A336" t="s">
        <v>1615</v>
      </c>
      <c r="B336">
        <v>700437</v>
      </c>
      <c r="C336" t="s">
        <v>1650</v>
      </c>
      <c r="D336">
        <v>914952</v>
      </c>
      <c r="E336" t="s">
        <v>1653</v>
      </c>
      <c r="F336">
        <v>918280</v>
      </c>
      <c r="G336" t="s">
        <v>3596</v>
      </c>
      <c r="H336" t="s">
        <v>3597</v>
      </c>
      <c r="I336" t="s">
        <v>2457</v>
      </c>
      <c r="J336" t="s">
        <v>1615</v>
      </c>
      <c r="K336">
        <v>0.05</v>
      </c>
      <c r="L336">
        <v>6.5000000000000002E-2</v>
      </c>
      <c r="M336">
        <v>1.4999999999999999E-2</v>
      </c>
      <c r="N336">
        <v>9.5000000000000001E-2</v>
      </c>
      <c r="O336">
        <v>0.11700000000000001</v>
      </c>
      <c r="P336">
        <v>-1.4500000000000002E-2</v>
      </c>
      <c r="Q336">
        <v>-1.0499999999999999E-2</v>
      </c>
      <c r="R336">
        <v>-2.5000000000000001E-2</v>
      </c>
      <c r="S336">
        <v>-3.125E-2</v>
      </c>
      <c r="T336">
        <v>-3.5000000000000003E-2</v>
      </c>
      <c r="U336">
        <v>8.0500000000000002E-2</v>
      </c>
      <c r="V336">
        <v>8.4500000000000006E-2</v>
      </c>
      <c r="W336">
        <v>7.0000000000000007E-2</v>
      </c>
      <c r="X336">
        <v>6.3750000000000001E-2</v>
      </c>
      <c r="Y336">
        <v>0.06</v>
      </c>
      <c r="Z336">
        <v>0.10250000000000001</v>
      </c>
      <c r="AA336">
        <v>0.10650000000000001</v>
      </c>
      <c r="AB336">
        <v>9.1999999999999998E-2</v>
      </c>
      <c r="AC336">
        <v>8.5750000000000007E-2</v>
      </c>
      <c r="AD336">
        <v>8.2000000000000003E-2</v>
      </c>
      <c r="AE336" t="str">
        <f t="shared" si="5"/>
        <v>Makanan &amp; MinumanMakanan InstanMakanan Kalengan, Stoples, &amp; Kemasan</v>
      </c>
      <c r="BF336" t="s">
        <v>2043</v>
      </c>
      <c r="BI336" t="s">
        <v>246</v>
      </c>
      <c r="BL336" t="s">
        <v>1120</v>
      </c>
      <c r="BM336" t="s">
        <v>3598</v>
      </c>
      <c r="BO336" t="s">
        <v>3599</v>
      </c>
      <c r="BP336" t="s">
        <v>2554</v>
      </c>
    </row>
    <row r="337" spans="1:68">
      <c r="A337" t="s">
        <v>2322</v>
      </c>
      <c r="B337">
        <v>601152</v>
      </c>
      <c r="C337" t="s">
        <v>2328</v>
      </c>
      <c r="D337">
        <v>842760</v>
      </c>
      <c r="E337" t="s">
        <v>2330</v>
      </c>
      <c r="F337">
        <v>601291</v>
      </c>
      <c r="G337" t="s">
        <v>3600</v>
      </c>
      <c r="H337" t="s">
        <v>3601</v>
      </c>
      <c r="I337" t="s">
        <v>246</v>
      </c>
      <c r="J337" t="s">
        <v>2322</v>
      </c>
      <c r="K337">
        <v>5.5E-2</v>
      </c>
      <c r="L337">
        <v>0.08</v>
      </c>
      <c r="M337">
        <v>2.5000000000000001E-2</v>
      </c>
      <c r="N337">
        <v>9.2499999999999999E-2</v>
      </c>
      <c r="O337">
        <v>0.1095</v>
      </c>
      <c r="P337">
        <v>-7.1079900673804569E-3</v>
      </c>
      <c r="Q337">
        <v>-2.0244069528336815E-2</v>
      </c>
      <c r="R337">
        <v>-2.7352059595717272E-2</v>
      </c>
      <c r="S337">
        <v>-3.4190074494646588E-2</v>
      </c>
      <c r="T337">
        <v>-4.1420099326195454E-2</v>
      </c>
      <c r="U337">
        <v>8.5392009932619542E-2</v>
      </c>
      <c r="V337">
        <v>7.2255930471663177E-2</v>
      </c>
      <c r="W337">
        <v>6.5147940404282734E-2</v>
      </c>
      <c r="X337">
        <v>5.830992550535341E-2</v>
      </c>
      <c r="Y337">
        <v>5.1079900673804544E-2</v>
      </c>
      <c r="Z337">
        <v>0.10239200993261954</v>
      </c>
      <c r="AA337">
        <v>8.9255930471663192E-2</v>
      </c>
      <c r="AB337">
        <v>8.2147940404282721E-2</v>
      </c>
      <c r="AC337">
        <v>7.5309925505353412E-2</v>
      </c>
      <c r="AD337">
        <v>6.8079900673804539E-2</v>
      </c>
      <c r="AE337" t="str">
        <f t="shared" si="5"/>
        <v>Pakaian &amp; Pakaian Dalam WanitaSetelan &amp; Overall WanitaSetelan</v>
      </c>
      <c r="BF337" t="s">
        <v>1728</v>
      </c>
      <c r="BI337" t="s">
        <v>246</v>
      </c>
      <c r="BL337" t="s">
        <v>764</v>
      </c>
      <c r="BM337" t="s">
        <v>3602</v>
      </c>
      <c r="BO337" t="s">
        <v>3603</v>
      </c>
      <c r="BP337" t="s">
        <v>2559</v>
      </c>
    </row>
    <row r="338" spans="1:68">
      <c r="A338" t="s">
        <v>1184</v>
      </c>
      <c r="B338">
        <v>605196</v>
      </c>
      <c r="C338" t="s">
        <v>1206</v>
      </c>
      <c r="D338">
        <v>929928</v>
      </c>
      <c r="G338" t="s">
        <v>2787</v>
      </c>
      <c r="H338" t="s">
        <v>2787</v>
      </c>
      <c r="I338" t="s">
        <v>2403</v>
      </c>
      <c r="J338" t="s">
        <v>1184</v>
      </c>
      <c r="K338">
        <v>5.5E-2</v>
      </c>
      <c r="L338">
        <v>7.4999999999999997E-2</v>
      </c>
      <c r="M338">
        <v>1.9999999999999997E-2</v>
      </c>
      <c r="N338">
        <v>9.2499999999999999E-2</v>
      </c>
      <c r="O338">
        <v>0.11449999999999999</v>
      </c>
      <c r="P338">
        <v>-2.700000000000001E-3</v>
      </c>
      <c r="Q338">
        <v>-8.3999999999999977E-3</v>
      </c>
      <c r="R338">
        <v>-1.1099999999999999E-2</v>
      </c>
      <c r="S338">
        <v>-1.375E-2</v>
      </c>
      <c r="T338">
        <v>-1.6250000000000001E-2</v>
      </c>
      <c r="U338">
        <v>8.9799999999999991E-2</v>
      </c>
      <c r="V338">
        <v>8.4100000000000008E-2</v>
      </c>
      <c r="W338">
        <v>8.14E-2</v>
      </c>
      <c r="X338">
        <v>7.8750000000000001E-2</v>
      </c>
      <c r="Y338">
        <v>7.6249999999999998E-2</v>
      </c>
      <c r="Z338">
        <v>0.11179999999999998</v>
      </c>
      <c r="AA338">
        <v>0.1061</v>
      </c>
      <c r="AB338">
        <v>0.10339999999999999</v>
      </c>
      <c r="AC338">
        <v>0.10074999999999999</v>
      </c>
      <c r="AD338">
        <v>9.824999999999999E-2</v>
      </c>
      <c r="AE338" t="str">
        <f t="shared" si="5"/>
        <v>Mobil &amp; Sepeda MotorElektronik Mobil</v>
      </c>
      <c r="BF338" t="s">
        <v>1867</v>
      </c>
      <c r="BI338" t="s">
        <v>246</v>
      </c>
      <c r="BL338" t="s">
        <v>418</v>
      </c>
      <c r="BM338" t="s">
        <v>3604</v>
      </c>
      <c r="BO338" t="s">
        <v>3605</v>
      </c>
      <c r="BP338" t="s">
        <v>2563</v>
      </c>
    </row>
    <row r="339" spans="1:68">
      <c r="A339" t="s">
        <v>1615</v>
      </c>
      <c r="B339">
        <v>700437</v>
      </c>
      <c r="C339" t="s">
        <v>1650</v>
      </c>
      <c r="D339">
        <v>914952</v>
      </c>
      <c r="E339" t="s">
        <v>1655</v>
      </c>
      <c r="F339">
        <v>700644</v>
      </c>
      <c r="G339" t="s">
        <v>3606</v>
      </c>
      <c r="H339" t="s">
        <v>3597</v>
      </c>
      <c r="I339" t="s">
        <v>2457</v>
      </c>
      <c r="J339" t="s">
        <v>1615</v>
      </c>
      <c r="K339">
        <v>0.05</v>
      </c>
      <c r="L339">
        <v>6.5000000000000002E-2</v>
      </c>
      <c r="M339">
        <v>1.4999999999999999E-2</v>
      </c>
      <c r="N339">
        <v>7.7499999999999999E-2</v>
      </c>
      <c r="O339">
        <v>8.2000000000000003E-2</v>
      </c>
      <c r="P339">
        <v>-1.4500000000000002E-2</v>
      </c>
      <c r="Q339">
        <v>-1.0499999999999999E-2</v>
      </c>
      <c r="R339">
        <v>-2.5000000000000001E-2</v>
      </c>
      <c r="S339">
        <v>-3.125E-2</v>
      </c>
      <c r="T339">
        <v>-3.5000000000000003E-2</v>
      </c>
      <c r="U339">
        <v>6.3E-2</v>
      </c>
      <c r="V339">
        <v>6.7000000000000004E-2</v>
      </c>
      <c r="W339">
        <v>5.2499999999999998E-2</v>
      </c>
      <c r="X339">
        <v>4.6249999999999999E-2</v>
      </c>
      <c r="Y339">
        <v>4.2499999999999996E-2</v>
      </c>
      <c r="Z339">
        <v>6.7500000000000004E-2</v>
      </c>
      <c r="AA339">
        <v>7.1500000000000008E-2</v>
      </c>
      <c r="AB339">
        <v>5.7000000000000002E-2</v>
      </c>
      <c r="AC339">
        <v>5.0750000000000003E-2</v>
      </c>
      <c r="AD339">
        <v>4.7E-2</v>
      </c>
      <c r="AE339" t="str">
        <f t="shared" si="5"/>
        <v>Makanan &amp; MinumanMakanan InstanMie Instan</v>
      </c>
      <c r="BF339" t="s">
        <v>1885</v>
      </c>
      <c r="BI339" t="s">
        <v>246</v>
      </c>
      <c r="BL339" t="s">
        <v>888</v>
      </c>
      <c r="BM339" t="s">
        <v>3607</v>
      </c>
      <c r="BO339" t="s">
        <v>3608</v>
      </c>
      <c r="BP339" t="s">
        <v>2571</v>
      </c>
    </row>
    <row r="340" spans="1:68">
      <c r="A340" t="s">
        <v>1348</v>
      </c>
      <c r="B340">
        <v>601450</v>
      </c>
      <c r="C340" t="s">
        <v>1349</v>
      </c>
      <c r="D340">
        <v>849160</v>
      </c>
      <c r="E340" t="s">
        <v>1355</v>
      </c>
      <c r="F340">
        <v>601506</v>
      </c>
      <c r="G340" t="s">
        <v>3609</v>
      </c>
      <c r="H340" t="s">
        <v>2510</v>
      </c>
      <c r="I340" t="s">
        <v>2457</v>
      </c>
      <c r="J340" t="s">
        <v>1348</v>
      </c>
      <c r="K340">
        <v>0.04</v>
      </c>
      <c r="L340">
        <v>7.0000000000000007E-2</v>
      </c>
      <c r="M340">
        <v>3.0000000000000006E-2</v>
      </c>
      <c r="N340">
        <v>9.2499999999999999E-2</v>
      </c>
      <c r="O340">
        <v>0.1095</v>
      </c>
      <c r="P340">
        <v>-6.5801397935529235E-3</v>
      </c>
      <c r="Q340">
        <v>-2.393902144512958E-2</v>
      </c>
      <c r="R340">
        <v>-3.0519161238682504E-2</v>
      </c>
      <c r="S340">
        <v>-3.8148951548353127E-2</v>
      </c>
      <c r="T340">
        <v>-4.6698602064470837E-2</v>
      </c>
      <c r="U340">
        <v>8.5919860206447068E-2</v>
      </c>
      <c r="V340">
        <v>6.8560978554870422E-2</v>
      </c>
      <c r="W340">
        <v>6.1980838761317492E-2</v>
      </c>
      <c r="X340">
        <v>5.4351048451646872E-2</v>
      </c>
      <c r="Y340">
        <v>4.5801397935529162E-2</v>
      </c>
      <c r="Z340">
        <v>0.10291986020644708</v>
      </c>
      <c r="AA340">
        <v>8.5560978554870423E-2</v>
      </c>
      <c r="AB340">
        <v>7.8980838761317493E-2</v>
      </c>
      <c r="AC340">
        <v>7.1351048451646873E-2</v>
      </c>
      <c r="AD340">
        <v>6.2801397935529163E-2</v>
      </c>
      <c r="AE340" t="str">
        <f t="shared" si="5"/>
        <v>Perawatan &amp; KecantikanKeperluan Mandi &amp; Perawatan TubuhLulur &amp; Peel Badan</v>
      </c>
      <c r="BF340" t="s">
        <v>1523</v>
      </c>
      <c r="BI340" t="s">
        <v>246</v>
      </c>
      <c r="BL340" t="s">
        <v>1047</v>
      </c>
      <c r="BM340" t="s">
        <v>3610</v>
      </c>
      <c r="BO340" t="s">
        <v>3611</v>
      </c>
      <c r="BP340" t="s">
        <v>2575</v>
      </c>
    </row>
    <row r="341" spans="1:68">
      <c r="A341" t="s">
        <v>1348</v>
      </c>
      <c r="B341">
        <v>601450</v>
      </c>
      <c r="C341" t="s">
        <v>1349</v>
      </c>
      <c r="D341">
        <v>849160</v>
      </c>
      <c r="E341" t="s">
        <v>1360</v>
      </c>
      <c r="F341">
        <v>601495</v>
      </c>
      <c r="G341" t="s">
        <v>3612</v>
      </c>
      <c r="H341" t="s">
        <v>2510</v>
      </c>
      <c r="I341" t="s">
        <v>2457</v>
      </c>
      <c r="J341" t="s">
        <v>1348</v>
      </c>
      <c r="K341">
        <v>0.04</v>
      </c>
      <c r="L341">
        <v>7.0000000000000007E-2</v>
      </c>
      <c r="M341">
        <v>3.0000000000000006E-2</v>
      </c>
      <c r="N341">
        <v>9.2499999999999999E-2</v>
      </c>
      <c r="O341">
        <v>0.1095</v>
      </c>
      <c r="P341">
        <v>-6.6179261871354943E-3</v>
      </c>
      <c r="Q341">
        <v>-2.3674516690051581E-2</v>
      </c>
      <c r="R341">
        <v>-3.0292442877187076E-2</v>
      </c>
      <c r="S341">
        <v>-3.7865553596483845E-2</v>
      </c>
      <c r="T341">
        <v>-4.6320738128645123E-2</v>
      </c>
      <c r="U341">
        <v>8.5882073812864501E-2</v>
      </c>
      <c r="V341">
        <v>6.8825483309948421E-2</v>
      </c>
      <c r="W341">
        <v>6.2207557122812923E-2</v>
      </c>
      <c r="X341">
        <v>5.4634446403516154E-2</v>
      </c>
      <c r="Y341">
        <v>4.6179261871354876E-2</v>
      </c>
      <c r="Z341">
        <v>0.1028820738128645</v>
      </c>
      <c r="AA341">
        <v>8.5825483309948422E-2</v>
      </c>
      <c r="AB341">
        <v>7.9207557122812924E-2</v>
      </c>
      <c r="AC341">
        <v>7.1634446403516155E-2</v>
      </c>
      <c r="AD341">
        <v>6.3179261871354878E-2</v>
      </c>
      <c r="AE341" t="str">
        <f t="shared" si="5"/>
        <v>Perawatan &amp; KecantikanKeperluan Mandi &amp; Perawatan TubuhKrim Penghilang Rambut, Wax, &amp; Cukur</v>
      </c>
      <c r="BF341" t="s">
        <v>2067</v>
      </c>
      <c r="BI341" t="s">
        <v>246</v>
      </c>
      <c r="BL341" t="s">
        <v>1129</v>
      </c>
      <c r="BM341" t="s">
        <v>3613</v>
      </c>
      <c r="BO341" t="s">
        <v>3614</v>
      </c>
      <c r="BP341" t="s">
        <v>2579</v>
      </c>
    </row>
    <row r="342" spans="1:68">
      <c r="A342" t="s">
        <v>1244</v>
      </c>
      <c r="B342">
        <v>602284</v>
      </c>
      <c r="C342" t="s">
        <v>1245</v>
      </c>
      <c r="D342">
        <v>879112</v>
      </c>
      <c r="E342" t="s">
        <v>1263</v>
      </c>
      <c r="F342">
        <v>602676</v>
      </c>
      <c r="G342" t="s">
        <v>3615</v>
      </c>
      <c r="H342" t="s">
        <v>2738</v>
      </c>
      <c r="I342" t="s">
        <v>2457</v>
      </c>
      <c r="J342" t="s">
        <v>2739</v>
      </c>
      <c r="K342">
        <v>0.04</v>
      </c>
      <c r="L342">
        <v>7.0000000000000007E-2</v>
      </c>
      <c r="M342">
        <v>3.0000000000000006E-2</v>
      </c>
      <c r="N342">
        <v>9.2499999999999999E-2</v>
      </c>
      <c r="O342">
        <v>8.4499999999999992E-2</v>
      </c>
      <c r="P342">
        <v>-6.9686969314657413E-3</v>
      </c>
      <c r="Q342">
        <v>-2.1219121479739849E-2</v>
      </c>
      <c r="R342">
        <v>-2.818781841120559E-2</v>
      </c>
      <c r="S342">
        <v>-3.5234773014006987E-2</v>
      </c>
      <c r="T342">
        <v>-4.2813030685342646E-2</v>
      </c>
      <c r="U342">
        <v>8.5531303068534265E-2</v>
      </c>
      <c r="V342">
        <v>7.1280878520260146E-2</v>
      </c>
      <c r="W342">
        <v>6.4312181588794412E-2</v>
      </c>
      <c r="X342">
        <v>5.7265226985993012E-2</v>
      </c>
      <c r="Y342">
        <v>4.9686969314657353E-2</v>
      </c>
      <c r="Z342">
        <v>7.7531303068534257E-2</v>
      </c>
      <c r="AA342">
        <v>6.3280878520260139E-2</v>
      </c>
      <c r="AB342">
        <v>5.6312181588794405E-2</v>
      </c>
      <c r="AC342">
        <v>4.9265226985993005E-2</v>
      </c>
      <c r="AD342">
        <v>4.1686969314657346E-2</v>
      </c>
      <c r="AE342" t="str">
        <f t="shared" si="5"/>
        <v>Bayi &amp; PersalinanPerawatan &amp; Kesehatan BayiPerawatan Hidung &amp; Mulut</v>
      </c>
      <c r="BF342" t="s">
        <v>246</v>
      </c>
      <c r="BI342" t="s">
        <v>246</v>
      </c>
      <c r="BL342" t="s">
        <v>1092</v>
      </c>
      <c r="BM342" t="s">
        <v>3616</v>
      </c>
      <c r="BO342" t="s">
        <v>2822</v>
      </c>
      <c r="BP342" t="s">
        <v>2567</v>
      </c>
    </row>
    <row r="343" spans="1:68">
      <c r="A343" t="s">
        <v>1348</v>
      </c>
      <c r="B343">
        <v>601450</v>
      </c>
      <c r="C343" t="s">
        <v>1349</v>
      </c>
      <c r="D343">
        <v>849160</v>
      </c>
      <c r="E343" t="s">
        <v>1359</v>
      </c>
      <c r="F343">
        <v>601498</v>
      </c>
      <c r="G343" t="s">
        <v>3617</v>
      </c>
      <c r="H343" t="s">
        <v>2510</v>
      </c>
      <c r="I343" t="s">
        <v>2457</v>
      </c>
      <c r="J343" t="s">
        <v>1348</v>
      </c>
      <c r="K343">
        <v>0.04</v>
      </c>
      <c r="L343">
        <v>7.0000000000000007E-2</v>
      </c>
      <c r="M343">
        <v>3.0000000000000006E-2</v>
      </c>
      <c r="N343">
        <v>9.2499999999999999E-2</v>
      </c>
      <c r="O343">
        <v>0.1095</v>
      </c>
      <c r="P343">
        <v>-6.8264665875646044E-3</v>
      </c>
      <c r="Q343">
        <v>-2.2214733887047807E-2</v>
      </c>
      <c r="R343">
        <v>-2.9041200474612412E-2</v>
      </c>
      <c r="S343">
        <v>-3.6301500593265514E-2</v>
      </c>
      <c r="T343">
        <v>-4.4235334124354014E-2</v>
      </c>
      <c r="U343">
        <v>8.5673533412435388E-2</v>
      </c>
      <c r="V343">
        <v>7.0285266112952188E-2</v>
      </c>
      <c r="W343">
        <v>6.3458799525387591E-2</v>
      </c>
      <c r="X343">
        <v>5.6198499406734485E-2</v>
      </c>
      <c r="Y343">
        <v>4.8264665875645985E-2</v>
      </c>
      <c r="Z343">
        <v>0.1026735334124354</v>
      </c>
      <c r="AA343">
        <v>8.728526611295219E-2</v>
      </c>
      <c r="AB343">
        <v>8.0458799525387592E-2</v>
      </c>
      <c r="AC343">
        <v>7.319849940673448E-2</v>
      </c>
      <c r="AD343">
        <v>6.5264665875645986E-2</v>
      </c>
      <c r="AE343" t="str">
        <f t="shared" si="5"/>
        <v>Perawatan &amp; KecantikanKeperluan Mandi &amp; Perawatan TubuhDeodoran &amp; Antiperspiran</v>
      </c>
      <c r="BF343" t="s">
        <v>1468</v>
      </c>
      <c r="BI343" t="s">
        <v>246</v>
      </c>
      <c r="BL343" t="s">
        <v>1093</v>
      </c>
      <c r="BM343" t="s">
        <v>3618</v>
      </c>
      <c r="BO343" t="s">
        <v>3323</v>
      </c>
      <c r="BP343" t="s">
        <v>2584</v>
      </c>
    </row>
    <row r="344" spans="1:68">
      <c r="A344" t="s">
        <v>1348</v>
      </c>
      <c r="B344">
        <v>601450</v>
      </c>
      <c r="C344" t="s">
        <v>1349</v>
      </c>
      <c r="D344">
        <v>849160</v>
      </c>
      <c r="E344" t="s">
        <v>1351</v>
      </c>
      <c r="F344">
        <v>873736</v>
      </c>
      <c r="G344" t="s">
        <v>3619</v>
      </c>
      <c r="H344" t="s">
        <v>2510</v>
      </c>
      <c r="I344" t="s">
        <v>2457</v>
      </c>
      <c r="J344" t="s">
        <v>1348</v>
      </c>
      <c r="K344">
        <v>0.04</v>
      </c>
      <c r="L344">
        <v>7.0000000000000007E-2</v>
      </c>
      <c r="M344">
        <v>3.0000000000000006E-2</v>
      </c>
      <c r="N344">
        <v>9.2499999999999999E-2</v>
      </c>
      <c r="O344">
        <v>0.1095</v>
      </c>
      <c r="P344">
        <v>-6.8582977424457986E-3</v>
      </c>
      <c r="Q344">
        <v>-2.1991915802879423E-2</v>
      </c>
      <c r="R344">
        <v>-2.8850213545325222E-2</v>
      </c>
      <c r="S344">
        <v>-3.6062766931656526E-2</v>
      </c>
      <c r="T344">
        <v>-4.3917022575542038E-2</v>
      </c>
      <c r="U344">
        <v>8.56417022575542E-2</v>
      </c>
      <c r="V344">
        <v>7.0508084197120569E-2</v>
      </c>
      <c r="W344">
        <v>6.3649786454674784E-2</v>
      </c>
      <c r="X344">
        <v>5.6437233068343473E-2</v>
      </c>
      <c r="Y344">
        <v>4.8582977424457961E-2</v>
      </c>
      <c r="Z344">
        <v>0.1026417022575542</v>
      </c>
      <c r="AA344">
        <v>8.7508084197120584E-2</v>
      </c>
      <c r="AB344">
        <v>8.0649786454674771E-2</v>
      </c>
      <c r="AC344">
        <v>7.3437233068343474E-2</v>
      </c>
      <c r="AD344">
        <v>6.5582977424457956E-2</v>
      </c>
      <c r="AE344" t="str">
        <f t="shared" si="5"/>
        <v>Perawatan &amp; KecantikanKeperluan Mandi &amp; Perawatan TubuhMinyak Tubuh &amp; Pijat</v>
      </c>
      <c r="BF344" t="s">
        <v>1588</v>
      </c>
      <c r="BI344" t="s">
        <v>246</v>
      </c>
      <c r="BL344" t="s">
        <v>937</v>
      </c>
      <c r="BM344" t="s">
        <v>3620</v>
      </c>
      <c r="BO344" t="s">
        <v>3621</v>
      </c>
      <c r="BP344" t="s">
        <v>2588</v>
      </c>
    </row>
    <row r="345" spans="1:68">
      <c r="A345" t="s">
        <v>1348</v>
      </c>
      <c r="B345">
        <v>601450</v>
      </c>
      <c r="C345" t="s">
        <v>1349</v>
      </c>
      <c r="D345">
        <v>849160</v>
      </c>
      <c r="E345" t="s">
        <v>1354</v>
      </c>
      <c r="F345">
        <v>873608</v>
      </c>
      <c r="G345" t="s">
        <v>3622</v>
      </c>
      <c r="H345" t="s">
        <v>2510</v>
      </c>
      <c r="I345" t="s">
        <v>2457</v>
      </c>
      <c r="J345" t="s">
        <v>1348</v>
      </c>
      <c r="K345">
        <v>0.04</v>
      </c>
      <c r="L345">
        <v>7.0000000000000007E-2</v>
      </c>
      <c r="M345">
        <v>3.0000000000000006E-2</v>
      </c>
      <c r="N345">
        <v>9.2499999999999999E-2</v>
      </c>
      <c r="O345">
        <v>0.1095</v>
      </c>
      <c r="P345">
        <v>-6.8303722801670887E-3</v>
      </c>
      <c r="Q345">
        <v>-2.2187394038830424E-2</v>
      </c>
      <c r="R345">
        <v>-2.9017766318997513E-2</v>
      </c>
      <c r="S345">
        <v>-3.627220789874689E-2</v>
      </c>
      <c r="T345">
        <v>-4.4196277198329185E-2</v>
      </c>
      <c r="U345">
        <v>8.5669627719832914E-2</v>
      </c>
      <c r="V345">
        <v>7.0312605961169575E-2</v>
      </c>
      <c r="W345">
        <v>6.348223368100249E-2</v>
      </c>
      <c r="X345">
        <v>5.6227792101253109E-2</v>
      </c>
      <c r="Y345">
        <v>4.8303722801670813E-2</v>
      </c>
      <c r="Z345">
        <v>0.10266962771983291</v>
      </c>
      <c r="AA345">
        <v>8.7312605961169576E-2</v>
      </c>
      <c r="AB345">
        <v>8.0482233681002491E-2</v>
      </c>
      <c r="AC345">
        <v>7.3227792101253103E-2</v>
      </c>
      <c r="AD345">
        <v>6.5303722801670822E-2</v>
      </c>
      <c r="AE345" t="str">
        <f t="shared" si="5"/>
        <v>Perawatan &amp; KecantikanKeperluan Mandi &amp; Perawatan TubuhMasker Tubuh</v>
      </c>
      <c r="BF345" t="s">
        <v>1608</v>
      </c>
      <c r="BI345" t="s">
        <v>246</v>
      </c>
      <c r="BL345" t="s">
        <v>529</v>
      </c>
      <c r="BM345" t="s">
        <v>3623</v>
      </c>
      <c r="BO345" t="s">
        <v>3624</v>
      </c>
      <c r="BP345" t="s">
        <v>2592</v>
      </c>
    </row>
    <row r="346" spans="1:68">
      <c r="A346" t="s">
        <v>1779</v>
      </c>
      <c r="B346">
        <v>604968</v>
      </c>
      <c r="C346" t="s">
        <v>1797</v>
      </c>
      <c r="D346">
        <v>872712</v>
      </c>
      <c r="G346" t="s">
        <v>3625</v>
      </c>
      <c r="H346" t="s">
        <v>3625</v>
      </c>
      <c r="I346" t="s">
        <v>2547</v>
      </c>
      <c r="J346" t="s">
        <v>1779</v>
      </c>
      <c r="K346">
        <v>5.5E-2</v>
      </c>
      <c r="L346">
        <v>7.4999999999999997E-2</v>
      </c>
      <c r="M346">
        <v>1.9999999999999997E-2</v>
      </c>
      <c r="N346">
        <v>0.1</v>
      </c>
      <c r="O346">
        <v>0.122</v>
      </c>
      <c r="P346">
        <v>-1.4E-2</v>
      </c>
      <c r="Q346">
        <v>-1.3999999999999997E-2</v>
      </c>
      <c r="R346">
        <v>-2.7999999999999997E-2</v>
      </c>
      <c r="S346">
        <v>-3.4999999999999996E-2</v>
      </c>
      <c r="T346">
        <v>-3.9999999999999994E-2</v>
      </c>
      <c r="U346">
        <v>8.6000000000000007E-2</v>
      </c>
      <c r="V346">
        <v>8.6000000000000007E-2</v>
      </c>
      <c r="W346">
        <v>7.2000000000000008E-2</v>
      </c>
      <c r="X346">
        <v>6.5000000000000002E-2</v>
      </c>
      <c r="Y346">
        <v>6.0000000000000012E-2</v>
      </c>
      <c r="Z346">
        <v>0.108</v>
      </c>
      <c r="AA346">
        <v>0.108</v>
      </c>
      <c r="AB346">
        <v>9.4E-2</v>
      </c>
      <c r="AC346">
        <v>8.6999999999999994E-2</v>
      </c>
      <c r="AD346">
        <v>8.2000000000000003E-2</v>
      </c>
      <c r="AE346" t="str">
        <f t="shared" si="5"/>
        <v>Perbaikan RumahPerlengkapan Dapur</v>
      </c>
      <c r="BF346" t="s">
        <v>1609</v>
      </c>
      <c r="BI346" t="s">
        <v>246</v>
      </c>
      <c r="BL346" t="s">
        <v>968</v>
      </c>
      <c r="BM346" t="s">
        <v>3626</v>
      </c>
      <c r="BO346" t="s">
        <v>3627</v>
      </c>
      <c r="BP346" t="s">
        <v>2596</v>
      </c>
    </row>
    <row r="347" spans="1:68">
      <c r="A347" t="s">
        <v>1348</v>
      </c>
      <c r="B347">
        <v>601450</v>
      </c>
      <c r="C347" t="s">
        <v>1349</v>
      </c>
      <c r="D347">
        <v>849160</v>
      </c>
      <c r="E347" t="s">
        <v>1361</v>
      </c>
      <c r="F347">
        <v>700785</v>
      </c>
      <c r="G347" t="s">
        <v>3628</v>
      </c>
      <c r="H347" t="s">
        <v>2510</v>
      </c>
      <c r="I347" t="s">
        <v>2457</v>
      </c>
      <c r="J347" t="s">
        <v>1348</v>
      </c>
      <c r="K347">
        <v>0.04</v>
      </c>
      <c r="L347">
        <v>7.0000000000000007E-2</v>
      </c>
      <c r="M347">
        <v>3.0000000000000006E-2</v>
      </c>
      <c r="N347">
        <v>0.1</v>
      </c>
      <c r="O347">
        <v>8.2000000000000003E-2</v>
      </c>
      <c r="P347">
        <v>-1.286475391626685E-2</v>
      </c>
      <c r="Q347">
        <v>-2.1946722586132051E-2</v>
      </c>
      <c r="R347">
        <v>-3.4811476502398901E-2</v>
      </c>
      <c r="S347">
        <v>-4.3514345627998621E-2</v>
      </c>
      <c r="T347">
        <v>-5.1352460837331498E-2</v>
      </c>
      <c r="U347">
        <v>8.7135246083733159E-2</v>
      </c>
      <c r="V347">
        <v>7.8053277413867958E-2</v>
      </c>
      <c r="W347">
        <v>6.5188523497601097E-2</v>
      </c>
      <c r="X347">
        <v>5.6485654372001384E-2</v>
      </c>
      <c r="Y347">
        <v>4.8647539162668507E-2</v>
      </c>
      <c r="Z347">
        <v>6.9135246083733157E-2</v>
      </c>
      <c r="AA347">
        <v>6.0053277413867956E-2</v>
      </c>
      <c r="AB347">
        <v>4.7188523497601102E-2</v>
      </c>
      <c r="AC347">
        <v>3.8485654372001382E-2</v>
      </c>
      <c r="AD347">
        <v>3.0647539162668505E-2</v>
      </c>
      <c r="AE347" t="str">
        <f t="shared" si="5"/>
        <v>Perawatan &amp; KecantikanKeperluan Mandi &amp; Perawatan TubuhAlat Pijat Manual</v>
      </c>
      <c r="BF347" t="s">
        <v>1610</v>
      </c>
      <c r="BI347" t="s">
        <v>246</v>
      </c>
      <c r="BL347" t="s">
        <v>390</v>
      </c>
      <c r="BM347" t="s">
        <v>3629</v>
      </c>
      <c r="BO347" t="s">
        <v>3630</v>
      </c>
      <c r="BP347" t="s">
        <v>2600</v>
      </c>
    </row>
    <row r="348" spans="1:68">
      <c r="A348" t="s">
        <v>1348</v>
      </c>
      <c r="B348">
        <v>601450</v>
      </c>
      <c r="C348" t="s">
        <v>1349</v>
      </c>
      <c r="D348">
        <v>849160</v>
      </c>
      <c r="E348" t="s">
        <v>1362</v>
      </c>
      <c r="F348">
        <v>1003784</v>
      </c>
      <c r="G348" t="s">
        <v>3631</v>
      </c>
      <c r="H348" t="s">
        <v>2510</v>
      </c>
      <c r="I348" t="s">
        <v>2457</v>
      </c>
      <c r="J348" t="s">
        <v>1348</v>
      </c>
      <c r="K348">
        <v>0.04</v>
      </c>
      <c r="L348">
        <v>7.0000000000000007E-2</v>
      </c>
      <c r="M348">
        <v>3.0000000000000006E-2</v>
      </c>
      <c r="N348">
        <v>9.2499999999999999E-2</v>
      </c>
      <c r="O348">
        <v>8.4499999999999992E-2</v>
      </c>
      <c r="P348">
        <v>-6.6999601468918715E-3</v>
      </c>
      <c r="Q348">
        <v>-2.3100278971756927E-2</v>
      </c>
      <c r="R348">
        <v>-2.9800239118648798E-2</v>
      </c>
      <c r="S348">
        <v>-3.7250298898310996E-2</v>
      </c>
      <c r="T348">
        <v>-4.5500398531081329E-2</v>
      </c>
      <c r="U348">
        <v>8.5800039853108134E-2</v>
      </c>
      <c r="V348">
        <v>6.9399721028243072E-2</v>
      </c>
      <c r="W348">
        <v>6.2699760881351208E-2</v>
      </c>
      <c r="X348">
        <v>5.5249701101689003E-2</v>
      </c>
      <c r="Y348">
        <v>4.699960146891867E-2</v>
      </c>
      <c r="Z348">
        <v>7.7800039853108127E-2</v>
      </c>
      <c r="AA348">
        <v>6.1399721028243065E-2</v>
      </c>
      <c r="AB348">
        <v>5.4699760881351193E-2</v>
      </c>
      <c r="AC348">
        <v>4.7249701101688996E-2</v>
      </c>
      <c r="AD348">
        <v>3.8999601468918663E-2</v>
      </c>
      <c r="AE348" t="str">
        <f t="shared" si="5"/>
        <v>Perawatan &amp; KecantikanKeperluan Mandi &amp; Perawatan TubuhPerawatan Leher</v>
      </c>
      <c r="BF348" t="s">
        <v>1551</v>
      </c>
      <c r="BI348" t="s">
        <v>246</v>
      </c>
      <c r="BL348" t="s">
        <v>222</v>
      </c>
      <c r="BM348" t="s">
        <v>3632</v>
      </c>
      <c r="BO348" t="s">
        <v>3633</v>
      </c>
      <c r="BP348" t="s">
        <v>2604</v>
      </c>
    </row>
    <row r="349" spans="1:68">
      <c r="A349" t="s">
        <v>1348</v>
      </c>
      <c r="B349">
        <v>601450</v>
      </c>
      <c r="C349" t="s">
        <v>1349</v>
      </c>
      <c r="D349">
        <v>849160</v>
      </c>
      <c r="E349" t="s">
        <v>1356</v>
      </c>
      <c r="F349">
        <v>601686</v>
      </c>
      <c r="G349" t="s">
        <v>3634</v>
      </c>
      <c r="H349" t="s">
        <v>2510</v>
      </c>
      <c r="I349" t="s">
        <v>2457</v>
      </c>
      <c r="J349" t="s">
        <v>1348</v>
      </c>
      <c r="K349">
        <v>0.04</v>
      </c>
      <c r="L349">
        <v>7.0000000000000007E-2</v>
      </c>
      <c r="M349">
        <v>3.0000000000000006E-2</v>
      </c>
      <c r="N349">
        <v>9.2499999999999999E-2</v>
      </c>
      <c r="O349">
        <v>0.1095</v>
      </c>
      <c r="P349">
        <v>-6.3293950280990108E-3</v>
      </c>
      <c r="Q349">
        <v>-2.5694234803306966E-2</v>
      </c>
      <c r="R349">
        <v>-3.2023629831405977E-2</v>
      </c>
      <c r="S349">
        <v>-4.0029537289257469E-2</v>
      </c>
      <c r="T349">
        <v>-4.9206049719009957E-2</v>
      </c>
      <c r="U349">
        <v>8.6170604971900988E-2</v>
      </c>
      <c r="V349">
        <v>6.680576519669304E-2</v>
      </c>
      <c r="W349">
        <v>6.0476370168594022E-2</v>
      </c>
      <c r="X349">
        <v>5.247046271074253E-2</v>
      </c>
      <c r="Y349">
        <v>4.3293950280990041E-2</v>
      </c>
      <c r="Z349">
        <v>0.10317060497190099</v>
      </c>
      <c r="AA349">
        <v>8.3805765196693027E-2</v>
      </c>
      <c r="AB349">
        <v>7.7476370168594016E-2</v>
      </c>
      <c r="AC349">
        <v>6.9470462710742531E-2</v>
      </c>
      <c r="AD349">
        <v>6.0293950280990043E-2</v>
      </c>
      <c r="AE349" t="str">
        <f t="shared" si="5"/>
        <v>Perawatan &amp; KecantikanKeperluan Mandi &amp; Perawatan TubuhKrim Pelangsing Tubuh</v>
      </c>
      <c r="BF349" t="s">
        <v>2299</v>
      </c>
      <c r="BI349" t="s">
        <v>246</v>
      </c>
      <c r="BL349" t="s">
        <v>907</v>
      </c>
      <c r="BM349" t="s">
        <v>3635</v>
      </c>
      <c r="BO349" t="s">
        <v>3636</v>
      </c>
      <c r="BP349" t="s">
        <v>2608</v>
      </c>
    </row>
    <row r="350" spans="1:68">
      <c r="A350" t="s">
        <v>1348</v>
      </c>
      <c r="B350">
        <v>601450</v>
      </c>
      <c r="C350" t="s">
        <v>1349</v>
      </c>
      <c r="D350">
        <v>849160</v>
      </c>
      <c r="E350" t="s">
        <v>1363</v>
      </c>
      <c r="F350">
        <v>601494</v>
      </c>
      <c r="G350" t="s">
        <v>3637</v>
      </c>
      <c r="H350" t="s">
        <v>2510</v>
      </c>
      <c r="I350" t="s">
        <v>2457</v>
      </c>
      <c r="J350" t="s">
        <v>1348</v>
      </c>
      <c r="K350">
        <v>0.04</v>
      </c>
      <c r="L350">
        <v>7.0000000000000007E-2</v>
      </c>
      <c r="M350">
        <v>3.0000000000000006E-2</v>
      </c>
      <c r="N350">
        <v>9.2499999999999999E-2</v>
      </c>
      <c r="O350">
        <v>0.1095</v>
      </c>
      <c r="P350">
        <v>-6.8392640491545045E-3</v>
      </c>
      <c r="Q350">
        <v>-2.2125151655918489E-2</v>
      </c>
      <c r="R350">
        <v>-2.8964415705072993E-2</v>
      </c>
      <c r="S350">
        <v>-3.6205519631341242E-2</v>
      </c>
      <c r="T350">
        <v>-4.4107359508454992E-2</v>
      </c>
      <c r="U350">
        <v>8.5660735950845501E-2</v>
      </c>
      <c r="V350">
        <v>7.0374848344081503E-2</v>
      </c>
      <c r="W350">
        <v>6.3535584294927006E-2</v>
      </c>
      <c r="X350">
        <v>5.6294480368658757E-2</v>
      </c>
      <c r="Y350">
        <v>4.8392640491545007E-2</v>
      </c>
      <c r="Z350">
        <v>0.10266073595084549</v>
      </c>
      <c r="AA350">
        <v>8.7374848344081518E-2</v>
      </c>
      <c r="AB350">
        <v>8.0535584294927007E-2</v>
      </c>
      <c r="AC350">
        <v>7.3294480368658765E-2</v>
      </c>
      <c r="AD350">
        <v>6.5392640491545001E-2</v>
      </c>
      <c r="AE350" t="str">
        <f t="shared" si="5"/>
        <v>Perawatan &amp; KecantikanKeperluan Mandi &amp; Perawatan TubuhBedak Talek</v>
      </c>
      <c r="BF350" t="s">
        <v>2206</v>
      </c>
      <c r="BI350" t="s">
        <v>246</v>
      </c>
      <c r="BL350" t="s">
        <v>1164</v>
      </c>
      <c r="BM350" t="s">
        <v>2455</v>
      </c>
      <c r="BO350" t="s">
        <v>3638</v>
      </c>
      <c r="BP350" t="s">
        <v>2613</v>
      </c>
    </row>
    <row r="351" spans="1:68">
      <c r="A351" t="s">
        <v>2014</v>
      </c>
      <c r="B351">
        <v>824328</v>
      </c>
      <c r="C351" t="s">
        <v>2023</v>
      </c>
      <c r="D351">
        <v>840456</v>
      </c>
      <c r="G351" t="s">
        <v>3639</v>
      </c>
      <c r="H351" t="s">
        <v>3639</v>
      </c>
      <c r="I351" t="s">
        <v>246</v>
      </c>
      <c r="J351" t="s">
        <v>2014</v>
      </c>
      <c r="K351">
        <v>0.05</v>
      </c>
      <c r="L351">
        <v>0.08</v>
      </c>
      <c r="M351">
        <v>0.03</v>
      </c>
      <c r="N351">
        <v>9.2499999999999999E-2</v>
      </c>
      <c r="O351">
        <v>0.1095</v>
      </c>
      <c r="P351">
        <v>-6.7685691087596943E-3</v>
      </c>
      <c r="Q351">
        <v>-2.2620016238682154E-2</v>
      </c>
      <c r="R351">
        <v>-2.9388585347441848E-2</v>
      </c>
      <c r="S351">
        <v>-3.673573168430231E-2</v>
      </c>
      <c r="T351">
        <v>-4.4814308912403081E-2</v>
      </c>
      <c r="U351">
        <v>8.5731430891240301E-2</v>
      </c>
      <c r="V351">
        <v>6.9879983761317849E-2</v>
      </c>
      <c r="W351">
        <v>6.3111414652558151E-2</v>
      </c>
      <c r="X351">
        <v>5.5764268315697689E-2</v>
      </c>
      <c r="Y351">
        <v>4.7685691087596918E-2</v>
      </c>
      <c r="Z351">
        <v>0.1027314308912403</v>
      </c>
      <c r="AA351">
        <v>8.687998376131785E-2</v>
      </c>
      <c r="AB351">
        <v>8.0111414652558152E-2</v>
      </c>
      <c r="AC351">
        <v>7.2764268315697683E-2</v>
      </c>
      <c r="AD351">
        <v>6.4685691087596919E-2</v>
      </c>
      <c r="AE351" t="str">
        <f t="shared" si="5"/>
        <v>Pakaian &amp; Pakaian Dalam PriaPakaian Dalam Pria</v>
      </c>
      <c r="BF351" t="s">
        <v>1830</v>
      </c>
      <c r="BI351" t="s">
        <v>246</v>
      </c>
      <c r="BL351" t="s">
        <v>635</v>
      </c>
      <c r="BM351" t="s">
        <v>2460</v>
      </c>
      <c r="BO351" t="s">
        <v>3640</v>
      </c>
      <c r="BP351" t="s">
        <v>2617</v>
      </c>
    </row>
    <row r="352" spans="1:68">
      <c r="A352" t="s">
        <v>1717</v>
      </c>
      <c r="B352">
        <v>700645</v>
      </c>
      <c r="C352" t="s">
        <v>373</v>
      </c>
      <c r="D352">
        <v>2315536</v>
      </c>
      <c r="E352" t="s">
        <v>1769</v>
      </c>
      <c r="F352">
        <v>2321552</v>
      </c>
      <c r="G352" t="s">
        <v>2497</v>
      </c>
      <c r="H352" t="s">
        <v>3641</v>
      </c>
      <c r="I352" t="s">
        <v>2403</v>
      </c>
      <c r="J352" t="s">
        <v>2529</v>
      </c>
      <c r="K352">
        <v>0.04</v>
      </c>
      <c r="L352">
        <v>6.5000000000000002E-2</v>
      </c>
      <c r="M352">
        <v>2.5000000000000001E-2</v>
      </c>
      <c r="N352">
        <v>7.4999999999999997E-2</v>
      </c>
      <c r="O352">
        <v>0.06</v>
      </c>
      <c r="P352">
        <v>0</v>
      </c>
      <c r="Q352">
        <v>0</v>
      </c>
      <c r="R352">
        <v>0</v>
      </c>
      <c r="S352">
        <v>0</v>
      </c>
      <c r="T352">
        <v>0</v>
      </c>
      <c r="U352">
        <v>7.4999999999999997E-2</v>
      </c>
      <c r="V352">
        <v>7.4999999999999997E-2</v>
      </c>
      <c r="W352">
        <v>7.4999999999999997E-2</v>
      </c>
      <c r="X352">
        <v>7.4999999999999997E-2</v>
      </c>
      <c r="Y352">
        <v>7.4999999999999997E-2</v>
      </c>
      <c r="Z352">
        <v>0.06</v>
      </c>
      <c r="AA352">
        <v>0.06</v>
      </c>
      <c r="AB352">
        <v>0.06</v>
      </c>
      <c r="AC352">
        <v>0.06</v>
      </c>
      <c r="AD352">
        <v>0.06</v>
      </c>
      <c r="AE352" t="str">
        <f t="shared" si="5"/>
        <v>KesehatanVaporizerVape Cair</v>
      </c>
      <c r="BF352" t="s">
        <v>1760</v>
      </c>
      <c r="BI352" t="s">
        <v>246</v>
      </c>
      <c r="BL352" t="s">
        <v>449</v>
      </c>
      <c r="BM352" t="s">
        <v>2465</v>
      </c>
      <c r="BO352" t="s">
        <v>3642</v>
      </c>
      <c r="BP352" t="s">
        <v>2621</v>
      </c>
    </row>
    <row r="353" spans="1:68">
      <c r="A353" t="s">
        <v>1348</v>
      </c>
      <c r="B353">
        <v>601450</v>
      </c>
      <c r="C353" t="s">
        <v>1364</v>
      </c>
      <c r="D353">
        <v>849544</v>
      </c>
      <c r="E353" t="s">
        <v>1366</v>
      </c>
      <c r="F353">
        <v>601462</v>
      </c>
      <c r="G353" t="s">
        <v>3643</v>
      </c>
      <c r="H353" t="s">
        <v>3644</v>
      </c>
      <c r="I353" t="s">
        <v>2457</v>
      </c>
      <c r="J353" t="s">
        <v>1348</v>
      </c>
      <c r="K353">
        <v>0.04</v>
      </c>
      <c r="L353">
        <v>7.0000000000000007E-2</v>
      </c>
      <c r="M353">
        <v>3.0000000000000006E-2</v>
      </c>
      <c r="N353">
        <v>0.1</v>
      </c>
      <c r="O353">
        <v>9.1999999999999998E-2</v>
      </c>
      <c r="P353">
        <v>-1.2801265339901991E-2</v>
      </c>
      <c r="Q353">
        <v>-2.2391142620686064E-2</v>
      </c>
      <c r="R353">
        <v>-3.5192407960588055E-2</v>
      </c>
      <c r="S353">
        <v>-4.3990509950735071E-2</v>
      </c>
      <c r="T353">
        <v>-5.1987346600980089E-2</v>
      </c>
      <c r="U353">
        <v>8.7198734660098018E-2</v>
      </c>
      <c r="V353">
        <v>7.7608857379313945E-2</v>
      </c>
      <c r="W353">
        <v>6.4807592039411943E-2</v>
      </c>
      <c r="X353">
        <v>5.6009490049264934E-2</v>
      </c>
      <c r="Y353">
        <v>4.8012653399019917E-2</v>
      </c>
      <c r="Z353">
        <v>7.9198734660098011E-2</v>
      </c>
      <c r="AA353">
        <v>6.9608857379313938E-2</v>
      </c>
      <c r="AB353">
        <v>5.6807592039411943E-2</v>
      </c>
      <c r="AC353">
        <v>4.8009490049264927E-2</v>
      </c>
      <c r="AD353">
        <v>4.001265339901991E-2</v>
      </c>
      <c r="AE353" t="str">
        <f t="shared" si="5"/>
        <v>Perawatan &amp; KecantikanPerawatan Mata &amp; TelingaLensa Kontak</v>
      </c>
      <c r="BF353" t="s">
        <v>1477</v>
      </c>
      <c r="BI353" t="s">
        <v>246</v>
      </c>
      <c r="BL353" t="s">
        <v>1121</v>
      </c>
      <c r="BM353" t="s">
        <v>2469</v>
      </c>
      <c r="BO353" t="s">
        <v>3645</v>
      </c>
      <c r="BP353" t="s">
        <v>2625</v>
      </c>
    </row>
    <row r="354" spans="1:68">
      <c r="A354" t="s">
        <v>1184</v>
      </c>
      <c r="B354">
        <v>605196</v>
      </c>
      <c r="C354" t="s">
        <v>1242</v>
      </c>
      <c r="D354">
        <v>847504</v>
      </c>
      <c r="G354" t="s">
        <v>2852</v>
      </c>
      <c r="H354" t="s">
        <v>2852</v>
      </c>
      <c r="I354" t="s">
        <v>2403</v>
      </c>
      <c r="J354" t="s">
        <v>1184</v>
      </c>
      <c r="K354">
        <v>5.5E-2</v>
      </c>
      <c r="L354">
        <v>7.4999999999999997E-2</v>
      </c>
      <c r="M354">
        <v>1.9999999999999997E-2</v>
      </c>
      <c r="N354">
        <v>2.5000000000000001E-2</v>
      </c>
      <c r="O354">
        <v>2.5000000000000001E-2</v>
      </c>
      <c r="P354">
        <v>-5.7292120394247109E-4</v>
      </c>
      <c r="Q354">
        <v>-2.4062690565583598E-2</v>
      </c>
      <c r="R354">
        <v>-2.463561176952607E-2</v>
      </c>
      <c r="S354">
        <v>-2.1484545147842499E-2</v>
      </c>
      <c r="T354">
        <v>-2.8646060197123333E-2</v>
      </c>
      <c r="U354">
        <v>2.442707879605753E-2</v>
      </c>
      <c r="V354">
        <v>9.3730943441640291E-4</v>
      </c>
      <c r="W354">
        <v>3.6438823047393182E-4</v>
      </c>
      <c r="X354">
        <v>3.515454852157502E-3</v>
      </c>
      <c r="Y354">
        <v>0</v>
      </c>
      <c r="Z354">
        <v>2.442707879605753E-2</v>
      </c>
      <c r="AA354">
        <v>9.3730943441640291E-4</v>
      </c>
      <c r="AB354">
        <v>3.6438823047393182E-4</v>
      </c>
      <c r="AC354">
        <v>3.515454852157502E-3</v>
      </c>
      <c r="AD354">
        <v>0</v>
      </c>
      <c r="AE354" t="str">
        <f t="shared" si="5"/>
        <v>Mobil &amp; Sepeda MotorSepeda Motor</v>
      </c>
      <c r="BF354" t="s">
        <v>2093</v>
      </c>
      <c r="BI354" t="s">
        <v>246</v>
      </c>
      <c r="BL354" t="s">
        <v>857</v>
      </c>
      <c r="BM354" t="s">
        <v>2473</v>
      </c>
      <c r="BO354" t="s">
        <v>3646</v>
      </c>
      <c r="BP354" t="s">
        <v>2629</v>
      </c>
    </row>
    <row r="355" spans="1:68">
      <c r="A355" t="s">
        <v>1348</v>
      </c>
      <c r="B355">
        <v>601450</v>
      </c>
      <c r="C355" t="s">
        <v>1364</v>
      </c>
      <c r="D355">
        <v>849544</v>
      </c>
      <c r="E355" t="s">
        <v>1370</v>
      </c>
      <c r="F355">
        <v>875016</v>
      </c>
      <c r="G355" t="s">
        <v>3647</v>
      </c>
      <c r="H355" t="s">
        <v>3644</v>
      </c>
      <c r="I355" t="s">
        <v>2457</v>
      </c>
      <c r="J355" t="s">
        <v>1348</v>
      </c>
      <c r="K355">
        <v>0.04</v>
      </c>
      <c r="L355">
        <v>7.0000000000000007E-2</v>
      </c>
      <c r="M355">
        <v>3.0000000000000006E-2</v>
      </c>
      <c r="N355">
        <v>0.1</v>
      </c>
      <c r="O355">
        <v>9.1999999999999998E-2</v>
      </c>
      <c r="P355">
        <v>-1.2780632351711584E-2</v>
      </c>
      <c r="Q355">
        <v>-2.2535573538018931E-2</v>
      </c>
      <c r="R355">
        <v>-3.5316205889730515E-2</v>
      </c>
      <c r="S355">
        <v>-4.414525736216314E-2</v>
      </c>
      <c r="T355">
        <v>-5.2193676482884185E-2</v>
      </c>
      <c r="U355">
        <v>8.7219367648288415E-2</v>
      </c>
      <c r="V355">
        <v>7.7464426461981067E-2</v>
      </c>
      <c r="W355">
        <v>6.4683794110269491E-2</v>
      </c>
      <c r="X355">
        <v>5.5854742637836866E-2</v>
      </c>
      <c r="Y355">
        <v>4.780632351711582E-2</v>
      </c>
      <c r="Z355">
        <v>7.9219367648288408E-2</v>
      </c>
      <c r="AA355">
        <v>6.946442646198106E-2</v>
      </c>
      <c r="AB355">
        <v>5.6683794110269484E-2</v>
      </c>
      <c r="AC355">
        <v>4.7854742637836858E-2</v>
      </c>
      <c r="AD355">
        <v>3.9806323517115813E-2</v>
      </c>
      <c r="AE355" t="str">
        <f t="shared" si="5"/>
        <v>Perawatan &amp; KecantikanPerawatan Mata &amp; TelingaProduk Penghilang Kotoran Telinga</v>
      </c>
      <c r="BF355" t="s">
        <v>1453</v>
      </c>
      <c r="BI355" t="s">
        <v>246</v>
      </c>
      <c r="BL355" t="s">
        <v>876</v>
      </c>
      <c r="BM355" t="s">
        <v>2477</v>
      </c>
      <c r="BO355" t="s">
        <v>3648</v>
      </c>
      <c r="BP355" t="s">
        <v>3045</v>
      </c>
    </row>
    <row r="356" spans="1:68">
      <c r="A356" t="s">
        <v>2072</v>
      </c>
      <c r="B356">
        <v>601739</v>
      </c>
      <c r="C356" t="s">
        <v>2109</v>
      </c>
      <c r="D356">
        <v>909064</v>
      </c>
      <c r="E356" t="s">
        <v>2116</v>
      </c>
      <c r="F356">
        <v>910344</v>
      </c>
      <c r="G356" t="s">
        <v>3187</v>
      </c>
      <c r="H356" t="s">
        <v>2817</v>
      </c>
      <c r="I356" t="s">
        <v>2403</v>
      </c>
      <c r="J356" t="s">
        <v>2818</v>
      </c>
      <c r="K356">
        <v>0.04</v>
      </c>
      <c r="L356">
        <v>0.03</v>
      </c>
      <c r="M356">
        <v>-1.0000000000000002E-2</v>
      </c>
      <c r="N356">
        <v>0.1</v>
      </c>
      <c r="O356">
        <v>0.11700000000000001</v>
      </c>
      <c r="P356">
        <v>-1.0499999999999997E-3</v>
      </c>
      <c r="Q356">
        <v>-1.9499999999999999E-3</v>
      </c>
      <c r="R356">
        <v>-2.9999999999999996E-3</v>
      </c>
      <c r="S356">
        <v>-3.7499999999999994E-3</v>
      </c>
      <c r="T356">
        <v>-4.9999999999999992E-3</v>
      </c>
      <c r="U356">
        <v>9.895000000000001E-2</v>
      </c>
      <c r="V356">
        <v>9.8050000000000012E-2</v>
      </c>
      <c r="W356">
        <v>9.7000000000000003E-2</v>
      </c>
      <c r="X356">
        <v>9.6250000000000002E-2</v>
      </c>
      <c r="Y356">
        <v>9.5000000000000001E-2</v>
      </c>
      <c r="Z356">
        <v>0.11595000000000001</v>
      </c>
      <c r="AA356">
        <v>0.11505000000000001</v>
      </c>
      <c r="AB356">
        <v>0.114</v>
      </c>
      <c r="AC356">
        <v>0.11325</v>
      </c>
      <c r="AD356">
        <v>0.112</v>
      </c>
      <c r="AE356" t="str">
        <f t="shared" si="5"/>
        <v>Telepon &amp; ElektronikAksesori PonselHolder &amp; Dudukan Telepon</v>
      </c>
      <c r="BF356" t="s">
        <v>1979</v>
      </c>
      <c r="BI356" t="s">
        <v>246</v>
      </c>
      <c r="BL356" t="s">
        <v>858</v>
      </c>
      <c r="BM356" t="s">
        <v>2482</v>
      </c>
      <c r="BO356" t="s">
        <v>3649</v>
      </c>
      <c r="BP356" t="s">
        <v>3049</v>
      </c>
    </row>
    <row r="357" spans="1:68">
      <c r="A357" t="s">
        <v>1348</v>
      </c>
      <c r="B357">
        <v>601450</v>
      </c>
      <c r="C357" t="s">
        <v>1364</v>
      </c>
      <c r="D357">
        <v>849544</v>
      </c>
      <c r="E357" t="s">
        <v>1365</v>
      </c>
      <c r="F357">
        <v>854160</v>
      </c>
      <c r="G357" t="s">
        <v>3650</v>
      </c>
      <c r="H357" t="s">
        <v>3644</v>
      </c>
      <c r="I357" t="s">
        <v>2457</v>
      </c>
      <c r="J357" t="s">
        <v>1348</v>
      </c>
      <c r="K357">
        <v>0.04</v>
      </c>
      <c r="L357">
        <v>7.0000000000000007E-2</v>
      </c>
      <c r="M357">
        <v>3.0000000000000006E-2</v>
      </c>
      <c r="N357">
        <v>0.1</v>
      </c>
      <c r="O357">
        <v>9.1999999999999998E-2</v>
      </c>
      <c r="P357">
        <v>-1.2335111844215575E-2</v>
      </c>
      <c r="Q357">
        <v>-2.5654217090491031E-2</v>
      </c>
      <c r="R357">
        <v>-3.7989328934706607E-2</v>
      </c>
      <c r="S357">
        <v>-4.7486661168383251E-2</v>
      </c>
      <c r="T357">
        <v>-5.6648881557844338E-2</v>
      </c>
      <c r="U357">
        <v>8.7664888155784437E-2</v>
      </c>
      <c r="V357">
        <v>7.4345782909508967E-2</v>
      </c>
      <c r="W357">
        <v>6.2010671065293399E-2</v>
      </c>
      <c r="X357">
        <v>5.2513338831616754E-2</v>
      </c>
      <c r="Y357">
        <v>4.3351118442155667E-2</v>
      </c>
      <c r="Z357">
        <v>7.966488815578443E-2</v>
      </c>
      <c r="AA357">
        <v>6.634578290950896E-2</v>
      </c>
      <c r="AB357">
        <v>5.4010671065293392E-2</v>
      </c>
      <c r="AC357">
        <v>4.4513338831616747E-2</v>
      </c>
      <c r="AD357">
        <v>3.535111844215566E-2</v>
      </c>
      <c r="AE357" t="str">
        <f t="shared" si="5"/>
        <v>Perawatan &amp; KecantikanPerawatan Mata &amp; TelingaLensa Kontak Berwarna</v>
      </c>
      <c r="BF357" t="s">
        <v>1729</v>
      </c>
      <c r="BI357" t="s">
        <v>246</v>
      </c>
      <c r="BL357" t="s">
        <v>233</v>
      </c>
      <c r="BM357" t="s">
        <v>2486</v>
      </c>
      <c r="BO357" t="s">
        <v>3651</v>
      </c>
      <c r="BP357" t="s">
        <v>3057</v>
      </c>
    </row>
    <row r="358" spans="1:68">
      <c r="A358" t="s">
        <v>1348</v>
      </c>
      <c r="B358">
        <v>601450</v>
      </c>
      <c r="C358" t="s">
        <v>1364</v>
      </c>
      <c r="D358">
        <v>849544</v>
      </c>
      <c r="E358" t="s">
        <v>1368</v>
      </c>
      <c r="F358">
        <v>874888</v>
      </c>
      <c r="G358" t="s">
        <v>3652</v>
      </c>
      <c r="H358" t="s">
        <v>3644</v>
      </c>
      <c r="I358" t="s">
        <v>2457</v>
      </c>
      <c r="J358" t="s">
        <v>1348</v>
      </c>
      <c r="K358">
        <v>0.04</v>
      </c>
      <c r="L358">
        <v>7.0000000000000007E-2</v>
      </c>
      <c r="M358">
        <v>3.0000000000000006E-2</v>
      </c>
      <c r="N358">
        <v>9.5000000000000001E-2</v>
      </c>
      <c r="O358">
        <v>9.1999999999999998E-2</v>
      </c>
      <c r="P358">
        <v>-1.3000000000000008E-2</v>
      </c>
      <c r="Q358">
        <v>-2.1000000000000001E-2</v>
      </c>
      <c r="R358">
        <v>-3.4000000000000009E-2</v>
      </c>
      <c r="S358">
        <v>-4.250000000000001E-2</v>
      </c>
      <c r="T358">
        <v>-0.05</v>
      </c>
      <c r="U358">
        <v>8.199999999999999E-2</v>
      </c>
      <c r="V358">
        <v>7.3999999999999996E-2</v>
      </c>
      <c r="W358">
        <v>6.0999999999999992E-2</v>
      </c>
      <c r="X358">
        <v>5.2499999999999991E-2</v>
      </c>
      <c r="Y358">
        <v>4.4999999999999998E-2</v>
      </c>
      <c r="Z358">
        <v>7.8999999999999987E-2</v>
      </c>
      <c r="AA358">
        <v>7.0999999999999994E-2</v>
      </c>
      <c r="AB358">
        <v>5.7999999999999989E-2</v>
      </c>
      <c r="AC358">
        <v>4.9499999999999988E-2</v>
      </c>
      <c r="AD358">
        <v>4.1999999999999996E-2</v>
      </c>
      <c r="AE358" t="str">
        <f t="shared" si="5"/>
        <v>Perawatan &amp; KecantikanPerawatan Mata &amp; TelingaObat Tetes Telinga</v>
      </c>
      <c r="BF358" t="s">
        <v>2068</v>
      </c>
      <c r="BI358" t="s">
        <v>246</v>
      </c>
      <c r="BL358" t="s">
        <v>994</v>
      </c>
      <c r="BM358" t="s">
        <v>2490</v>
      </c>
      <c r="BO358" t="s">
        <v>3653</v>
      </c>
      <c r="BP358" t="s">
        <v>3081</v>
      </c>
    </row>
    <row r="359" spans="1:68">
      <c r="A359" t="s">
        <v>1348</v>
      </c>
      <c r="B359">
        <v>601450</v>
      </c>
      <c r="C359" t="s">
        <v>1364</v>
      </c>
      <c r="D359">
        <v>849544</v>
      </c>
      <c r="E359" t="s">
        <v>1373</v>
      </c>
      <c r="F359">
        <v>601737</v>
      </c>
      <c r="G359" t="s">
        <v>3654</v>
      </c>
      <c r="H359" t="s">
        <v>3644</v>
      </c>
      <c r="I359" t="s">
        <v>2457</v>
      </c>
      <c r="J359" t="s">
        <v>1348</v>
      </c>
      <c r="K359">
        <v>0.04</v>
      </c>
      <c r="L359">
        <v>7.0000000000000007E-2</v>
      </c>
      <c r="M359">
        <v>3.0000000000000006E-2</v>
      </c>
      <c r="N359">
        <v>9.2499999999999999E-2</v>
      </c>
      <c r="O359">
        <v>0.1095</v>
      </c>
      <c r="P359">
        <v>-7.0000000000000097E-3</v>
      </c>
      <c r="Q359">
        <v>-2.1000000000000001E-2</v>
      </c>
      <c r="R359">
        <v>-2.8000000000000011E-2</v>
      </c>
      <c r="S359">
        <v>-3.500000000000001E-2</v>
      </c>
      <c r="T359">
        <v>-4.250000000000001E-2</v>
      </c>
      <c r="U359">
        <v>8.5499999999999993E-2</v>
      </c>
      <c r="V359">
        <v>7.1499999999999994E-2</v>
      </c>
      <c r="W359">
        <v>6.4499999999999988E-2</v>
      </c>
      <c r="X359">
        <v>5.7499999999999989E-2</v>
      </c>
      <c r="Y359">
        <v>4.9999999999999989E-2</v>
      </c>
      <c r="Z359">
        <v>0.10249999999999999</v>
      </c>
      <c r="AA359">
        <v>8.8499999999999995E-2</v>
      </c>
      <c r="AB359">
        <v>8.1499999999999989E-2</v>
      </c>
      <c r="AC359">
        <v>7.4499999999999983E-2</v>
      </c>
      <c r="AD359">
        <v>6.699999999999999E-2</v>
      </c>
      <c r="AE359" t="str">
        <f t="shared" si="5"/>
        <v>Perawatan &amp; KecantikanPerawatan Mata &amp; TelingaSleep Mask</v>
      </c>
      <c r="BF359" t="s">
        <v>2207</v>
      </c>
      <c r="BI359" t="s">
        <v>246</v>
      </c>
      <c r="BL359" t="s">
        <v>70</v>
      </c>
      <c r="BM359" t="s">
        <v>2494</v>
      </c>
      <c r="BO359" t="s">
        <v>3655</v>
      </c>
      <c r="BP359" t="s">
        <v>3085</v>
      </c>
    </row>
    <row r="360" spans="1:68">
      <c r="A360" t="s">
        <v>1348</v>
      </c>
      <c r="B360">
        <v>601450</v>
      </c>
      <c r="C360" t="s">
        <v>1364</v>
      </c>
      <c r="D360">
        <v>849544</v>
      </c>
      <c r="E360" t="s">
        <v>1372</v>
      </c>
      <c r="F360">
        <v>874760</v>
      </c>
      <c r="G360" t="s">
        <v>3656</v>
      </c>
      <c r="H360" t="s">
        <v>3644</v>
      </c>
      <c r="I360" t="s">
        <v>2457</v>
      </c>
      <c r="J360" t="s">
        <v>1348</v>
      </c>
      <c r="K360">
        <v>0.04</v>
      </c>
      <c r="L360">
        <v>7.0000000000000007E-2</v>
      </c>
      <c r="M360">
        <v>3.0000000000000006E-2</v>
      </c>
      <c r="N360">
        <v>0.1</v>
      </c>
      <c r="O360">
        <v>9.1999999999999998E-2</v>
      </c>
      <c r="P360">
        <v>-1.2222721668274403E-2</v>
      </c>
      <c r="Q360">
        <v>-2.6440948322079192E-2</v>
      </c>
      <c r="R360">
        <v>-3.8663669990353595E-2</v>
      </c>
      <c r="S360">
        <v>-4.8329587487941993E-2</v>
      </c>
      <c r="T360">
        <v>-5.7772783317255993E-2</v>
      </c>
      <c r="U360">
        <v>8.7777278331725606E-2</v>
      </c>
      <c r="V360">
        <v>7.3559051677920817E-2</v>
      </c>
      <c r="W360">
        <v>6.133633000964641E-2</v>
      </c>
      <c r="X360">
        <v>5.1670412512058013E-2</v>
      </c>
      <c r="Y360">
        <v>4.2227216682744012E-2</v>
      </c>
      <c r="Z360">
        <v>7.9777278331725598E-2</v>
      </c>
      <c r="AA360">
        <v>6.555905167792081E-2</v>
      </c>
      <c r="AB360">
        <v>5.3336330009646403E-2</v>
      </c>
      <c r="AC360">
        <v>4.3670412512058006E-2</v>
      </c>
      <c r="AD360">
        <v>3.4227216682744005E-2</v>
      </c>
      <c r="AE360" t="str">
        <f t="shared" si="5"/>
        <v>Perawatan &amp; KecantikanPerawatan Mata &amp; TelingaKacamata Baca</v>
      </c>
      <c r="BF360" t="s">
        <v>1721</v>
      </c>
      <c r="BI360" t="s">
        <v>246</v>
      </c>
      <c r="BL360" t="s">
        <v>479</v>
      </c>
      <c r="BM360" t="s">
        <v>2498</v>
      </c>
      <c r="BO360" t="s">
        <v>3657</v>
      </c>
      <c r="BP360" t="s">
        <v>3089</v>
      </c>
    </row>
    <row r="361" spans="1:68">
      <c r="A361" t="s">
        <v>1348</v>
      </c>
      <c r="B361">
        <v>601450</v>
      </c>
      <c r="C361" t="s">
        <v>1364</v>
      </c>
      <c r="D361">
        <v>849544</v>
      </c>
      <c r="E361" t="s">
        <v>1369</v>
      </c>
      <c r="F361">
        <v>875144</v>
      </c>
      <c r="G361" t="s">
        <v>3658</v>
      </c>
      <c r="H361" t="s">
        <v>3644</v>
      </c>
      <c r="I361" t="s">
        <v>2457</v>
      </c>
      <c r="J361" t="s">
        <v>1348</v>
      </c>
      <c r="K361">
        <v>0.04</v>
      </c>
      <c r="L361">
        <v>7.0000000000000007E-2</v>
      </c>
      <c r="M361">
        <v>3.0000000000000006E-2</v>
      </c>
      <c r="N361">
        <v>0.1</v>
      </c>
      <c r="O361">
        <v>9.1999999999999998E-2</v>
      </c>
      <c r="P361">
        <v>-1.3000000000000008E-2</v>
      </c>
      <c r="Q361">
        <v>-2.1000000000000001E-2</v>
      </c>
      <c r="R361">
        <v>-3.4000000000000009E-2</v>
      </c>
      <c r="S361">
        <v>-4.250000000000001E-2</v>
      </c>
      <c r="T361">
        <v>-0.05</v>
      </c>
      <c r="U361">
        <v>8.6999999999999994E-2</v>
      </c>
      <c r="V361">
        <v>7.9000000000000001E-2</v>
      </c>
      <c r="W361">
        <v>6.6000000000000003E-2</v>
      </c>
      <c r="X361">
        <v>5.7499999999999996E-2</v>
      </c>
      <c r="Y361">
        <v>0.05</v>
      </c>
      <c r="Z361">
        <v>7.8999999999999987E-2</v>
      </c>
      <c r="AA361">
        <v>7.0999999999999994E-2</v>
      </c>
      <c r="AB361">
        <v>5.7999999999999989E-2</v>
      </c>
      <c r="AC361">
        <v>4.9499999999999988E-2</v>
      </c>
      <c r="AD361">
        <v>4.1999999999999996E-2</v>
      </c>
      <c r="AE361" t="str">
        <f t="shared" si="5"/>
        <v>Perawatan &amp; KecantikanPerawatan Mata &amp; TelingaPenyumbat Telinga</v>
      </c>
      <c r="BF361" t="s">
        <v>2123</v>
      </c>
      <c r="BI361" t="s">
        <v>246</v>
      </c>
      <c r="BL361" t="s">
        <v>820</v>
      </c>
      <c r="BM361" t="s">
        <v>3659</v>
      </c>
      <c r="BO361" t="s">
        <v>3660</v>
      </c>
      <c r="BP361" t="s">
        <v>3096</v>
      </c>
    </row>
    <row r="362" spans="1:68">
      <c r="A362" t="s">
        <v>1948</v>
      </c>
      <c r="B362">
        <v>802184</v>
      </c>
      <c r="C362" t="s">
        <v>1950</v>
      </c>
      <c r="D362">
        <v>805128</v>
      </c>
      <c r="G362" t="s">
        <v>3661</v>
      </c>
      <c r="H362" t="s">
        <v>3661</v>
      </c>
      <c r="I362" t="s">
        <v>2457</v>
      </c>
      <c r="J362" t="s">
        <v>1948</v>
      </c>
      <c r="K362">
        <v>0.04</v>
      </c>
      <c r="L362">
        <v>7.4999999999999997E-2</v>
      </c>
      <c r="M362">
        <v>3.4999999999999996E-2</v>
      </c>
      <c r="N362">
        <v>0.1</v>
      </c>
      <c r="O362">
        <v>0.11700000000000001</v>
      </c>
      <c r="P362">
        <v>-1.2160540982995568E-2</v>
      </c>
      <c r="Q362">
        <v>-2.6876213119031041E-2</v>
      </c>
      <c r="R362">
        <v>-3.9036754102026609E-2</v>
      </c>
      <c r="S362">
        <v>-4.8795942627533256E-2</v>
      </c>
      <c r="T362">
        <v>-5.839459017004435E-2</v>
      </c>
      <c r="U362">
        <v>8.7839459017004434E-2</v>
      </c>
      <c r="V362">
        <v>7.3123786880968961E-2</v>
      </c>
      <c r="W362">
        <v>6.0963245897973396E-2</v>
      </c>
      <c r="X362">
        <v>5.1204057372466749E-2</v>
      </c>
      <c r="Y362">
        <v>4.1605409829955656E-2</v>
      </c>
      <c r="Z362">
        <v>0.10483945901700444</v>
      </c>
      <c r="AA362">
        <v>9.0123786880968962E-2</v>
      </c>
      <c r="AB362">
        <v>7.7963245897973404E-2</v>
      </c>
      <c r="AC362">
        <v>6.820405737246675E-2</v>
      </c>
      <c r="AD362">
        <v>5.8605409829955657E-2</v>
      </c>
      <c r="AE362" t="str">
        <f t="shared" si="5"/>
        <v>Fashion AnakAlas Kaki Anak Laki-Laki</v>
      </c>
      <c r="BF362" t="s">
        <v>2308</v>
      </c>
      <c r="BI362" t="s">
        <v>246</v>
      </c>
      <c r="BL362" t="s">
        <v>1065</v>
      </c>
      <c r="BM362" t="s">
        <v>3662</v>
      </c>
      <c r="BO362" t="s">
        <v>3663</v>
      </c>
      <c r="BP362" t="s">
        <v>3362</v>
      </c>
    </row>
    <row r="363" spans="1:68">
      <c r="A363" t="s">
        <v>2292</v>
      </c>
      <c r="B363">
        <v>604206</v>
      </c>
      <c r="C363" t="s">
        <v>2318</v>
      </c>
      <c r="D363">
        <v>859912</v>
      </c>
      <c r="G363" t="s">
        <v>3664</v>
      </c>
      <c r="H363" t="s">
        <v>3664</v>
      </c>
      <c r="I363" t="s">
        <v>2971</v>
      </c>
      <c r="J363" t="s">
        <v>2292</v>
      </c>
      <c r="K363">
        <v>0.06</v>
      </c>
      <c r="L363">
        <v>0.08</v>
      </c>
      <c r="M363">
        <v>2.0000000000000004E-2</v>
      </c>
      <c r="N363">
        <v>9.5000000000000001E-2</v>
      </c>
      <c r="O363">
        <v>9.1999999999999998E-2</v>
      </c>
      <c r="P363">
        <v>-1.3212640378303761E-2</v>
      </c>
      <c r="Q363">
        <v>-1.9511517351873682E-2</v>
      </c>
      <c r="R363">
        <v>-3.2724157730177443E-2</v>
      </c>
      <c r="S363">
        <v>-4.0905197162721806E-2</v>
      </c>
      <c r="T363">
        <v>-4.7873596216962411E-2</v>
      </c>
      <c r="U363">
        <v>8.178735962169624E-2</v>
      </c>
      <c r="V363">
        <v>7.5488482648126326E-2</v>
      </c>
      <c r="W363">
        <v>6.2275842269822558E-2</v>
      </c>
      <c r="X363">
        <v>5.4094802837278196E-2</v>
      </c>
      <c r="Y363">
        <v>4.712640378303759E-2</v>
      </c>
      <c r="Z363">
        <v>7.8787359621696237E-2</v>
      </c>
      <c r="AA363">
        <v>7.2488482648126323E-2</v>
      </c>
      <c r="AB363">
        <v>5.9275842269822555E-2</v>
      </c>
      <c r="AC363">
        <v>5.1094802837278193E-2</v>
      </c>
      <c r="AD363">
        <v>4.4126403783037588E-2</v>
      </c>
      <c r="AE363" t="str">
        <f t="shared" si="5"/>
        <v>Mainan &amp; HobiOlahraga &amp; Outdoor Play</v>
      </c>
      <c r="BF363" t="s">
        <v>1518</v>
      </c>
      <c r="BI363" t="s">
        <v>246</v>
      </c>
      <c r="BL363" t="s">
        <v>130</v>
      </c>
      <c r="BM363" t="s">
        <v>3665</v>
      </c>
      <c r="BO363" t="s">
        <v>2440</v>
      </c>
      <c r="BP363" t="s">
        <v>3365</v>
      </c>
    </row>
    <row r="364" spans="1:68">
      <c r="A364" t="s">
        <v>2319</v>
      </c>
      <c r="B364">
        <v>834312</v>
      </c>
      <c r="C364" t="s">
        <v>2320</v>
      </c>
      <c r="D364">
        <v>888720</v>
      </c>
      <c r="G364" t="s">
        <v>3666</v>
      </c>
      <c r="H364" t="s">
        <v>3666</v>
      </c>
      <c r="I364" t="s">
        <v>2971</v>
      </c>
      <c r="J364" t="s">
        <v>3667</v>
      </c>
      <c r="K364">
        <v>0.04</v>
      </c>
      <c r="L364">
        <v>0.06</v>
      </c>
      <c r="M364">
        <v>1.9999999999999997E-2</v>
      </c>
      <c r="N364">
        <v>0.03</v>
      </c>
      <c r="O364">
        <v>9.1999999999999998E-2</v>
      </c>
      <c r="P364">
        <v>-1.4E-2</v>
      </c>
      <c r="Q364">
        <v>-1.3999999999999997E-2</v>
      </c>
      <c r="R364">
        <v>-2.7999999999999997E-2</v>
      </c>
      <c r="S364">
        <v>-3.4999999999999996E-2</v>
      </c>
      <c r="T364">
        <v>-3.9999999999999994E-2</v>
      </c>
      <c r="U364">
        <v>1.6E-2</v>
      </c>
      <c r="V364">
        <v>1.6E-2</v>
      </c>
      <c r="W364">
        <v>2.0000000000000018E-3</v>
      </c>
      <c r="X364">
        <v>0</v>
      </c>
      <c r="Y364">
        <v>0</v>
      </c>
      <c r="Z364">
        <v>7.8E-2</v>
      </c>
      <c r="AA364">
        <v>7.8E-2</v>
      </c>
      <c r="AB364">
        <v>6.4000000000000001E-2</v>
      </c>
      <c r="AC364">
        <v>5.7000000000000002E-2</v>
      </c>
      <c r="AD364">
        <v>5.2000000000000005E-2</v>
      </c>
      <c r="AE364" t="str">
        <f t="shared" si="5"/>
        <v>Produk VirtualVoucher Fisik</v>
      </c>
      <c r="BF364" t="s">
        <v>1680</v>
      </c>
      <c r="BI364" t="s">
        <v>246</v>
      </c>
      <c r="BL364" t="s">
        <v>1048</v>
      </c>
      <c r="BM364" t="s">
        <v>3668</v>
      </c>
      <c r="BO364" t="s">
        <v>3669</v>
      </c>
      <c r="BP364" t="s">
        <v>3368</v>
      </c>
    </row>
    <row r="365" spans="1:68">
      <c r="A365" t="s">
        <v>1811</v>
      </c>
      <c r="B365">
        <v>600001</v>
      </c>
      <c r="C365" t="s">
        <v>1851</v>
      </c>
      <c r="D365">
        <v>852360</v>
      </c>
      <c r="G365" t="s">
        <v>3670</v>
      </c>
      <c r="H365" t="s">
        <v>3670</v>
      </c>
      <c r="I365" t="s">
        <v>2547</v>
      </c>
      <c r="J365" t="s">
        <v>1811</v>
      </c>
      <c r="K365">
        <v>0.06</v>
      </c>
      <c r="L365">
        <v>0.08</v>
      </c>
      <c r="M365">
        <v>2.0000000000000004E-2</v>
      </c>
      <c r="N365">
        <v>0.1</v>
      </c>
      <c r="O365">
        <v>0.122</v>
      </c>
      <c r="P365">
        <v>-1.2949820244856979E-2</v>
      </c>
      <c r="Q365">
        <v>-2.1351258286001141E-2</v>
      </c>
      <c r="R365">
        <v>-3.430107853085812E-2</v>
      </c>
      <c r="S365">
        <v>-4.287634816357265E-2</v>
      </c>
      <c r="T365">
        <v>-5.0501797551430208E-2</v>
      </c>
      <c r="U365">
        <v>8.7050179755143023E-2</v>
      </c>
      <c r="V365">
        <v>7.8648741713998868E-2</v>
      </c>
      <c r="W365">
        <v>6.5698921469141885E-2</v>
      </c>
      <c r="X365">
        <v>5.7123651836427355E-2</v>
      </c>
      <c r="Y365">
        <v>4.9498202448569797E-2</v>
      </c>
      <c r="Z365">
        <v>0.10905017975514301</v>
      </c>
      <c r="AA365">
        <v>0.10064874171399886</v>
      </c>
      <c r="AB365">
        <v>8.7698921469141877E-2</v>
      </c>
      <c r="AC365">
        <v>7.9123651836427347E-2</v>
      </c>
      <c r="AD365">
        <v>7.1498202448569789E-2</v>
      </c>
      <c r="AE365" t="str">
        <f t="shared" si="5"/>
        <v>Perlengkapan RumahAlat &amp; Aksesori Laundry</v>
      </c>
      <c r="BF365" t="s">
        <v>1681</v>
      </c>
      <c r="BI365" t="s">
        <v>246</v>
      </c>
      <c r="BL365" t="s">
        <v>378</v>
      </c>
      <c r="BM365" t="s">
        <v>3671</v>
      </c>
      <c r="BO365" t="s">
        <v>2435</v>
      </c>
      <c r="BP365" t="s">
        <v>3372</v>
      </c>
    </row>
    <row r="366" spans="1:68">
      <c r="A366" t="s">
        <v>1811</v>
      </c>
      <c r="B366">
        <v>600001</v>
      </c>
      <c r="C366" t="s">
        <v>1823</v>
      </c>
      <c r="D366">
        <v>852104</v>
      </c>
      <c r="E366" t="s">
        <v>1829</v>
      </c>
      <c r="F366">
        <v>600338</v>
      </c>
      <c r="G366" t="s">
        <v>3672</v>
      </c>
      <c r="H366" t="s">
        <v>3673</v>
      </c>
      <c r="I366" t="s">
        <v>2547</v>
      </c>
      <c r="J366" t="s">
        <v>1811</v>
      </c>
      <c r="K366">
        <v>0.06</v>
      </c>
      <c r="L366">
        <v>0.08</v>
      </c>
      <c r="M366">
        <v>2.0000000000000004E-2</v>
      </c>
      <c r="N366">
        <v>0.1</v>
      </c>
      <c r="O366">
        <v>0.122</v>
      </c>
      <c r="P366">
        <v>-1.3327756403390133E-2</v>
      </c>
      <c r="Q366">
        <v>-1.870570517626911E-2</v>
      </c>
      <c r="R366">
        <v>-3.2033461579659243E-2</v>
      </c>
      <c r="S366">
        <v>-4.0041826974574049E-2</v>
      </c>
      <c r="T366">
        <v>-4.6722435966098735E-2</v>
      </c>
      <c r="U366">
        <v>8.6672243596609869E-2</v>
      </c>
      <c r="V366">
        <v>8.1294294823730892E-2</v>
      </c>
      <c r="W366">
        <v>6.7966538420340755E-2</v>
      </c>
      <c r="X366">
        <v>5.9958173025425957E-2</v>
      </c>
      <c r="Y366">
        <v>5.327756403390127E-2</v>
      </c>
      <c r="Z366">
        <v>0.10867224359660986</v>
      </c>
      <c r="AA366">
        <v>0.10329429482373088</v>
      </c>
      <c r="AB366">
        <v>8.9966538420340747E-2</v>
      </c>
      <c r="AC366">
        <v>8.1958173025425948E-2</v>
      </c>
      <c r="AD366">
        <v>7.5277564033901262E-2</v>
      </c>
      <c r="AE366" t="str">
        <f t="shared" si="5"/>
        <v>Perlengkapan RumahDekorasi RumahStiker Dekoratif</v>
      </c>
      <c r="BF366" t="s">
        <v>1213</v>
      </c>
      <c r="BI366" t="s">
        <v>246</v>
      </c>
      <c r="BL366" t="s">
        <v>959</v>
      </c>
      <c r="BM366" t="s">
        <v>3674</v>
      </c>
      <c r="BO366" t="s">
        <v>2429</v>
      </c>
      <c r="BP366" t="s">
        <v>3375</v>
      </c>
    </row>
    <row r="367" spans="1:68">
      <c r="A367" t="s">
        <v>1811</v>
      </c>
      <c r="B367">
        <v>600001</v>
      </c>
      <c r="C367" t="s">
        <v>1823</v>
      </c>
      <c r="D367">
        <v>852104</v>
      </c>
      <c r="E367" t="s">
        <v>1839</v>
      </c>
      <c r="F367">
        <v>1000072</v>
      </c>
      <c r="G367" t="s">
        <v>3675</v>
      </c>
      <c r="H367" t="s">
        <v>3673</v>
      </c>
      <c r="I367" t="s">
        <v>2547</v>
      </c>
      <c r="J367" t="s">
        <v>1811</v>
      </c>
      <c r="K367">
        <v>0.06</v>
      </c>
      <c r="L367">
        <v>0.08</v>
      </c>
      <c r="M367">
        <v>2.0000000000000004E-2</v>
      </c>
      <c r="N367">
        <v>0.1</v>
      </c>
      <c r="O367">
        <v>0.122</v>
      </c>
      <c r="P367">
        <v>-1.2840639924874987E-2</v>
      </c>
      <c r="Q367">
        <v>-2.2115520525875076E-2</v>
      </c>
      <c r="R367">
        <v>-3.4956160450750062E-2</v>
      </c>
      <c r="S367">
        <v>-4.3695200563437578E-2</v>
      </c>
      <c r="T367">
        <v>-5.1593600751250107E-2</v>
      </c>
      <c r="U367">
        <v>8.7159360075125022E-2</v>
      </c>
      <c r="V367">
        <v>7.7884479474124926E-2</v>
      </c>
      <c r="W367">
        <v>6.5043839549249943E-2</v>
      </c>
      <c r="X367">
        <v>5.6304799436562428E-2</v>
      </c>
      <c r="Y367">
        <v>4.8406399248749898E-2</v>
      </c>
      <c r="Z367">
        <v>0.10915936007512501</v>
      </c>
      <c r="AA367">
        <v>9.9884479474124918E-2</v>
      </c>
      <c r="AB367">
        <v>8.7043839549249935E-2</v>
      </c>
      <c r="AC367">
        <v>7.8304799436562419E-2</v>
      </c>
      <c r="AD367">
        <v>7.040639924874989E-2</v>
      </c>
      <c r="AE367" t="str">
        <f t="shared" si="5"/>
        <v>Perlengkapan RumahDekorasi RumahPoster &amp; Produk Cetak</v>
      </c>
      <c r="BF367" t="s">
        <v>1625</v>
      </c>
      <c r="BI367" t="s">
        <v>246</v>
      </c>
      <c r="BL367" t="s">
        <v>591</v>
      </c>
      <c r="BM367" t="s">
        <v>3676</v>
      </c>
      <c r="BO367" t="s">
        <v>2474</v>
      </c>
      <c r="BP367" t="s">
        <v>3378</v>
      </c>
    </row>
    <row r="368" spans="1:68">
      <c r="A368" t="s">
        <v>1811</v>
      </c>
      <c r="B368">
        <v>600001</v>
      </c>
      <c r="C368" t="s">
        <v>1823</v>
      </c>
      <c r="D368">
        <v>852104</v>
      </c>
      <c r="E368" t="s">
        <v>1832</v>
      </c>
      <c r="F368">
        <v>854024</v>
      </c>
      <c r="G368" t="s">
        <v>3677</v>
      </c>
      <c r="H368" t="s">
        <v>3673</v>
      </c>
      <c r="I368" t="s">
        <v>2547</v>
      </c>
      <c r="J368" t="s">
        <v>1811</v>
      </c>
      <c r="K368">
        <v>0.06</v>
      </c>
      <c r="L368">
        <v>0.08</v>
      </c>
      <c r="M368">
        <v>2.0000000000000004E-2</v>
      </c>
      <c r="N368">
        <v>0.1</v>
      </c>
      <c r="O368">
        <v>0.122</v>
      </c>
      <c r="P368">
        <v>-1.4000000000000002E-2</v>
      </c>
      <c r="Q368">
        <v>-1.4000000000000002E-2</v>
      </c>
      <c r="R368">
        <v>-2.8000000000000004E-2</v>
      </c>
      <c r="S368">
        <v>-3.5000000000000003E-2</v>
      </c>
      <c r="T368">
        <v>-4.0000000000000008E-2</v>
      </c>
      <c r="U368">
        <v>8.6000000000000007E-2</v>
      </c>
      <c r="V368">
        <v>8.6000000000000007E-2</v>
      </c>
      <c r="W368">
        <v>7.2000000000000008E-2</v>
      </c>
      <c r="X368">
        <v>6.5000000000000002E-2</v>
      </c>
      <c r="Y368">
        <v>0.06</v>
      </c>
      <c r="Z368">
        <v>0.108</v>
      </c>
      <c r="AA368">
        <v>0.108</v>
      </c>
      <c r="AB368">
        <v>9.4E-2</v>
      </c>
      <c r="AC368">
        <v>8.6999999999999994E-2</v>
      </c>
      <c r="AD368">
        <v>8.199999999999999E-2</v>
      </c>
      <c r="AE368" t="str">
        <f t="shared" si="5"/>
        <v>Perlengkapan RumahDekorasi RumahDekorasi Gantung</v>
      </c>
      <c r="BF368" t="s">
        <v>1626</v>
      </c>
      <c r="BI368" t="s">
        <v>246</v>
      </c>
      <c r="BL368" t="s">
        <v>925</v>
      </c>
      <c r="BM368" t="s">
        <v>3678</v>
      </c>
      <c r="BO368" t="s">
        <v>2466</v>
      </c>
      <c r="BP368" t="s">
        <v>3381</v>
      </c>
    </row>
    <row r="369" spans="1:68">
      <c r="A369" t="s">
        <v>1811</v>
      </c>
      <c r="B369">
        <v>600001</v>
      </c>
      <c r="C369" t="s">
        <v>1823</v>
      </c>
      <c r="D369">
        <v>852104</v>
      </c>
      <c r="E369" t="s">
        <v>1835</v>
      </c>
      <c r="F369">
        <v>982408</v>
      </c>
      <c r="G369" t="s">
        <v>3679</v>
      </c>
      <c r="H369" t="s">
        <v>3673</v>
      </c>
      <c r="I369" t="s">
        <v>2547</v>
      </c>
      <c r="J369" t="s">
        <v>1811</v>
      </c>
      <c r="K369">
        <v>0.06</v>
      </c>
      <c r="L369">
        <v>0.08</v>
      </c>
      <c r="M369">
        <v>2.0000000000000004E-2</v>
      </c>
      <c r="N369">
        <v>9.5000000000000001E-2</v>
      </c>
      <c r="O369">
        <v>9.1999999999999998E-2</v>
      </c>
      <c r="P369">
        <v>-1.2875528625110939E-2</v>
      </c>
      <c r="Q369">
        <v>-2.187129962422342E-2</v>
      </c>
      <c r="R369">
        <v>-3.4746828249334359E-2</v>
      </c>
      <c r="S369">
        <v>-4.3433535311667951E-2</v>
      </c>
      <c r="T369">
        <v>-5.12447137488906E-2</v>
      </c>
      <c r="U369">
        <v>8.2124471374889069E-2</v>
      </c>
      <c r="V369">
        <v>7.3128700375776581E-2</v>
      </c>
      <c r="W369">
        <v>6.0253171750665642E-2</v>
      </c>
      <c r="X369">
        <v>5.156646468833205E-2</v>
      </c>
      <c r="Y369">
        <v>4.3755286251109402E-2</v>
      </c>
      <c r="Z369">
        <v>7.9124471374889066E-2</v>
      </c>
      <c r="AA369">
        <v>7.0128700375776579E-2</v>
      </c>
      <c r="AB369">
        <v>5.7253171750665639E-2</v>
      </c>
      <c r="AC369">
        <v>4.8566464688332048E-2</v>
      </c>
      <c r="AD369">
        <v>4.0755286251109399E-2</v>
      </c>
      <c r="AE369" t="str">
        <f t="shared" si="5"/>
        <v>Perlengkapan RumahDekorasi RumahAlbum Foto</v>
      </c>
      <c r="BF369" t="s">
        <v>1868</v>
      </c>
      <c r="BI369" t="s">
        <v>246</v>
      </c>
      <c r="BL369" t="s">
        <v>926</v>
      </c>
      <c r="BM369" t="s">
        <v>3680</v>
      </c>
      <c r="BO369" t="s">
        <v>2461</v>
      </c>
      <c r="BP369" t="s">
        <v>3384</v>
      </c>
    </row>
    <row r="370" spans="1:68">
      <c r="A370" t="s">
        <v>1811</v>
      </c>
      <c r="B370">
        <v>600001</v>
      </c>
      <c r="C370" t="s">
        <v>1823</v>
      </c>
      <c r="D370">
        <v>852104</v>
      </c>
      <c r="E370" t="s">
        <v>1830</v>
      </c>
      <c r="F370">
        <v>854664</v>
      </c>
      <c r="G370" t="s">
        <v>3681</v>
      </c>
      <c r="H370" t="s">
        <v>3673</v>
      </c>
      <c r="I370" t="s">
        <v>2547</v>
      </c>
      <c r="J370" t="s">
        <v>1811</v>
      </c>
      <c r="K370">
        <v>0.06</v>
      </c>
      <c r="L370">
        <v>0.08</v>
      </c>
      <c r="M370">
        <v>2.0000000000000004E-2</v>
      </c>
      <c r="N370">
        <v>0.1</v>
      </c>
      <c r="O370">
        <v>0.122</v>
      </c>
      <c r="P370">
        <v>-1.4000000000000002E-2</v>
      </c>
      <c r="Q370">
        <v>-1.4000000000000002E-2</v>
      </c>
      <c r="R370">
        <v>-2.8000000000000004E-2</v>
      </c>
      <c r="S370">
        <v>-3.5000000000000003E-2</v>
      </c>
      <c r="T370">
        <v>-4.0000000000000008E-2</v>
      </c>
      <c r="U370">
        <v>8.6000000000000007E-2</v>
      </c>
      <c r="V370">
        <v>8.6000000000000007E-2</v>
      </c>
      <c r="W370">
        <v>7.2000000000000008E-2</v>
      </c>
      <c r="X370">
        <v>6.5000000000000002E-2</v>
      </c>
      <c r="Y370">
        <v>0.06</v>
      </c>
      <c r="Z370">
        <v>0.108</v>
      </c>
      <c r="AA370">
        <v>0.108</v>
      </c>
      <c r="AB370">
        <v>9.4E-2</v>
      </c>
      <c r="AC370">
        <v>8.6999999999999994E-2</v>
      </c>
      <c r="AD370">
        <v>8.199999999999999E-2</v>
      </c>
      <c r="AE370" t="str">
        <f t="shared" si="5"/>
        <v>Perlengkapan RumahDekorasi RumahOrnamen Fengshui</v>
      </c>
      <c r="BF370" t="s">
        <v>1345</v>
      </c>
      <c r="BI370" t="s">
        <v>246</v>
      </c>
      <c r="BL370" t="s">
        <v>969</v>
      </c>
      <c r="BM370" t="s">
        <v>3682</v>
      </c>
      <c r="BO370" t="s">
        <v>2414</v>
      </c>
      <c r="BP370" t="s">
        <v>3387</v>
      </c>
    </row>
    <row r="371" spans="1:68">
      <c r="A371" t="s">
        <v>1811</v>
      </c>
      <c r="B371">
        <v>600001</v>
      </c>
      <c r="C371" t="s">
        <v>1823</v>
      </c>
      <c r="D371">
        <v>852104</v>
      </c>
      <c r="E371" t="s">
        <v>1841</v>
      </c>
      <c r="F371">
        <v>854792</v>
      </c>
      <c r="G371" t="s">
        <v>3683</v>
      </c>
      <c r="H371" t="s">
        <v>3673</v>
      </c>
      <c r="I371" t="s">
        <v>2547</v>
      </c>
      <c r="J371" t="s">
        <v>1811</v>
      </c>
      <c r="K371">
        <v>0.06</v>
      </c>
      <c r="L371">
        <v>0.08</v>
      </c>
      <c r="M371">
        <v>2.0000000000000004E-2</v>
      </c>
      <c r="N371">
        <v>0.1</v>
      </c>
      <c r="O371">
        <v>0.122</v>
      </c>
      <c r="P371">
        <v>-1.3009768196262289E-2</v>
      </c>
      <c r="Q371">
        <v>-2.0931622626163986E-2</v>
      </c>
      <c r="R371">
        <v>-3.3941390822426275E-2</v>
      </c>
      <c r="S371">
        <v>-4.2426738528032845E-2</v>
      </c>
      <c r="T371">
        <v>-4.990231803737713E-2</v>
      </c>
      <c r="U371">
        <v>8.6990231803737716E-2</v>
      </c>
      <c r="V371">
        <v>7.9068377373836013E-2</v>
      </c>
      <c r="W371">
        <v>6.6058609177573724E-2</v>
      </c>
      <c r="X371">
        <v>5.757326147196716E-2</v>
      </c>
      <c r="Y371">
        <v>5.0097681962622875E-2</v>
      </c>
      <c r="Z371">
        <v>0.10899023180373771</v>
      </c>
      <c r="AA371">
        <v>0.101068377373836</v>
      </c>
      <c r="AB371">
        <v>8.8058609177573716E-2</v>
      </c>
      <c r="AC371">
        <v>7.9573261471967152E-2</v>
      </c>
      <c r="AD371">
        <v>7.2097681962622867E-2</v>
      </c>
      <c r="AE371" t="str">
        <f t="shared" si="5"/>
        <v>Perlengkapan RumahDekorasi RumahDekorasi Keagamaan</v>
      </c>
      <c r="BF371" t="s">
        <v>1869</v>
      </c>
      <c r="BI371" t="s">
        <v>246</v>
      </c>
      <c r="BL371" t="s">
        <v>1020</v>
      </c>
      <c r="BM371" t="s">
        <v>3684</v>
      </c>
      <c r="BO371" t="s">
        <v>2483</v>
      </c>
      <c r="BP371" t="s">
        <v>3390</v>
      </c>
    </row>
    <row r="372" spans="1:68">
      <c r="A372" t="s">
        <v>1811</v>
      </c>
      <c r="B372">
        <v>600001</v>
      </c>
      <c r="C372" t="s">
        <v>1823</v>
      </c>
      <c r="D372">
        <v>852104</v>
      </c>
      <c r="E372" t="s">
        <v>1833</v>
      </c>
      <c r="F372">
        <v>600347</v>
      </c>
      <c r="G372" t="s">
        <v>3685</v>
      </c>
      <c r="H372" t="s">
        <v>3673</v>
      </c>
      <c r="I372" t="s">
        <v>2547</v>
      </c>
      <c r="J372" t="s">
        <v>1811</v>
      </c>
      <c r="K372">
        <v>0.06</v>
      </c>
      <c r="L372">
        <v>0.08</v>
      </c>
      <c r="M372">
        <v>2.0000000000000004E-2</v>
      </c>
      <c r="N372">
        <v>0.1</v>
      </c>
      <c r="O372">
        <v>0.122</v>
      </c>
      <c r="P372">
        <v>-1.3362213688383862E-2</v>
      </c>
      <c r="Q372">
        <v>-1.8464504181312978E-2</v>
      </c>
      <c r="R372">
        <v>-3.182671786969684E-2</v>
      </c>
      <c r="S372">
        <v>-3.9783397337121051E-2</v>
      </c>
      <c r="T372">
        <v>-4.6377863116161405E-2</v>
      </c>
      <c r="U372">
        <v>8.6637786311616144E-2</v>
      </c>
      <c r="V372">
        <v>8.153549581868702E-2</v>
      </c>
      <c r="W372">
        <v>6.8173282130303159E-2</v>
      </c>
      <c r="X372">
        <v>6.0216602662878954E-2</v>
      </c>
      <c r="Y372">
        <v>5.36221368838386E-2</v>
      </c>
      <c r="Z372">
        <v>0.10863778631161614</v>
      </c>
      <c r="AA372">
        <v>0.10353549581868701</v>
      </c>
      <c r="AB372">
        <v>9.0173282130303151E-2</v>
      </c>
      <c r="AC372">
        <v>8.2216602662878946E-2</v>
      </c>
      <c r="AD372">
        <v>7.5622136883838592E-2</v>
      </c>
      <c r="AE372" t="str">
        <f t="shared" si="5"/>
        <v>Perlengkapan RumahDekorasi RumahKait &amp; Rak</v>
      </c>
      <c r="BF372" t="s">
        <v>1902</v>
      </c>
      <c r="BI372" t="s">
        <v>246</v>
      </c>
      <c r="BL372" t="s">
        <v>112</v>
      </c>
      <c r="BM372" t="s">
        <v>3686</v>
      </c>
      <c r="BO372" t="s">
        <v>2487</v>
      </c>
      <c r="BP372" t="s">
        <v>3393</v>
      </c>
    </row>
    <row r="373" spans="1:68">
      <c r="A373" t="s">
        <v>1811</v>
      </c>
      <c r="B373">
        <v>600001</v>
      </c>
      <c r="C373" t="s">
        <v>1823</v>
      </c>
      <c r="D373">
        <v>852104</v>
      </c>
      <c r="E373" t="s">
        <v>1827</v>
      </c>
      <c r="F373">
        <v>600321</v>
      </c>
      <c r="G373" t="s">
        <v>3687</v>
      </c>
      <c r="H373" t="s">
        <v>3673</v>
      </c>
      <c r="I373" t="s">
        <v>2547</v>
      </c>
      <c r="J373" t="s">
        <v>1811</v>
      </c>
      <c r="K373">
        <v>0.06</v>
      </c>
      <c r="L373">
        <v>0.08</v>
      </c>
      <c r="M373">
        <v>2.0000000000000004E-2</v>
      </c>
      <c r="N373">
        <v>0.1</v>
      </c>
      <c r="O373">
        <v>0.122</v>
      </c>
      <c r="P373">
        <v>-1.3712831651406684E-2</v>
      </c>
      <c r="Q373">
        <v>-1.6010178440153251E-2</v>
      </c>
      <c r="R373">
        <v>-2.9723010091559934E-2</v>
      </c>
      <c r="S373">
        <v>-3.7153762614449914E-2</v>
      </c>
      <c r="T373">
        <v>-4.2871683485933218E-2</v>
      </c>
      <c r="U373">
        <v>8.6287168348593318E-2</v>
      </c>
      <c r="V373">
        <v>8.3989821559846758E-2</v>
      </c>
      <c r="W373">
        <v>7.0276989908440071E-2</v>
      </c>
      <c r="X373">
        <v>6.2846237385550091E-2</v>
      </c>
      <c r="Y373">
        <v>5.7128316514066788E-2</v>
      </c>
      <c r="Z373">
        <v>0.10828716834859331</v>
      </c>
      <c r="AA373">
        <v>0.10598982155984675</v>
      </c>
      <c r="AB373">
        <v>9.2276989908440063E-2</v>
      </c>
      <c r="AC373">
        <v>8.4846237385550083E-2</v>
      </c>
      <c r="AD373">
        <v>7.9128316514066779E-2</v>
      </c>
      <c r="AE373" t="str">
        <f t="shared" si="5"/>
        <v>Perlengkapan RumahDekorasi RumahJam Dinding</v>
      </c>
      <c r="BF373" t="s">
        <v>2166</v>
      </c>
      <c r="BI373" t="s">
        <v>246</v>
      </c>
      <c r="BL373" t="s">
        <v>571</v>
      </c>
      <c r="BM373" t="s">
        <v>3688</v>
      </c>
      <c r="BO373" t="s">
        <v>2451</v>
      </c>
      <c r="BP373" t="s">
        <v>3397</v>
      </c>
    </row>
    <row r="374" spans="1:68">
      <c r="A374" t="s">
        <v>1811</v>
      </c>
      <c r="B374">
        <v>600001</v>
      </c>
      <c r="C374" t="s">
        <v>1823</v>
      </c>
      <c r="D374">
        <v>852104</v>
      </c>
      <c r="E374" t="s">
        <v>1836</v>
      </c>
      <c r="F374">
        <v>600341</v>
      </c>
      <c r="G374" t="s">
        <v>3689</v>
      </c>
      <c r="H374" t="s">
        <v>3673</v>
      </c>
      <c r="I374" t="s">
        <v>2547</v>
      </c>
      <c r="J374" t="s">
        <v>1811</v>
      </c>
      <c r="K374">
        <v>0.06</v>
      </c>
      <c r="L374">
        <v>0.08</v>
      </c>
      <c r="M374">
        <v>2.0000000000000004E-2</v>
      </c>
      <c r="N374">
        <v>9.5000000000000001E-2</v>
      </c>
      <c r="O374">
        <v>0.122</v>
      </c>
      <c r="P374">
        <v>-1.3605567319064284E-2</v>
      </c>
      <c r="Q374">
        <v>-1.6761028766550067E-2</v>
      </c>
      <c r="R374">
        <v>-3.0366596085614352E-2</v>
      </c>
      <c r="S374">
        <v>-3.7958245107017938E-2</v>
      </c>
      <c r="T374">
        <v>-4.394432680935724E-2</v>
      </c>
      <c r="U374">
        <v>8.1394432680935713E-2</v>
      </c>
      <c r="V374">
        <v>7.823897123344993E-2</v>
      </c>
      <c r="W374">
        <v>6.4633403914385656E-2</v>
      </c>
      <c r="X374">
        <v>5.7041754892982063E-2</v>
      </c>
      <c r="Y374">
        <v>5.1055673190642761E-2</v>
      </c>
      <c r="Z374">
        <v>0.10839443268093571</v>
      </c>
      <c r="AA374">
        <v>0.10523897123344993</v>
      </c>
      <c r="AB374">
        <v>9.1633403914385653E-2</v>
      </c>
      <c r="AC374">
        <v>8.404175489298206E-2</v>
      </c>
      <c r="AD374">
        <v>7.8055673190642758E-2</v>
      </c>
      <c r="AE374" t="str">
        <f t="shared" si="5"/>
        <v>Perlengkapan RumahDekorasi RumahBingkai Foto</v>
      </c>
      <c r="BF374" t="s">
        <v>1346</v>
      </c>
      <c r="BI374" t="s">
        <v>246</v>
      </c>
      <c r="BL374" t="s">
        <v>555</v>
      </c>
      <c r="BM374" t="s">
        <v>3690</v>
      </c>
      <c r="BO374" t="s">
        <v>2423</v>
      </c>
      <c r="BP374" t="s">
        <v>3400</v>
      </c>
    </row>
    <row r="375" spans="1:68">
      <c r="A375" t="s">
        <v>1811</v>
      </c>
      <c r="B375">
        <v>600001</v>
      </c>
      <c r="C375" t="s">
        <v>1823</v>
      </c>
      <c r="D375">
        <v>852104</v>
      </c>
      <c r="E375" t="s">
        <v>1828</v>
      </c>
      <c r="F375">
        <v>700654</v>
      </c>
      <c r="G375" t="s">
        <v>3691</v>
      </c>
      <c r="H375" t="s">
        <v>3673</v>
      </c>
      <c r="I375" t="s">
        <v>2547</v>
      </c>
      <c r="J375" t="s">
        <v>1811</v>
      </c>
      <c r="K375">
        <v>0.06</v>
      </c>
      <c r="L375">
        <v>0.08</v>
      </c>
      <c r="M375">
        <v>2.0000000000000004E-2</v>
      </c>
      <c r="N375">
        <v>0.1</v>
      </c>
      <c r="O375">
        <v>0.122</v>
      </c>
      <c r="P375">
        <v>-1.3476671933680337E-2</v>
      </c>
      <c r="Q375">
        <v>-1.7663296464237681E-2</v>
      </c>
      <c r="R375">
        <v>-3.1139968397918018E-2</v>
      </c>
      <c r="S375">
        <v>-3.8924960497397521E-2</v>
      </c>
      <c r="T375">
        <v>-4.5233280663196693E-2</v>
      </c>
      <c r="U375">
        <v>8.6523328066319669E-2</v>
      </c>
      <c r="V375">
        <v>8.2336703535762321E-2</v>
      </c>
      <c r="W375">
        <v>6.8860031602081984E-2</v>
      </c>
      <c r="X375">
        <v>6.1075039502602485E-2</v>
      </c>
      <c r="Y375">
        <v>5.4766719336803313E-2</v>
      </c>
      <c r="Z375">
        <v>0.10852332806631966</v>
      </c>
      <c r="AA375">
        <v>0.10433670353576231</v>
      </c>
      <c r="AB375">
        <v>9.0860031602081975E-2</v>
      </c>
      <c r="AC375">
        <v>8.3075039502602477E-2</v>
      </c>
      <c r="AD375">
        <v>7.6766719336803305E-2</v>
      </c>
      <c r="AE375" t="str">
        <f t="shared" si="5"/>
        <v>Perlengkapan RumahDekorasi RumahBunga, Tanaman &amp; Buah Dekoratif</v>
      </c>
      <c r="BF375" t="s">
        <v>1256</v>
      </c>
      <c r="BI375" t="s">
        <v>246</v>
      </c>
      <c r="BL375" t="s">
        <v>572</v>
      </c>
      <c r="BM375" t="s">
        <v>3692</v>
      </c>
      <c r="BO375" t="s">
        <v>2470</v>
      </c>
      <c r="BP375" t="s">
        <v>3403</v>
      </c>
    </row>
    <row r="376" spans="1:68">
      <c r="A376" t="s">
        <v>1811</v>
      </c>
      <c r="B376">
        <v>600001</v>
      </c>
      <c r="C376" t="s">
        <v>1823</v>
      </c>
      <c r="D376">
        <v>852104</v>
      </c>
      <c r="E376" t="s">
        <v>1844</v>
      </c>
      <c r="F376">
        <v>700655</v>
      </c>
      <c r="G376" t="s">
        <v>3693</v>
      </c>
      <c r="H376" t="s">
        <v>3673</v>
      </c>
      <c r="I376" t="s">
        <v>2547</v>
      </c>
      <c r="J376" t="s">
        <v>1811</v>
      </c>
      <c r="K376">
        <v>0.06</v>
      </c>
      <c r="L376">
        <v>0.08</v>
      </c>
      <c r="M376">
        <v>2.0000000000000004E-2</v>
      </c>
      <c r="N376">
        <v>0.1</v>
      </c>
      <c r="O376">
        <v>0.122</v>
      </c>
      <c r="P376">
        <v>-1.3858717359903728E-2</v>
      </c>
      <c r="Q376">
        <v>-1.4988978480673921E-2</v>
      </c>
      <c r="R376">
        <v>-2.8847695840577649E-2</v>
      </c>
      <c r="S376">
        <v>-3.6059619800722059E-2</v>
      </c>
      <c r="T376">
        <v>-4.1412826400962749E-2</v>
      </c>
      <c r="U376">
        <v>8.6141282640096281E-2</v>
      </c>
      <c r="V376">
        <v>8.5011021519326088E-2</v>
      </c>
      <c r="W376">
        <v>7.1152304159422364E-2</v>
      </c>
      <c r="X376">
        <v>6.3940380199277946E-2</v>
      </c>
      <c r="Y376">
        <v>5.8587173599037257E-2</v>
      </c>
      <c r="Z376">
        <v>0.10814128264009627</v>
      </c>
      <c r="AA376">
        <v>0.10701102151932608</v>
      </c>
      <c r="AB376">
        <v>9.3152304159422356E-2</v>
      </c>
      <c r="AC376">
        <v>8.5940380199277938E-2</v>
      </c>
      <c r="AD376">
        <v>8.0587173599037248E-2</v>
      </c>
      <c r="AE376" t="str">
        <f t="shared" si="5"/>
        <v>Perlengkapan RumahDekorasi RumahVas &amp; Isian</v>
      </c>
      <c r="BF376" t="s">
        <v>1234</v>
      </c>
      <c r="BI376" t="s">
        <v>246</v>
      </c>
      <c r="BL376" t="s">
        <v>908</v>
      </c>
      <c r="BM376" t="s">
        <v>3694</v>
      </c>
      <c r="BO376" t="s">
        <v>3695</v>
      </c>
      <c r="BP376" t="s">
        <v>3406</v>
      </c>
    </row>
    <row r="377" spans="1:68">
      <c r="A377" t="s">
        <v>1811</v>
      </c>
      <c r="B377">
        <v>600001</v>
      </c>
      <c r="C377" t="s">
        <v>1823</v>
      </c>
      <c r="D377">
        <v>852104</v>
      </c>
      <c r="E377" t="s">
        <v>1303</v>
      </c>
      <c r="F377">
        <v>854408</v>
      </c>
      <c r="G377" t="s">
        <v>3696</v>
      </c>
      <c r="H377" t="s">
        <v>3673</v>
      </c>
      <c r="I377" t="s">
        <v>2547</v>
      </c>
      <c r="J377" t="s">
        <v>1811</v>
      </c>
      <c r="K377">
        <v>0.06</v>
      </c>
      <c r="L377">
        <v>0.08</v>
      </c>
      <c r="M377">
        <v>2.0000000000000004E-2</v>
      </c>
      <c r="N377">
        <v>9.2499999999999999E-2</v>
      </c>
      <c r="O377">
        <v>0.11449999999999999</v>
      </c>
      <c r="P377">
        <v>-7.1716152905965322E-3</v>
      </c>
      <c r="Q377">
        <v>-1.979869296582433E-2</v>
      </c>
      <c r="R377">
        <v>-2.6970308256420862E-2</v>
      </c>
      <c r="S377">
        <v>-3.3712885320526076E-2</v>
      </c>
      <c r="T377">
        <v>-4.0783847094034764E-2</v>
      </c>
      <c r="U377">
        <v>8.532838470940346E-2</v>
      </c>
      <c r="V377">
        <v>7.2701307034175669E-2</v>
      </c>
      <c r="W377">
        <v>6.5529691743579144E-2</v>
      </c>
      <c r="X377">
        <v>5.8787114679473923E-2</v>
      </c>
      <c r="Y377">
        <v>5.1716152905965235E-2</v>
      </c>
      <c r="Z377">
        <v>0.10732838470940345</v>
      </c>
      <c r="AA377">
        <v>9.4701307034175661E-2</v>
      </c>
      <c r="AB377">
        <v>8.7529691743579136E-2</v>
      </c>
      <c r="AC377">
        <v>8.0787114679473915E-2</v>
      </c>
      <c r="AD377">
        <v>7.3716152905965227E-2</v>
      </c>
      <c r="AE377" t="str">
        <f t="shared" si="5"/>
        <v>Perlengkapan RumahDekorasi RumahCermin</v>
      </c>
      <c r="BF377" t="s">
        <v>1627</v>
      </c>
      <c r="BI377" t="s">
        <v>246</v>
      </c>
      <c r="BL377" t="s">
        <v>909</v>
      </c>
      <c r="BM377" t="s">
        <v>3697</v>
      </c>
      <c r="BO377" t="s">
        <v>2446</v>
      </c>
      <c r="BP377" t="s">
        <v>3410</v>
      </c>
    </row>
    <row r="378" spans="1:68">
      <c r="A378" t="s">
        <v>1811</v>
      </c>
      <c r="B378">
        <v>600001</v>
      </c>
      <c r="C378" t="s">
        <v>1823</v>
      </c>
      <c r="D378">
        <v>852104</v>
      </c>
      <c r="E378" t="s">
        <v>1837</v>
      </c>
      <c r="F378">
        <v>984200</v>
      </c>
      <c r="G378" t="s">
        <v>3698</v>
      </c>
      <c r="H378" t="s">
        <v>3673</v>
      </c>
      <c r="I378" t="s">
        <v>2547</v>
      </c>
      <c r="J378" t="s">
        <v>1811</v>
      </c>
      <c r="K378">
        <v>0.06</v>
      </c>
      <c r="L378">
        <v>0.08</v>
      </c>
      <c r="M378">
        <v>2.0000000000000004E-2</v>
      </c>
      <c r="N378">
        <v>0.1</v>
      </c>
      <c r="O378">
        <v>0.122</v>
      </c>
      <c r="P378">
        <v>-1.2470175931010366E-2</v>
      </c>
      <c r="Q378">
        <v>-2.4708768482927419E-2</v>
      </c>
      <c r="R378">
        <v>-3.7178944413937785E-2</v>
      </c>
      <c r="S378">
        <v>-4.6473680517422233E-2</v>
      </c>
      <c r="T378">
        <v>-5.5298240689896319E-2</v>
      </c>
      <c r="U378">
        <v>8.752982406898964E-2</v>
      </c>
      <c r="V378">
        <v>7.5291231517072593E-2</v>
      </c>
      <c r="W378">
        <v>6.2821055586062213E-2</v>
      </c>
      <c r="X378">
        <v>5.3526319482577772E-2</v>
      </c>
      <c r="Y378">
        <v>4.4701759310103686E-2</v>
      </c>
      <c r="Z378">
        <v>0.10952982406898963</v>
      </c>
      <c r="AA378">
        <v>9.7291231517072585E-2</v>
      </c>
      <c r="AB378">
        <v>8.4821055586062205E-2</v>
      </c>
      <c r="AC378">
        <v>7.5526319482577764E-2</v>
      </c>
      <c r="AD378">
        <v>6.6701759310103678E-2</v>
      </c>
      <c r="AE378" t="str">
        <f t="shared" si="5"/>
        <v>Perlengkapan RumahDekorasi RumahCelengan</v>
      </c>
      <c r="BF378" t="s">
        <v>1635</v>
      </c>
      <c r="BI378" t="s">
        <v>246</v>
      </c>
      <c r="BL378" t="s">
        <v>379</v>
      </c>
      <c r="BM378" t="s">
        <v>3699</v>
      </c>
      <c r="BO378" t="s">
        <v>3044</v>
      </c>
      <c r="BP378" t="s">
        <v>3413</v>
      </c>
    </row>
    <row r="379" spans="1:68">
      <c r="A379" t="s">
        <v>1811</v>
      </c>
      <c r="B379">
        <v>600001</v>
      </c>
      <c r="C379" t="s">
        <v>1823</v>
      </c>
      <c r="D379">
        <v>852104</v>
      </c>
      <c r="E379" t="s">
        <v>1831</v>
      </c>
      <c r="F379">
        <v>984712</v>
      </c>
      <c r="G379" t="s">
        <v>3700</v>
      </c>
      <c r="H379" t="s">
        <v>3673</v>
      </c>
      <c r="I379" t="s">
        <v>2547</v>
      </c>
      <c r="J379" t="s">
        <v>1811</v>
      </c>
      <c r="K379">
        <v>0.06</v>
      </c>
      <c r="L379">
        <v>0.08</v>
      </c>
      <c r="M379">
        <v>2.0000000000000004E-2</v>
      </c>
      <c r="N379">
        <v>0.1</v>
      </c>
      <c r="O379">
        <v>0.122</v>
      </c>
      <c r="P379">
        <v>-1.3668297920272351E-2</v>
      </c>
      <c r="Q379">
        <v>-1.6321914558093547E-2</v>
      </c>
      <c r="R379">
        <v>-2.9990212478365898E-2</v>
      </c>
      <c r="S379">
        <v>-3.748776559795737E-2</v>
      </c>
      <c r="T379">
        <v>-4.3317020797276493E-2</v>
      </c>
      <c r="U379">
        <v>8.6331702079727651E-2</v>
      </c>
      <c r="V379">
        <v>8.3678085441906455E-2</v>
      </c>
      <c r="W379">
        <v>7.0009787521634115E-2</v>
      </c>
      <c r="X379">
        <v>6.2512234402042635E-2</v>
      </c>
      <c r="Y379">
        <v>5.6682979202723513E-2</v>
      </c>
      <c r="Z379">
        <v>0.10833170207972764</v>
      </c>
      <c r="AA379">
        <v>0.10567808544190645</v>
      </c>
      <c r="AB379">
        <v>9.2009787521634107E-2</v>
      </c>
      <c r="AC379">
        <v>8.4512234402042627E-2</v>
      </c>
      <c r="AD379">
        <v>7.8682979202723505E-2</v>
      </c>
      <c r="AE379" t="str">
        <f t="shared" si="5"/>
        <v>Perlengkapan RumahDekorasi RumahKipas Tangan</v>
      </c>
      <c r="BF379" t="s">
        <v>1636</v>
      </c>
      <c r="BI379" t="s">
        <v>246</v>
      </c>
      <c r="BL379" t="s">
        <v>300</v>
      </c>
      <c r="BM379" t="s">
        <v>3701</v>
      </c>
      <c r="BO379" t="s">
        <v>3702</v>
      </c>
      <c r="BP379" t="s">
        <v>3416</v>
      </c>
    </row>
    <row r="380" spans="1:68">
      <c r="A380" t="s">
        <v>1811</v>
      </c>
      <c r="B380">
        <v>600001</v>
      </c>
      <c r="C380" t="s">
        <v>1823</v>
      </c>
      <c r="D380">
        <v>852104</v>
      </c>
      <c r="E380" t="s">
        <v>1825</v>
      </c>
      <c r="F380">
        <v>854152</v>
      </c>
      <c r="G380" t="s">
        <v>3703</v>
      </c>
      <c r="H380" t="s">
        <v>3673</v>
      </c>
      <c r="I380" t="s">
        <v>2547</v>
      </c>
      <c r="J380" t="s">
        <v>1811</v>
      </c>
      <c r="K380">
        <v>0.06</v>
      </c>
      <c r="L380">
        <v>0.08</v>
      </c>
      <c r="M380">
        <v>2.0000000000000004E-2</v>
      </c>
      <c r="N380">
        <v>0.1</v>
      </c>
      <c r="O380">
        <v>0.122</v>
      </c>
      <c r="P380">
        <v>-1.4000000000000002E-2</v>
      </c>
      <c r="Q380">
        <v>-1.4000000000000002E-2</v>
      </c>
      <c r="R380">
        <v>-2.8000000000000004E-2</v>
      </c>
      <c r="S380">
        <v>-3.5000000000000003E-2</v>
      </c>
      <c r="T380">
        <v>-4.0000000000000008E-2</v>
      </c>
      <c r="U380">
        <v>8.6000000000000007E-2</v>
      </c>
      <c r="V380">
        <v>8.6000000000000007E-2</v>
      </c>
      <c r="W380">
        <v>7.2000000000000008E-2</v>
      </c>
      <c r="X380">
        <v>6.5000000000000002E-2</v>
      </c>
      <c r="Y380">
        <v>0.06</v>
      </c>
      <c r="Z380">
        <v>0.108</v>
      </c>
      <c r="AA380">
        <v>0.108</v>
      </c>
      <c r="AB380">
        <v>9.4E-2</v>
      </c>
      <c r="AC380">
        <v>8.6999999999999994E-2</v>
      </c>
      <c r="AD380">
        <v>8.199999999999999E-2</v>
      </c>
      <c r="AE380" t="str">
        <f t="shared" si="5"/>
        <v>Perlengkapan RumahDekorasi RumahLilin</v>
      </c>
      <c r="BF380" t="s">
        <v>1980</v>
      </c>
      <c r="BI380" t="s">
        <v>246</v>
      </c>
      <c r="BL380" t="s">
        <v>102</v>
      </c>
      <c r="BM380" t="s">
        <v>3704</v>
      </c>
      <c r="BO380" t="s">
        <v>3331</v>
      </c>
      <c r="BP380" t="s">
        <v>3419</v>
      </c>
    </row>
    <row r="381" spans="1:68">
      <c r="A381" t="s">
        <v>1811</v>
      </c>
      <c r="B381">
        <v>600001</v>
      </c>
      <c r="C381" t="s">
        <v>1823</v>
      </c>
      <c r="D381">
        <v>852104</v>
      </c>
      <c r="E381" t="s">
        <v>1838</v>
      </c>
      <c r="F381">
        <v>982280</v>
      </c>
      <c r="G381" t="s">
        <v>3705</v>
      </c>
      <c r="H381" t="s">
        <v>3673</v>
      </c>
      <c r="I381" t="s">
        <v>2547</v>
      </c>
      <c r="J381" t="s">
        <v>1811</v>
      </c>
      <c r="K381">
        <v>0.06</v>
      </c>
      <c r="L381">
        <v>0.08</v>
      </c>
      <c r="M381">
        <v>2.0000000000000004E-2</v>
      </c>
      <c r="N381">
        <v>0.1</v>
      </c>
      <c r="O381">
        <v>0.122</v>
      </c>
      <c r="P381">
        <v>-1.333251625539451E-2</v>
      </c>
      <c r="Q381">
        <v>-1.8672386212238445E-2</v>
      </c>
      <c r="R381">
        <v>-3.2004902467632955E-2</v>
      </c>
      <c r="S381">
        <v>-4.0006128084541195E-2</v>
      </c>
      <c r="T381">
        <v>-4.6674837446054926E-2</v>
      </c>
      <c r="U381">
        <v>8.6667483744605492E-2</v>
      </c>
      <c r="V381">
        <v>8.1327613787761557E-2</v>
      </c>
      <c r="W381">
        <v>6.7995097532367044E-2</v>
      </c>
      <c r="X381">
        <v>5.999387191545881E-2</v>
      </c>
      <c r="Y381">
        <v>5.332516255394508E-2</v>
      </c>
      <c r="Z381">
        <v>0.10866748374460548</v>
      </c>
      <c r="AA381">
        <v>0.10332761378776155</v>
      </c>
      <c r="AB381">
        <v>8.9995097532367035E-2</v>
      </c>
      <c r="AC381">
        <v>8.1993871915458802E-2</v>
      </c>
      <c r="AD381">
        <v>7.5325162553945071E-2</v>
      </c>
      <c r="AE381" t="str">
        <f t="shared" si="5"/>
        <v>Perlengkapan RumahDekorasi RumahPlakat &amp; Papan Petunjuk</v>
      </c>
      <c r="BF381" t="s">
        <v>1903</v>
      </c>
      <c r="BI381" t="s">
        <v>246</v>
      </c>
      <c r="BL381" t="s">
        <v>103</v>
      </c>
      <c r="BM381" t="s">
        <v>3706</v>
      </c>
      <c r="BO381" t="s">
        <v>3707</v>
      </c>
      <c r="BP381" t="s">
        <v>3422</v>
      </c>
    </row>
    <row r="382" spans="1:68">
      <c r="A382" t="s">
        <v>1811</v>
      </c>
      <c r="B382">
        <v>600001</v>
      </c>
      <c r="C382" t="s">
        <v>1823</v>
      </c>
      <c r="D382">
        <v>852104</v>
      </c>
      <c r="E382" t="s">
        <v>1840</v>
      </c>
      <c r="F382">
        <v>854536</v>
      </c>
      <c r="G382" t="s">
        <v>3708</v>
      </c>
      <c r="H382" t="s">
        <v>3673</v>
      </c>
      <c r="I382" t="s">
        <v>2547</v>
      </c>
      <c r="J382" t="s">
        <v>1811</v>
      </c>
      <c r="K382">
        <v>0.06</v>
      </c>
      <c r="L382">
        <v>0.08</v>
      </c>
      <c r="M382">
        <v>2.0000000000000004E-2</v>
      </c>
      <c r="N382">
        <v>0.1</v>
      </c>
      <c r="O382">
        <v>0.122</v>
      </c>
      <c r="P382">
        <v>-1.4000000000000002E-2</v>
      </c>
      <c r="Q382">
        <v>-1.4000000000000002E-2</v>
      </c>
      <c r="R382">
        <v>-2.8000000000000004E-2</v>
      </c>
      <c r="S382">
        <v>-3.5000000000000003E-2</v>
      </c>
      <c r="T382">
        <v>-4.0000000000000008E-2</v>
      </c>
      <c r="U382">
        <v>8.6000000000000007E-2</v>
      </c>
      <c r="V382">
        <v>8.6000000000000007E-2</v>
      </c>
      <c r="W382">
        <v>7.2000000000000008E-2</v>
      </c>
      <c r="X382">
        <v>6.5000000000000002E-2</v>
      </c>
      <c r="Y382">
        <v>0.06</v>
      </c>
      <c r="Z382">
        <v>0.108</v>
      </c>
      <c r="AA382">
        <v>0.108</v>
      </c>
      <c r="AB382">
        <v>9.4E-2</v>
      </c>
      <c r="AC382">
        <v>8.6999999999999994E-2</v>
      </c>
      <c r="AD382">
        <v>8.199999999999999E-2</v>
      </c>
      <c r="AE382" t="str">
        <f t="shared" si="5"/>
        <v>Perlengkapan RumahDekorasi RumahMagnet Kulkas</v>
      </c>
      <c r="BF382" t="s">
        <v>1194</v>
      </c>
      <c r="BI382" t="s">
        <v>246</v>
      </c>
      <c r="BL382" t="s">
        <v>113</v>
      </c>
      <c r="BM382" t="s">
        <v>3709</v>
      </c>
      <c r="BO382" t="s">
        <v>3710</v>
      </c>
      <c r="BP382" t="s">
        <v>3426</v>
      </c>
    </row>
    <row r="383" spans="1:68">
      <c r="A383" t="s">
        <v>1811</v>
      </c>
      <c r="B383">
        <v>600001</v>
      </c>
      <c r="C383" t="s">
        <v>1823</v>
      </c>
      <c r="D383">
        <v>852104</v>
      </c>
      <c r="E383" t="s">
        <v>1824</v>
      </c>
      <c r="F383">
        <v>854280</v>
      </c>
      <c r="G383" t="s">
        <v>3711</v>
      </c>
      <c r="H383" t="s">
        <v>3673</v>
      </c>
      <c r="I383" t="s">
        <v>2547</v>
      </c>
      <c r="J383" t="s">
        <v>1811</v>
      </c>
      <c r="K383">
        <v>0.06</v>
      </c>
      <c r="L383">
        <v>0.08</v>
      </c>
      <c r="M383">
        <v>2.0000000000000004E-2</v>
      </c>
      <c r="N383">
        <v>0.1</v>
      </c>
      <c r="O383">
        <v>0.122</v>
      </c>
      <c r="P383">
        <v>-1.3415454611711532E-2</v>
      </c>
      <c r="Q383">
        <v>-1.8091817718019331E-2</v>
      </c>
      <c r="R383">
        <v>-3.1507272329730864E-2</v>
      </c>
      <c r="S383">
        <v>-3.9384090412163578E-2</v>
      </c>
      <c r="T383">
        <v>-4.584545388288476E-2</v>
      </c>
      <c r="U383">
        <v>8.658454538828847E-2</v>
      </c>
      <c r="V383">
        <v>8.1908182281980671E-2</v>
      </c>
      <c r="W383">
        <v>6.8492727670269149E-2</v>
      </c>
      <c r="X383">
        <v>6.0615909587836428E-2</v>
      </c>
      <c r="Y383">
        <v>5.4154546117115246E-2</v>
      </c>
      <c r="Z383">
        <v>0.10858454538828846</v>
      </c>
      <c r="AA383">
        <v>0.10390818228198066</v>
      </c>
      <c r="AB383">
        <v>9.0492727670269141E-2</v>
      </c>
      <c r="AC383">
        <v>8.261590958783642E-2</v>
      </c>
      <c r="AD383">
        <v>7.6154546117115238E-2</v>
      </c>
      <c r="AE383" t="str">
        <f t="shared" si="5"/>
        <v>Perlengkapan RumahDekorasi RumahTempat Lilin</v>
      </c>
      <c r="BF383" t="s">
        <v>2272</v>
      </c>
      <c r="BI383" t="s">
        <v>246</v>
      </c>
      <c r="BL383" t="s">
        <v>358</v>
      </c>
      <c r="BM383" t="s">
        <v>3712</v>
      </c>
      <c r="BO383" t="s">
        <v>3713</v>
      </c>
      <c r="BP383" t="s">
        <v>3429</v>
      </c>
    </row>
    <row r="384" spans="1:68">
      <c r="A384" t="s">
        <v>1811</v>
      </c>
      <c r="B384">
        <v>600001</v>
      </c>
      <c r="C384" t="s">
        <v>1823</v>
      </c>
      <c r="D384">
        <v>852104</v>
      </c>
      <c r="E384" t="s">
        <v>1843</v>
      </c>
      <c r="F384">
        <v>853896</v>
      </c>
      <c r="G384" t="s">
        <v>3714</v>
      </c>
      <c r="H384" t="s">
        <v>3673</v>
      </c>
      <c r="I384" t="s">
        <v>2547</v>
      </c>
      <c r="J384" t="s">
        <v>1811</v>
      </c>
      <c r="K384">
        <v>0.06</v>
      </c>
      <c r="L384">
        <v>0.08</v>
      </c>
      <c r="M384">
        <v>2.0000000000000004E-2</v>
      </c>
      <c r="N384">
        <v>0.1</v>
      </c>
      <c r="O384">
        <v>0.122</v>
      </c>
      <c r="P384">
        <v>-1.3374698162833196E-2</v>
      </c>
      <c r="Q384">
        <v>-1.8377112860167695E-2</v>
      </c>
      <c r="R384">
        <v>-3.1751811023000891E-2</v>
      </c>
      <c r="S384">
        <v>-3.9689763778751108E-2</v>
      </c>
      <c r="T384">
        <v>-4.6253018371668134E-2</v>
      </c>
      <c r="U384">
        <v>8.662530183716681E-2</v>
      </c>
      <c r="V384">
        <v>8.1622887139832317E-2</v>
      </c>
      <c r="W384">
        <v>6.8248188976999108E-2</v>
      </c>
      <c r="X384">
        <v>6.0310236221248897E-2</v>
      </c>
      <c r="Y384">
        <v>5.3746981628331872E-2</v>
      </c>
      <c r="Z384">
        <v>0.1086253018371668</v>
      </c>
      <c r="AA384">
        <v>0.10362288713983231</v>
      </c>
      <c r="AB384">
        <v>9.02481889769991E-2</v>
      </c>
      <c r="AC384">
        <v>8.2310236221248889E-2</v>
      </c>
      <c r="AD384">
        <v>7.5746981628331864E-2</v>
      </c>
      <c r="AE384" t="str">
        <f t="shared" si="5"/>
        <v>Perlengkapan RumahDekorasi RumahPermadani</v>
      </c>
      <c r="BF384" t="s">
        <v>1696</v>
      </c>
      <c r="BI384" t="s">
        <v>246</v>
      </c>
      <c r="BL384" t="s">
        <v>401</v>
      </c>
      <c r="BM384" t="s">
        <v>3715</v>
      </c>
      <c r="BO384" t="s">
        <v>3716</v>
      </c>
      <c r="BP384" t="s">
        <v>3432</v>
      </c>
    </row>
    <row r="385" spans="1:68">
      <c r="A385" t="s">
        <v>1811</v>
      </c>
      <c r="B385">
        <v>600001</v>
      </c>
      <c r="C385" t="s">
        <v>1823</v>
      </c>
      <c r="D385">
        <v>852104</v>
      </c>
      <c r="E385" t="s">
        <v>1842</v>
      </c>
      <c r="F385">
        <v>600299</v>
      </c>
      <c r="G385" t="s">
        <v>3717</v>
      </c>
      <c r="H385" t="s">
        <v>3673</v>
      </c>
      <c r="I385" t="s">
        <v>2547</v>
      </c>
      <c r="J385" t="s">
        <v>1811</v>
      </c>
      <c r="K385">
        <v>0.06</v>
      </c>
      <c r="L385">
        <v>0.08</v>
      </c>
      <c r="M385">
        <v>2.0000000000000004E-2</v>
      </c>
      <c r="N385">
        <v>0.1</v>
      </c>
      <c r="O385">
        <v>9.1999999999999998E-2</v>
      </c>
      <c r="P385">
        <v>-1.4000000000000002E-2</v>
      </c>
      <c r="Q385">
        <v>-1.4000000000000002E-2</v>
      </c>
      <c r="R385">
        <v>-2.8000000000000004E-2</v>
      </c>
      <c r="S385">
        <v>-3.5000000000000003E-2</v>
      </c>
      <c r="T385">
        <v>-4.0000000000000008E-2</v>
      </c>
      <c r="U385">
        <v>8.6000000000000007E-2</v>
      </c>
      <c r="V385">
        <v>8.6000000000000007E-2</v>
      </c>
      <c r="W385">
        <v>7.2000000000000008E-2</v>
      </c>
      <c r="X385">
        <v>6.5000000000000002E-2</v>
      </c>
      <c r="Y385">
        <v>0.06</v>
      </c>
      <c r="Z385">
        <v>7.8E-2</v>
      </c>
      <c r="AA385">
        <v>7.8E-2</v>
      </c>
      <c r="AB385">
        <v>6.4000000000000001E-2</v>
      </c>
      <c r="AC385">
        <v>5.6999999999999995E-2</v>
      </c>
      <c r="AD385">
        <v>5.1999999999999991E-2</v>
      </c>
      <c r="AE385" t="str">
        <f t="shared" si="5"/>
        <v>Perlengkapan RumahDekorasi RumahPatung &amp; Patung Kecil</v>
      </c>
      <c r="BF385" t="s">
        <v>1469</v>
      </c>
      <c r="BI385" t="s">
        <v>246</v>
      </c>
      <c r="BL385" t="s">
        <v>450</v>
      </c>
      <c r="BM385" t="s">
        <v>3718</v>
      </c>
      <c r="BO385" t="s">
        <v>3719</v>
      </c>
      <c r="BP385" t="s">
        <v>3720</v>
      </c>
    </row>
    <row r="386" spans="1:68">
      <c r="A386" t="s">
        <v>1811</v>
      </c>
      <c r="B386">
        <v>600001</v>
      </c>
      <c r="C386" t="s">
        <v>1823</v>
      </c>
      <c r="D386">
        <v>852104</v>
      </c>
      <c r="E386" t="s">
        <v>1834</v>
      </c>
      <c r="F386">
        <v>806544</v>
      </c>
      <c r="G386" t="s">
        <v>3721</v>
      </c>
      <c r="H386" t="s">
        <v>3673</v>
      </c>
      <c r="I386" t="s">
        <v>2547</v>
      </c>
      <c r="J386" t="s">
        <v>1811</v>
      </c>
      <c r="K386">
        <v>0.06</v>
      </c>
      <c r="L386">
        <v>0.08</v>
      </c>
      <c r="M386">
        <v>2.0000000000000004E-2</v>
      </c>
      <c r="N386">
        <v>0.1</v>
      </c>
      <c r="O386">
        <v>0.122</v>
      </c>
      <c r="P386">
        <v>-1.4000000000000002E-2</v>
      </c>
      <c r="Q386">
        <v>-1.4000000000000002E-2</v>
      </c>
      <c r="R386">
        <v>-2.8000000000000004E-2</v>
      </c>
      <c r="S386">
        <v>-3.5000000000000003E-2</v>
      </c>
      <c r="T386">
        <v>-4.0000000000000008E-2</v>
      </c>
      <c r="U386">
        <v>8.6000000000000007E-2</v>
      </c>
      <c r="V386">
        <v>8.6000000000000007E-2</v>
      </c>
      <c r="W386">
        <v>7.2000000000000008E-2</v>
      </c>
      <c r="X386">
        <v>6.5000000000000002E-2</v>
      </c>
      <c r="Y386">
        <v>0.06</v>
      </c>
      <c r="Z386">
        <v>0.108</v>
      </c>
      <c r="AA386">
        <v>0.108</v>
      </c>
      <c r="AB386">
        <v>9.4E-2</v>
      </c>
      <c r="AC386">
        <v>8.6999999999999994E-2</v>
      </c>
      <c r="AD386">
        <v>8.199999999999999E-2</v>
      </c>
      <c r="AE386" t="str">
        <f t="shared" si="5"/>
        <v>Perlengkapan RumahDekorasi RumahKotak Musik</v>
      </c>
      <c r="BF386" t="s">
        <v>1703</v>
      </c>
      <c r="BI386" t="s">
        <v>246</v>
      </c>
      <c r="BL386" t="s">
        <v>652</v>
      </c>
      <c r="BM386" t="s">
        <v>2503</v>
      </c>
      <c r="BO386" t="s">
        <v>3722</v>
      </c>
      <c r="BP386" t="s">
        <v>3723</v>
      </c>
    </row>
    <row r="387" spans="1:68">
      <c r="A387" t="s">
        <v>1811</v>
      </c>
      <c r="B387">
        <v>600001</v>
      </c>
      <c r="C387" t="s">
        <v>1823</v>
      </c>
      <c r="D387">
        <v>852104</v>
      </c>
      <c r="E387" t="s">
        <v>1826</v>
      </c>
      <c r="F387">
        <v>806416</v>
      </c>
      <c r="G387" t="s">
        <v>3724</v>
      </c>
      <c r="H387" t="s">
        <v>3673</v>
      </c>
      <c r="I387" t="s">
        <v>2547</v>
      </c>
      <c r="J387" t="s">
        <v>1811</v>
      </c>
      <c r="K387">
        <v>0.06</v>
      </c>
      <c r="L387">
        <v>0.08</v>
      </c>
      <c r="M387">
        <v>2.0000000000000004E-2</v>
      </c>
      <c r="N387">
        <v>0.1</v>
      </c>
      <c r="O387">
        <v>0.122</v>
      </c>
      <c r="P387">
        <v>-1.2701501945768291E-2</v>
      </c>
      <c r="Q387">
        <v>-2.3089486379622017E-2</v>
      </c>
      <c r="R387">
        <v>-3.5790988325390308E-2</v>
      </c>
      <c r="S387">
        <v>-4.4738735406737881E-2</v>
      </c>
      <c r="T387">
        <v>-5.2984980542317164E-2</v>
      </c>
      <c r="U387">
        <v>8.7298498054231718E-2</v>
      </c>
      <c r="V387">
        <v>7.6910513620377985E-2</v>
      </c>
      <c r="W387">
        <v>6.4209011674609698E-2</v>
      </c>
      <c r="X387">
        <v>5.5261264593262124E-2</v>
      </c>
      <c r="Y387">
        <v>4.7015019457682841E-2</v>
      </c>
      <c r="Z387">
        <v>0.10929849805423171</v>
      </c>
      <c r="AA387">
        <v>9.8910513620377977E-2</v>
      </c>
      <c r="AB387">
        <v>8.620901167460969E-2</v>
      </c>
      <c r="AC387">
        <v>7.7261264593262116E-2</v>
      </c>
      <c r="AD387">
        <v>6.9015019457682833E-2</v>
      </c>
      <c r="AE387" t="str">
        <f t="shared" si="5"/>
        <v>Perlengkapan RumahDekorasi RumahPotongan Karton Bergambar</v>
      </c>
      <c r="BF387" t="s">
        <v>275</v>
      </c>
      <c r="BI387" t="s">
        <v>246</v>
      </c>
      <c r="BL387" t="s">
        <v>620</v>
      </c>
      <c r="BM387" t="s">
        <v>2508</v>
      </c>
      <c r="BO387" t="s">
        <v>3725</v>
      </c>
      <c r="BP387" t="s">
        <v>3726</v>
      </c>
    </row>
    <row r="388" spans="1:68">
      <c r="A388" t="s">
        <v>1615</v>
      </c>
      <c r="B388">
        <v>700437</v>
      </c>
      <c r="C388" t="s">
        <v>1650</v>
      </c>
      <c r="D388">
        <v>914952</v>
      </c>
      <c r="E388" t="s">
        <v>1652</v>
      </c>
      <c r="F388">
        <v>918792</v>
      </c>
      <c r="G388" t="s">
        <v>3727</v>
      </c>
      <c r="H388" t="s">
        <v>3597</v>
      </c>
      <c r="I388" t="s">
        <v>2457</v>
      </c>
      <c r="J388" t="s">
        <v>1615</v>
      </c>
      <c r="K388">
        <v>0.05</v>
      </c>
      <c r="L388">
        <v>6.5000000000000002E-2</v>
      </c>
      <c r="M388">
        <v>1.4999999999999999E-2</v>
      </c>
      <c r="N388">
        <v>7.7499999999999999E-2</v>
      </c>
      <c r="O388">
        <v>0.11700000000000001</v>
      </c>
      <c r="P388">
        <v>-1.4500000000000002E-2</v>
      </c>
      <c r="Q388">
        <v>-1.0499999999999999E-2</v>
      </c>
      <c r="R388">
        <v>-2.5000000000000001E-2</v>
      </c>
      <c r="S388">
        <v>-3.125E-2</v>
      </c>
      <c r="T388">
        <v>-3.5000000000000003E-2</v>
      </c>
      <c r="U388">
        <v>6.3E-2</v>
      </c>
      <c r="V388">
        <v>6.7000000000000004E-2</v>
      </c>
      <c r="W388">
        <v>5.2499999999999998E-2</v>
      </c>
      <c r="X388">
        <v>4.6249999999999999E-2</v>
      </c>
      <c r="Y388">
        <v>4.2499999999999996E-2</v>
      </c>
      <c r="Z388">
        <v>0.10250000000000001</v>
      </c>
      <c r="AA388">
        <v>0.10650000000000001</v>
      </c>
      <c r="AB388">
        <v>9.1999999999999998E-2</v>
      </c>
      <c r="AC388">
        <v>8.5750000000000007E-2</v>
      </c>
      <c r="AD388">
        <v>8.2000000000000003E-2</v>
      </c>
      <c r="AE388" t="str">
        <f t="shared" si="5"/>
        <v>Makanan &amp; MinumanMakanan InstanSereal, Granola &amp; Oat untuk Sarapan</v>
      </c>
      <c r="BF388" t="s">
        <v>2276</v>
      </c>
      <c r="BI388" t="s">
        <v>246</v>
      </c>
      <c r="BL388" t="s">
        <v>621</v>
      </c>
      <c r="BM388" t="s">
        <v>2513</v>
      </c>
      <c r="BO388" t="s">
        <v>3728</v>
      </c>
      <c r="BP388" t="s">
        <v>3729</v>
      </c>
    </row>
    <row r="389" spans="1:68">
      <c r="A389" t="s">
        <v>1691</v>
      </c>
      <c r="B389">
        <v>604453</v>
      </c>
      <c r="C389" t="s">
        <v>1714</v>
      </c>
      <c r="D389">
        <v>871176</v>
      </c>
      <c r="G389" t="s">
        <v>3730</v>
      </c>
      <c r="H389" t="s">
        <v>3730</v>
      </c>
      <c r="I389" t="s">
        <v>2547</v>
      </c>
      <c r="J389" t="s">
        <v>1691</v>
      </c>
      <c r="K389">
        <v>0.05</v>
      </c>
      <c r="L389">
        <v>6.5000000000000002E-2</v>
      </c>
      <c r="M389">
        <v>1.4999999999999999E-2</v>
      </c>
      <c r="N389">
        <v>0.1</v>
      </c>
      <c r="O389">
        <v>0.122</v>
      </c>
      <c r="P389">
        <v>-1.4363931662992647E-2</v>
      </c>
      <c r="Q389">
        <v>-1.1452478359051478E-2</v>
      </c>
      <c r="R389">
        <v>-2.5816410022044125E-2</v>
      </c>
      <c r="S389">
        <v>-3.2270512527555154E-2</v>
      </c>
      <c r="T389">
        <v>-3.6360683370073546E-2</v>
      </c>
      <c r="U389">
        <v>8.5636068337007362E-2</v>
      </c>
      <c r="V389">
        <v>8.8547521640948534E-2</v>
      </c>
      <c r="W389">
        <v>7.4183589977955877E-2</v>
      </c>
      <c r="X389">
        <v>6.7729487472444852E-2</v>
      </c>
      <c r="Y389">
        <v>6.363931662992646E-2</v>
      </c>
      <c r="Z389">
        <v>0.10763606833700735</v>
      </c>
      <c r="AA389">
        <v>0.11054752164094853</v>
      </c>
      <c r="AB389">
        <v>9.6183589977955869E-2</v>
      </c>
      <c r="AC389">
        <v>8.9729487472444844E-2</v>
      </c>
      <c r="AD389">
        <v>8.5639316629926451E-2</v>
      </c>
      <c r="AE389" t="str">
        <f t="shared" si="5"/>
        <v>FurniturFurnitur Outdoor</v>
      </c>
      <c r="BF389" t="s">
        <v>1279</v>
      </c>
      <c r="BI389" t="s">
        <v>246</v>
      </c>
      <c r="BL389" t="s">
        <v>622</v>
      </c>
      <c r="BM389" t="s">
        <v>2517</v>
      </c>
      <c r="BO389" t="s">
        <v>3731</v>
      </c>
      <c r="BP389" t="s">
        <v>3732</v>
      </c>
    </row>
    <row r="390" spans="1:68">
      <c r="A390" t="s">
        <v>1779</v>
      </c>
      <c r="B390">
        <v>604968</v>
      </c>
      <c r="C390" t="s">
        <v>1808</v>
      </c>
      <c r="D390">
        <v>873224</v>
      </c>
      <c r="G390" t="s">
        <v>3733</v>
      </c>
      <c r="H390" t="s">
        <v>3733</v>
      </c>
      <c r="I390" t="s">
        <v>2547</v>
      </c>
      <c r="J390" t="s">
        <v>1779</v>
      </c>
      <c r="K390">
        <v>5.5E-2</v>
      </c>
      <c r="L390">
        <v>7.4999999999999997E-2</v>
      </c>
      <c r="M390">
        <v>1.9999999999999997E-2</v>
      </c>
      <c r="N390">
        <v>0.1</v>
      </c>
      <c r="O390">
        <v>0.122</v>
      </c>
      <c r="P390">
        <v>-1.4E-2</v>
      </c>
      <c r="Q390">
        <v>-1.3999999999999997E-2</v>
      </c>
      <c r="R390">
        <v>-2.7999999999999997E-2</v>
      </c>
      <c r="S390">
        <v>-3.4999999999999996E-2</v>
      </c>
      <c r="T390">
        <v>-3.9999999999999994E-2</v>
      </c>
      <c r="U390">
        <v>8.6000000000000007E-2</v>
      </c>
      <c r="V390">
        <v>8.6000000000000007E-2</v>
      </c>
      <c r="W390">
        <v>7.2000000000000008E-2</v>
      </c>
      <c r="X390">
        <v>6.5000000000000002E-2</v>
      </c>
      <c r="Y390">
        <v>6.0000000000000012E-2</v>
      </c>
      <c r="Z390">
        <v>0.108</v>
      </c>
      <c r="AA390">
        <v>0.108</v>
      </c>
      <c r="AB390">
        <v>9.4E-2</v>
      </c>
      <c r="AC390">
        <v>8.6999999999999994E-2</v>
      </c>
      <c r="AD390">
        <v>8.2000000000000003E-2</v>
      </c>
      <c r="AE390" t="str">
        <f t="shared" ref="AE390:AE453" si="6">VLOOKUP(G390,BO:BP,2,0)</f>
        <v>Perbaikan RumahKeamanan &amp; Keselamatan</v>
      </c>
      <c r="BF390" t="s">
        <v>1568</v>
      </c>
      <c r="BI390" t="s">
        <v>246</v>
      </c>
      <c r="BL390" t="s">
        <v>71</v>
      </c>
      <c r="BM390" t="s">
        <v>2521</v>
      </c>
      <c r="BO390" t="s">
        <v>3734</v>
      </c>
      <c r="BP390" t="s">
        <v>3735</v>
      </c>
    </row>
    <row r="391" spans="1:68">
      <c r="A391" t="s">
        <v>2028</v>
      </c>
      <c r="B391">
        <v>601303</v>
      </c>
      <c r="C391" t="s">
        <v>2033</v>
      </c>
      <c r="D391">
        <v>601325</v>
      </c>
      <c r="G391" t="s">
        <v>3710</v>
      </c>
      <c r="H391" t="s">
        <v>3710</v>
      </c>
      <c r="I391" t="s">
        <v>246</v>
      </c>
      <c r="J391" t="s">
        <v>2028</v>
      </c>
      <c r="K391">
        <v>5.5E-2</v>
      </c>
      <c r="L391">
        <v>0.08</v>
      </c>
      <c r="M391">
        <v>2.5000000000000001E-2</v>
      </c>
      <c r="N391">
        <v>9.2499999999999999E-2</v>
      </c>
      <c r="O391">
        <v>0.1095</v>
      </c>
      <c r="P391">
        <v>-6.9977462727295534E-3</v>
      </c>
      <c r="Q391">
        <v>-2.1015776090893171E-2</v>
      </c>
      <c r="R391">
        <v>-2.8013522363622725E-2</v>
      </c>
      <c r="S391">
        <v>-3.5016902954528403E-2</v>
      </c>
      <c r="T391">
        <v>-4.2522537272704539E-2</v>
      </c>
      <c r="U391">
        <v>8.5502253727270439E-2</v>
      </c>
      <c r="V391">
        <v>7.1484223909106831E-2</v>
      </c>
      <c r="W391">
        <v>6.4486477636377271E-2</v>
      </c>
      <c r="X391">
        <v>5.7483097045471596E-2</v>
      </c>
      <c r="Y391">
        <v>4.997746272729546E-2</v>
      </c>
      <c r="Z391">
        <v>0.10250225372727045</v>
      </c>
      <c r="AA391">
        <v>8.8484223909106832E-2</v>
      </c>
      <c r="AB391">
        <v>8.1486477636377272E-2</v>
      </c>
      <c r="AC391">
        <v>7.4483097045471597E-2</v>
      </c>
      <c r="AD391">
        <v>6.6977462727295461E-2</v>
      </c>
      <c r="AE391" t="str">
        <f t="shared" si="6"/>
        <v>Fashion MuslimPakaian Muslim Pria</v>
      </c>
      <c r="BF391" t="s">
        <v>1589</v>
      </c>
      <c r="BI391" t="s">
        <v>246</v>
      </c>
      <c r="BL391" t="s">
        <v>1130</v>
      </c>
      <c r="BM391" t="s">
        <v>2526</v>
      </c>
      <c r="BO391" t="s">
        <v>3114</v>
      </c>
      <c r="BP391" t="s">
        <v>3736</v>
      </c>
    </row>
    <row r="392" spans="1:68">
      <c r="A392" t="s">
        <v>1811</v>
      </c>
      <c r="B392">
        <v>600001</v>
      </c>
      <c r="C392" t="s">
        <v>1819</v>
      </c>
      <c r="D392">
        <v>600486</v>
      </c>
      <c r="E392" t="s">
        <v>1820</v>
      </c>
      <c r="F392">
        <v>600794</v>
      </c>
      <c r="G392" t="s">
        <v>3737</v>
      </c>
      <c r="H392" t="s">
        <v>3738</v>
      </c>
      <c r="I392" t="s">
        <v>2547</v>
      </c>
      <c r="J392" t="s">
        <v>1811</v>
      </c>
      <c r="K392">
        <v>0.06</v>
      </c>
      <c r="L392">
        <v>0.08</v>
      </c>
      <c r="M392">
        <v>2.0000000000000004E-2</v>
      </c>
      <c r="N392">
        <v>0.10199999999999999</v>
      </c>
      <c r="O392">
        <v>0.10199999999999999</v>
      </c>
      <c r="P392">
        <v>-1.4000000000000002E-2</v>
      </c>
      <c r="Q392">
        <v>-1.4000000000000002E-2</v>
      </c>
      <c r="R392">
        <v>-2.8000000000000004E-2</v>
      </c>
      <c r="S392">
        <v>-3.5000000000000003E-2</v>
      </c>
      <c r="T392">
        <v>-4.0000000000000008E-2</v>
      </c>
      <c r="U392">
        <v>8.7999999999999995E-2</v>
      </c>
      <c r="V392">
        <v>8.7999999999999995E-2</v>
      </c>
      <c r="W392">
        <v>7.3999999999999982E-2</v>
      </c>
      <c r="X392">
        <v>6.699999999999999E-2</v>
      </c>
      <c r="Y392">
        <v>6.1999999999999986E-2</v>
      </c>
      <c r="Z392">
        <v>8.7999999999999995E-2</v>
      </c>
      <c r="AA392">
        <v>8.7999999999999995E-2</v>
      </c>
      <c r="AB392">
        <v>7.3999999999999982E-2</v>
      </c>
      <c r="AC392">
        <v>6.699999999999999E-2</v>
      </c>
      <c r="AD392">
        <v>6.1999999999999986E-2</v>
      </c>
      <c r="AE392" t="str">
        <f t="shared" si="6"/>
        <v>Perlengkapan RumahPerlengkapan Rumah Tangga Sehari-hariYang lain</v>
      </c>
      <c r="BF392" t="s">
        <v>741</v>
      </c>
      <c r="BI392" t="s">
        <v>246</v>
      </c>
      <c r="BL392" t="s">
        <v>301</v>
      </c>
      <c r="BM392" t="s">
        <v>2532</v>
      </c>
      <c r="BO392" t="s">
        <v>3739</v>
      </c>
      <c r="BP392" t="s">
        <v>3740</v>
      </c>
    </row>
    <row r="393" spans="1:68">
      <c r="A393" t="s">
        <v>1691</v>
      </c>
      <c r="B393">
        <v>604453</v>
      </c>
      <c r="C393" t="s">
        <v>1693</v>
      </c>
      <c r="D393">
        <v>871432</v>
      </c>
      <c r="G393" t="s">
        <v>3741</v>
      </c>
      <c r="H393" t="s">
        <v>3741</v>
      </c>
      <c r="I393" t="s">
        <v>2547</v>
      </c>
      <c r="J393" t="s">
        <v>1691</v>
      </c>
      <c r="K393">
        <v>0.05</v>
      </c>
      <c r="L393">
        <v>6.5000000000000002E-2</v>
      </c>
      <c r="M393">
        <v>1.4999999999999999E-2</v>
      </c>
      <c r="N393">
        <v>0.1</v>
      </c>
      <c r="O393">
        <v>0.122</v>
      </c>
      <c r="P393">
        <v>-1.4500000000000002E-2</v>
      </c>
      <c r="Q393">
        <v>-1.0499999999999999E-2</v>
      </c>
      <c r="R393">
        <v>-2.5000000000000001E-2</v>
      </c>
      <c r="S393">
        <v>-3.125E-2</v>
      </c>
      <c r="T393">
        <v>-3.5000000000000003E-2</v>
      </c>
      <c r="U393">
        <v>8.5500000000000007E-2</v>
      </c>
      <c r="V393">
        <v>8.950000000000001E-2</v>
      </c>
      <c r="W393">
        <v>7.5000000000000011E-2</v>
      </c>
      <c r="X393">
        <v>6.8750000000000006E-2</v>
      </c>
      <c r="Y393">
        <v>6.5000000000000002E-2</v>
      </c>
      <c r="Z393">
        <v>0.1075</v>
      </c>
      <c r="AA393">
        <v>0.1115</v>
      </c>
      <c r="AB393">
        <v>9.7000000000000003E-2</v>
      </c>
      <c r="AC393">
        <v>9.0749999999999997E-2</v>
      </c>
      <c r="AD393">
        <v>8.6999999999999994E-2</v>
      </c>
      <c r="AE393" t="str">
        <f t="shared" si="6"/>
        <v>FurniturFurnitur Komersial</v>
      </c>
      <c r="BF393" t="s">
        <v>2124</v>
      </c>
      <c r="BI393" t="s">
        <v>246</v>
      </c>
      <c r="BL393" t="s">
        <v>702</v>
      </c>
      <c r="BM393" t="s">
        <v>2536</v>
      </c>
      <c r="BO393" t="s">
        <v>3742</v>
      </c>
      <c r="BP393" t="s">
        <v>3743</v>
      </c>
    </row>
    <row r="394" spans="1:68">
      <c r="A394" t="s">
        <v>1959</v>
      </c>
      <c r="B394">
        <v>600024</v>
      </c>
      <c r="C394" t="s">
        <v>1974</v>
      </c>
      <c r="D394">
        <v>858632</v>
      </c>
      <c r="G394" t="s">
        <v>3744</v>
      </c>
      <c r="H394" t="s">
        <v>3744</v>
      </c>
      <c r="I394" t="s">
        <v>2547</v>
      </c>
      <c r="J394" t="s">
        <v>1959</v>
      </c>
      <c r="K394">
        <v>0.06</v>
      </c>
      <c r="L394">
        <v>0.08</v>
      </c>
      <c r="M394">
        <v>2.0000000000000004E-2</v>
      </c>
      <c r="N394">
        <v>0.1</v>
      </c>
      <c r="O394">
        <v>0.122</v>
      </c>
      <c r="P394">
        <v>-1.4000000000000002E-2</v>
      </c>
      <c r="Q394">
        <v>-1.4000000000000002E-2</v>
      </c>
      <c r="R394">
        <v>-2.8000000000000004E-2</v>
      </c>
      <c r="S394">
        <v>-3.5000000000000003E-2</v>
      </c>
      <c r="T394">
        <v>-4.0000000000000008E-2</v>
      </c>
      <c r="U394">
        <v>8.6000000000000007E-2</v>
      </c>
      <c r="V394">
        <v>8.6000000000000007E-2</v>
      </c>
      <c r="W394">
        <v>7.2000000000000008E-2</v>
      </c>
      <c r="X394">
        <v>6.5000000000000002E-2</v>
      </c>
      <c r="Y394">
        <v>0.06</v>
      </c>
      <c r="Z394">
        <v>0.108</v>
      </c>
      <c r="AA394">
        <v>0.108</v>
      </c>
      <c r="AB394">
        <v>9.4E-2</v>
      </c>
      <c r="AC394">
        <v>8.6999999999999994E-2</v>
      </c>
      <c r="AD394">
        <v>8.199999999999999E-2</v>
      </c>
      <c r="AE394" t="str">
        <f t="shared" si="6"/>
        <v>Peralatan DapurPisau Dapur</v>
      </c>
      <c r="BF394" t="s">
        <v>1524</v>
      </c>
      <c r="BI394" t="s">
        <v>246</v>
      </c>
      <c r="BL394" t="s">
        <v>726</v>
      </c>
      <c r="BM394" t="s">
        <v>2540</v>
      </c>
      <c r="BO394" t="s">
        <v>3745</v>
      </c>
      <c r="BP394" t="s">
        <v>3746</v>
      </c>
    </row>
    <row r="395" spans="1:68">
      <c r="A395" t="s">
        <v>2072</v>
      </c>
      <c r="B395">
        <v>601739</v>
      </c>
      <c r="C395" t="s">
        <v>2109</v>
      </c>
      <c r="D395">
        <v>909064</v>
      </c>
      <c r="E395" t="s">
        <v>2120</v>
      </c>
      <c r="F395">
        <v>910216</v>
      </c>
      <c r="G395" t="s">
        <v>3194</v>
      </c>
      <c r="H395" t="s">
        <v>2817</v>
      </c>
      <c r="I395" t="s">
        <v>2403</v>
      </c>
      <c r="J395" t="s">
        <v>2818</v>
      </c>
      <c r="K395">
        <v>0.04</v>
      </c>
      <c r="L395">
        <v>0.03</v>
      </c>
      <c r="M395">
        <v>-1.0000000000000002E-2</v>
      </c>
      <c r="N395">
        <v>0.1</v>
      </c>
      <c r="O395">
        <v>8.2000000000000003E-2</v>
      </c>
      <c r="P395">
        <v>-1.0499999999999997E-3</v>
      </c>
      <c r="Q395">
        <v>-1.9499999999999999E-3</v>
      </c>
      <c r="R395">
        <v>-2.9999999999999996E-3</v>
      </c>
      <c r="S395">
        <v>-3.7499999999999994E-3</v>
      </c>
      <c r="T395">
        <v>-4.9999999999999992E-3</v>
      </c>
      <c r="U395">
        <v>9.895000000000001E-2</v>
      </c>
      <c r="V395">
        <v>9.8050000000000012E-2</v>
      </c>
      <c r="W395">
        <v>9.7000000000000003E-2</v>
      </c>
      <c r="X395">
        <v>9.6250000000000002E-2</v>
      </c>
      <c r="Y395">
        <v>9.5000000000000001E-2</v>
      </c>
      <c r="Z395">
        <v>8.0950000000000008E-2</v>
      </c>
      <c r="AA395">
        <v>8.005000000000001E-2</v>
      </c>
      <c r="AB395">
        <v>7.9000000000000001E-2</v>
      </c>
      <c r="AC395">
        <v>7.825E-2</v>
      </c>
      <c r="AD395">
        <v>7.6999999999999999E-2</v>
      </c>
      <c r="AE395" t="str">
        <f t="shared" si="6"/>
        <v>Telepon &amp; ElektronikAksesori PonselKartu Sim &amp; Aksesoris</v>
      </c>
      <c r="BF395" t="s">
        <v>1320</v>
      </c>
      <c r="BI395" t="s">
        <v>246</v>
      </c>
      <c r="BL395" t="s">
        <v>782</v>
      </c>
      <c r="BM395" t="s">
        <v>2545</v>
      </c>
      <c r="BO395" t="s">
        <v>3747</v>
      </c>
      <c r="BP395" t="s">
        <v>3748</v>
      </c>
    </row>
    <row r="396" spans="1:68">
      <c r="A396" t="s">
        <v>1348</v>
      </c>
      <c r="B396">
        <v>601450</v>
      </c>
      <c r="C396" t="s">
        <v>1379</v>
      </c>
      <c r="D396">
        <v>856208</v>
      </c>
      <c r="E396" t="s">
        <v>1379</v>
      </c>
      <c r="F396">
        <v>601583</v>
      </c>
      <c r="G396" t="s">
        <v>3749</v>
      </c>
      <c r="H396" t="s">
        <v>2583</v>
      </c>
      <c r="I396" t="s">
        <v>2457</v>
      </c>
      <c r="J396" t="s">
        <v>1348</v>
      </c>
      <c r="K396">
        <v>0.04</v>
      </c>
      <c r="L396">
        <v>7.0000000000000007E-2</v>
      </c>
      <c r="M396">
        <v>3.0000000000000006E-2</v>
      </c>
      <c r="N396">
        <v>9.2499999999999999E-2</v>
      </c>
      <c r="O396">
        <v>0.1095</v>
      </c>
      <c r="P396">
        <v>-6.8104466796035691E-3</v>
      </c>
      <c r="Q396">
        <v>-2.2326873242775058E-2</v>
      </c>
      <c r="R396">
        <v>-2.9137319922378627E-2</v>
      </c>
      <c r="S396">
        <v>-3.642164990297328E-2</v>
      </c>
      <c r="T396">
        <v>-4.4395533203964374E-2</v>
      </c>
      <c r="U396">
        <v>8.5689553320396433E-2</v>
      </c>
      <c r="V396">
        <v>7.0173126757224938E-2</v>
      </c>
      <c r="W396">
        <v>6.3362680077621372E-2</v>
      </c>
      <c r="X396">
        <v>5.6078350097026719E-2</v>
      </c>
      <c r="Y396">
        <v>4.8104466796035625E-2</v>
      </c>
      <c r="Z396">
        <v>0.10268955332039643</v>
      </c>
      <c r="AA396">
        <v>8.7173126757224939E-2</v>
      </c>
      <c r="AB396">
        <v>8.0362680077621373E-2</v>
      </c>
      <c r="AC396">
        <v>7.307835009702672E-2</v>
      </c>
      <c r="AD396">
        <v>6.5104466796035626E-2</v>
      </c>
      <c r="AE396" t="str">
        <f t="shared" si="6"/>
        <v>Perawatan &amp; KecantikanParfumParfum</v>
      </c>
      <c r="BF396" t="s">
        <v>2208</v>
      </c>
      <c r="BI396" t="s">
        <v>246</v>
      </c>
      <c r="BL396" t="s">
        <v>281</v>
      </c>
      <c r="BM396" t="s">
        <v>2550</v>
      </c>
      <c r="BO396" t="s">
        <v>3750</v>
      </c>
      <c r="BP396" t="s">
        <v>3751</v>
      </c>
    </row>
    <row r="397" spans="1:68">
      <c r="A397" t="s">
        <v>1184</v>
      </c>
      <c r="B397">
        <v>605196</v>
      </c>
      <c r="C397" t="s">
        <v>1207</v>
      </c>
      <c r="D397">
        <v>930056</v>
      </c>
      <c r="G397" t="s">
        <v>2741</v>
      </c>
      <c r="H397" t="s">
        <v>2741</v>
      </c>
      <c r="I397" t="s">
        <v>2403</v>
      </c>
      <c r="J397" t="s">
        <v>1184</v>
      </c>
      <c r="K397">
        <v>5.5E-2</v>
      </c>
      <c r="L397">
        <v>7.4999999999999997E-2</v>
      </c>
      <c r="M397">
        <v>1.9999999999999997E-2</v>
      </c>
      <c r="N397">
        <v>9.2499999999999999E-2</v>
      </c>
      <c r="O397">
        <v>0.1195</v>
      </c>
      <c r="P397">
        <v>-3.7000000000000019E-3</v>
      </c>
      <c r="Q397">
        <v>-8.3999999999999977E-3</v>
      </c>
      <c r="R397">
        <v>-1.21E-2</v>
      </c>
      <c r="S397">
        <v>-1.6250000000000004E-2</v>
      </c>
      <c r="T397">
        <v>-1.8750000000000003E-2</v>
      </c>
      <c r="U397">
        <v>8.879999999999999E-2</v>
      </c>
      <c r="V397">
        <v>8.4100000000000008E-2</v>
      </c>
      <c r="W397">
        <v>8.0399999999999999E-2</v>
      </c>
      <c r="X397">
        <v>7.6249999999999998E-2</v>
      </c>
      <c r="Y397">
        <v>7.3749999999999996E-2</v>
      </c>
      <c r="Z397">
        <v>0.11579999999999999</v>
      </c>
      <c r="AA397">
        <v>0.1111</v>
      </c>
      <c r="AB397">
        <v>0.1074</v>
      </c>
      <c r="AC397">
        <v>0.10324999999999999</v>
      </c>
      <c r="AD397">
        <v>0.10074999999999999</v>
      </c>
      <c r="AE397" t="str">
        <f t="shared" si="6"/>
        <v>Mobil &amp; Sepeda MotorAksesoris Eksterior Mobil</v>
      </c>
      <c r="BF397" t="s">
        <v>1611</v>
      </c>
      <c r="BI397" t="s">
        <v>246</v>
      </c>
      <c r="BL397" t="s">
        <v>302</v>
      </c>
      <c r="BM397" t="s">
        <v>2556</v>
      </c>
      <c r="BO397" t="s">
        <v>3752</v>
      </c>
      <c r="BP397" t="s">
        <v>3753</v>
      </c>
    </row>
    <row r="398" spans="1:68">
      <c r="A398" t="s">
        <v>1244</v>
      </c>
      <c r="B398">
        <v>602284</v>
      </c>
      <c r="C398" t="s">
        <v>1309</v>
      </c>
      <c r="D398">
        <v>877576</v>
      </c>
      <c r="E398" t="s">
        <v>1311</v>
      </c>
      <c r="F398">
        <v>889608</v>
      </c>
      <c r="G398" t="s">
        <v>3754</v>
      </c>
      <c r="H398" t="s">
        <v>3755</v>
      </c>
      <c r="I398" t="s">
        <v>2457</v>
      </c>
      <c r="J398" t="s">
        <v>2739</v>
      </c>
      <c r="K398">
        <v>0.04</v>
      </c>
      <c r="L398">
        <v>7.0000000000000007E-2</v>
      </c>
      <c r="M398">
        <v>3.0000000000000006E-2</v>
      </c>
      <c r="N398">
        <v>0.1</v>
      </c>
      <c r="O398">
        <v>0.11700000000000001</v>
      </c>
      <c r="P398">
        <v>-1.2873559654104121E-2</v>
      </c>
      <c r="Q398">
        <v>-2.1885082421271167E-2</v>
      </c>
      <c r="R398">
        <v>-3.4758642075375289E-2</v>
      </c>
      <c r="S398">
        <v>-4.3448302594219113E-2</v>
      </c>
      <c r="T398">
        <v>-5.1264403458958815E-2</v>
      </c>
      <c r="U398">
        <v>8.7126440345895881E-2</v>
      </c>
      <c r="V398">
        <v>7.8114917578728835E-2</v>
      </c>
      <c r="W398">
        <v>6.524135792462471E-2</v>
      </c>
      <c r="X398">
        <v>5.6551697405780893E-2</v>
      </c>
      <c r="Y398">
        <v>4.873559654104119E-2</v>
      </c>
      <c r="Z398">
        <v>0.10412644034589588</v>
      </c>
      <c r="AA398">
        <v>9.5114917578728836E-2</v>
      </c>
      <c r="AB398">
        <v>8.2241357924624725E-2</v>
      </c>
      <c r="AC398">
        <v>7.3551697405780894E-2</v>
      </c>
      <c r="AD398">
        <v>6.5735596541041191E-2</v>
      </c>
      <c r="AE398" t="str">
        <f t="shared" si="6"/>
        <v>Bayi &amp; PersalinanPerlengkapan Bayi untuk TravelGendongan Bayi</v>
      </c>
      <c r="BF398" t="s">
        <v>1257</v>
      </c>
      <c r="BI398" t="s">
        <v>246</v>
      </c>
      <c r="BL398" t="s">
        <v>303</v>
      </c>
      <c r="BM398" t="s">
        <v>2561</v>
      </c>
      <c r="BO398" t="s">
        <v>2812</v>
      </c>
      <c r="BP398" t="s">
        <v>3756</v>
      </c>
    </row>
    <row r="399" spans="1:68">
      <c r="A399" t="s">
        <v>2160</v>
      </c>
      <c r="B399">
        <v>603014</v>
      </c>
      <c r="C399" t="s">
        <v>2170</v>
      </c>
      <c r="D399">
        <v>834952</v>
      </c>
      <c r="G399" t="s">
        <v>3757</v>
      </c>
      <c r="H399" t="s">
        <v>3757</v>
      </c>
      <c r="I399" t="s">
        <v>2971</v>
      </c>
      <c r="J399" t="s">
        <v>3062</v>
      </c>
      <c r="K399">
        <v>0.06</v>
      </c>
      <c r="L399">
        <v>6.5000000000000002E-2</v>
      </c>
      <c r="M399">
        <v>5.0000000000000044E-3</v>
      </c>
      <c r="N399">
        <v>0.1</v>
      </c>
      <c r="O399">
        <v>0.122</v>
      </c>
      <c r="P399">
        <v>-1.55E-2</v>
      </c>
      <c r="Q399">
        <v>-3.5000000000000027E-3</v>
      </c>
      <c r="R399">
        <v>-1.9000000000000003E-2</v>
      </c>
      <c r="S399">
        <v>-2.3750000000000004E-2</v>
      </c>
      <c r="T399">
        <v>-2.5000000000000005E-2</v>
      </c>
      <c r="U399">
        <v>8.4500000000000006E-2</v>
      </c>
      <c r="V399">
        <v>9.6500000000000002E-2</v>
      </c>
      <c r="W399">
        <v>8.1000000000000003E-2</v>
      </c>
      <c r="X399">
        <v>7.6249999999999998E-2</v>
      </c>
      <c r="Y399">
        <v>7.4999999999999997E-2</v>
      </c>
      <c r="Z399">
        <v>0.1065</v>
      </c>
      <c r="AA399">
        <v>0.11849999999999999</v>
      </c>
      <c r="AB399">
        <v>0.10299999999999999</v>
      </c>
      <c r="AC399">
        <v>9.824999999999999E-2</v>
      </c>
      <c r="AD399">
        <v>9.6999999999999989E-2</v>
      </c>
      <c r="AE399" t="str">
        <f t="shared" si="6"/>
        <v>Olahraga &amp; OutdoorPeralatan Olahraga Bola</v>
      </c>
      <c r="BF399" t="s">
        <v>1360</v>
      </c>
      <c r="BI399" t="s">
        <v>246</v>
      </c>
      <c r="BL399" t="s">
        <v>402</v>
      </c>
      <c r="BM399" t="s">
        <v>2565</v>
      </c>
      <c r="BO399" t="s">
        <v>2826</v>
      </c>
      <c r="BP399" t="s">
        <v>3758</v>
      </c>
    </row>
    <row r="400" spans="1:68">
      <c r="A400" t="s">
        <v>1244</v>
      </c>
      <c r="B400">
        <v>602284</v>
      </c>
      <c r="C400" t="s">
        <v>1309</v>
      </c>
      <c r="D400">
        <v>877576</v>
      </c>
      <c r="E400" t="s">
        <v>1317</v>
      </c>
      <c r="F400">
        <v>700705</v>
      </c>
      <c r="G400" t="s">
        <v>3759</v>
      </c>
      <c r="H400" t="s">
        <v>3755</v>
      </c>
      <c r="I400" t="s">
        <v>2457</v>
      </c>
      <c r="J400" t="s">
        <v>2739</v>
      </c>
      <c r="K400">
        <v>0.04</v>
      </c>
      <c r="L400">
        <v>7.0000000000000007E-2</v>
      </c>
      <c r="M400">
        <v>3.0000000000000006E-2</v>
      </c>
      <c r="N400">
        <v>0.1</v>
      </c>
      <c r="O400">
        <v>0.11700000000000001</v>
      </c>
      <c r="P400">
        <v>-1.3000000000000008E-2</v>
      </c>
      <c r="Q400">
        <v>-2.1000000000000001E-2</v>
      </c>
      <c r="R400">
        <v>-3.4000000000000009E-2</v>
      </c>
      <c r="S400">
        <v>-4.250000000000001E-2</v>
      </c>
      <c r="T400">
        <v>-0.05</v>
      </c>
      <c r="U400">
        <v>8.6999999999999994E-2</v>
      </c>
      <c r="V400">
        <v>7.9000000000000001E-2</v>
      </c>
      <c r="W400">
        <v>6.6000000000000003E-2</v>
      </c>
      <c r="X400">
        <v>5.7499999999999996E-2</v>
      </c>
      <c r="Y400">
        <v>0.05</v>
      </c>
      <c r="Z400">
        <v>0.104</v>
      </c>
      <c r="AA400">
        <v>9.6000000000000002E-2</v>
      </c>
      <c r="AB400">
        <v>8.299999999999999E-2</v>
      </c>
      <c r="AC400">
        <v>7.4499999999999997E-2</v>
      </c>
      <c r="AD400">
        <v>6.7000000000000004E-2</v>
      </c>
      <c r="AE400" t="str">
        <f t="shared" si="6"/>
        <v>Bayi &amp; PersalinanPerlengkapan Bayi untuk TravelKereta Bayi dan Kursi Dorong</v>
      </c>
      <c r="BF400" t="s">
        <v>2174</v>
      </c>
      <c r="BI400" t="s">
        <v>246</v>
      </c>
      <c r="BL400" t="s">
        <v>666</v>
      </c>
      <c r="BM400" t="s">
        <v>2569</v>
      </c>
      <c r="BO400" t="s">
        <v>2495</v>
      </c>
      <c r="BP400" t="s">
        <v>3760</v>
      </c>
    </row>
    <row r="401" spans="1:68">
      <c r="A401" t="s">
        <v>2052</v>
      </c>
      <c r="B401">
        <v>602118</v>
      </c>
      <c r="C401" t="s">
        <v>2060</v>
      </c>
      <c r="D401">
        <v>815624</v>
      </c>
      <c r="G401" t="s">
        <v>3761</v>
      </c>
      <c r="H401" t="s">
        <v>3761</v>
      </c>
      <c r="I401" t="s">
        <v>2971</v>
      </c>
      <c r="J401" t="s">
        <v>2052</v>
      </c>
      <c r="K401">
        <v>0.06</v>
      </c>
      <c r="L401">
        <v>0.08</v>
      </c>
      <c r="M401">
        <v>2.0000000000000004E-2</v>
      </c>
      <c r="N401">
        <v>9.5000000000000001E-2</v>
      </c>
      <c r="O401">
        <v>9.1999999999999998E-2</v>
      </c>
      <c r="P401">
        <v>-1.4000000000000002E-2</v>
      </c>
      <c r="Q401">
        <v>-1.4000000000000002E-2</v>
      </c>
      <c r="R401">
        <v>-2.8000000000000004E-2</v>
      </c>
      <c r="S401">
        <v>-3.5000000000000003E-2</v>
      </c>
      <c r="T401">
        <v>-4.0000000000000008E-2</v>
      </c>
      <c r="U401">
        <v>8.1000000000000003E-2</v>
      </c>
      <c r="V401">
        <v>8.1000000000000003E-2</v>
      </c>
      <c r="W401">
        <v>6.7000000000000004E-2</v>
      </c>
      <c r="X401">
        <v>0.06</v>
      </c>
      <c r="Y401">
        <v>5.4999999999999993E-2</v>
      </c>
      <c r="Z401">
        <v>7.8E-2</v>
      </c>
      <c r="AA401">
        <v>7.8E-2</v>
      </c>
      <c r="AB401">
        <v>6.4000000000000001E-2</v>
      </c>
      <c r="AC401">
        <v>5.6999999999999995E-2</v>
      </c>
      <c r="AD401">
        <v>5.1999999999999991E-2</v>
      </c>
      <c r="AE401" t="str">
        <f t="shared" si="6"/>
        <v>Perlengkapan Hewan PeliharaanPasir Anjing &amp; Kucing</v>
      </c>
      <c r="BF401" t="s">
        <v>1258</v>
      </c>
      <c r="BI401" t="s">
        <v>246</v>
      </c>
      <c r="BL401" t="s">
        <v>1112</v>
      </c>
      <c r="BM401" t="s">
        <v>2573</v>
      </c>
      <c r="BO401" t="s">
        <v>3110</v>
      </c>
      <c r="BP401" t="s">
        <v>3762</v>
      </c>
    </row>
    <row r="402" spans="1:68">
      <c r="A402" t="s">
        <v>2267</v>
      </c>
      <c r="B402">
        <v>604579</v>
      </c>
      <c r="C402" t="s">
        <v>2268</v>
      </c>
      <c r="D402">
        <v>871944</v>
      </c>
      <c r="G402" t="s">
        <v>3763</v>
      </c>
      <c r="H402" t="s">
        <v>3763</v>
      </c>
      <c r="I402" t="s">
        <v>2547</v>
      </c>
      <c r="J402" t="s">
        <v>2267</v>
      </c>
      <c r="K402">
        <v>5.5E-2</v>
      </c>
      <c r="L402">
        <v>7.0000000000000007E-2</v>
      </c>
      <c r="M402">
        <v>1.5000000000000006E-2</v>
      </c>
      <c r="N402">
        <v>0.1</v>
      </c>
      <c r="O402">
        <v>0.122</v>
      </c>
      <c r="P402">
        <v>-1.3456532073179834E-2</v>
      </c>
      <c r="Q402">
        <v>-1.7804275487741144E-2</v>
      </c>
      <c r="R402">
        <v>-3.1260807560920978E-2</v>
      </c>
      <c r="S402">
        <v>-3.9076009451151222E-2</v>
      </c>
      <c r="T402">
        <v>-4.5434679268201633E-2</v>
      </c>
      <c r="U402">
        <v>8.6543467926820175E-2</v>
      </c>
      <c r="V402">
        <v>8.2195724512258858E-2</v>
      </c>
      <c r="W402">
        <v>6.8739192439079028E-2</v>
      </c>
      <c r="X402">
        <v>6.0923990548848783E-2</v>
      </c>
      <c r="Y402">
        <v>5.4565320731798372E-2</v>
      </c>
      <c r="Z402">
        <v>0.10854346792682017</v>
      </c>
      <c r="AA402">
        <v>0.10419572451225885</v>
      </c>
      <c r="AB402">
        <v>9.0739192439079019E-2</v>
      </c>
      <c r="AC402">
        <v>8.2923990548848775E-2</v>
      </c>
      <c r="AD402">
        <v>7.6565320731798364E-2</v>
      </c>
      <c r="AE402" t="str">
        <f t="shared" si="6"/>
        <v>Alat &amp; Perangkat KerasPeralatan Kebun</v>
      </c>
      <c r="BF402" t="s">
        <v>2224</v>
      </c>
      <c r="BI402" t="s">
        <v>246</v>
      </c>
      <c r="BL402" t="s">
        <v>1159</v>
      </c>
      <c r="BM402" t="s">
        <v>2577</v>
      </c>
      <c r="BO402" t="s">
        <v>3764</v>
      </c>
      <c r="BP402" t="s">
        <v>3765</v>
      </c>
    </row>
    <row r="403" spans="1:68">
      <c r="A403" t="s">
        <v>1717</v>
      </c>
      <c r="B403">
        <v>700645</v>
      </c>
      <c r="C403" t="s">
        <v>1752</v>
      </c>
      <c r="D403">
        <v>2315408</v>
      </c>
      <c r="E403" t="s">
        <v>1758</v>
      </c>
      <c r="F403">
        <v>2319376</v>
      </c>
      <c r="G403" t="s">
        <v>3766</v>
      </c>
      <c r="H403" t="s">
        <v>3767</v>
      </c>
      <c r="I403" t="s">
        <v>2457</v>
      </c>
      <c r="J403" t="s">
        <v>1717</v>
      </c>
      <c r="K403">
        <v>0.04</v>
      </c>
      <c r="L403">
        <v>6.5000000000000002E-2</v>
      </c>
      <c r="M403">
        <v>2.5000000000000001E-2</v>
      </c>
      <c r="N403">
        <v>7.4999999999999997E-2</v>
      </c>
      <c r="O403">
        <v>6.2E-2</v>
      </c>
      <c r="P403">
        <v>-1.8750000000000003E-2</v>
      </c>
      <c r="Q403">
        <v>-1.8750000000000003E-2</v>
      </c>
      <c r="R403">
        <v>-1.8750000000000003E-2</v>
      </c>
      <c r="S403">
        <v>-1.8750000000000003E-2</v>
      </c>
      <c r="T403">
        <v>-2.5000000000000001E-2</v>
      </c>
      <c r="U403">
        <v>5.6249999999999994E-2</v>
      </c>
      <c r="V403">
        <v>5.6249999999999994E-2</v>
      </c>
      <c r="W403">
        <v>5.6249999999999994E-2</v>
      </c>
      <c r="X403">
        <v>5.6249999999999994E-2</v>
      </c>
      <c r="Y403">
        <v>4.9999999999999996E-2</v>
      </c>
      <c r="Z403">
        <v>4.3249999999999997E-2</v>
      </c>
      <c r="AA403">
        <v>4.3249999999999997E-2</v>
      </c>
      <c r="AB403">
        <v>4.3249999999999997E-2</v>
      </c>
      <c r="AC403">
        <v>4.3249999999999997E-2</v>
      </c>
      <c r="AD403">
        <v>3.6999999999999998E-2</v>
      </c>
      <c r="AE403" t="str">
        <f t="shared" si="6"/>
        <v>KesehatanObat ResepObat Diabetes</v>
      </c>
      <c r="BF403" t="s">
        <v>1886</v>
      </c>
      <c r="BI403" t="s">
        <v>246</v>
      </c>
      <c r="BL403" t="s">
        <v>948</v>
      </c>
      <c r="BM403" t="s">
        <v>2581</v>
      </c>
      <c r="BO403" t="s">
        <v>3080</v>
      </c>
      <c r="BP403" t="s">
        <v>3768</v>
      </c>
    </row>
    <row r="404" spans="1:68">
      <c r="A404" t="s">
        <v>1717</v>
      </c>
      <c r="B404">
        <v>700645</v>
      </c>
      <c r="C404" t="s">
        <v>373</v>
      </c>
      <c r="D404">
        <v>2315536</v>
      </c>
      <c r="E404" t="s">
        <v>1768</v>
      </c>
      <c r="F404">
        <v>2321168</v>
      </c>
      <c r="G404" t="s">
        <v>2493</v>
      </c>
      <c r="H404" t="s">
        <v>3641</v>
      </c>
      <c r="I404" t="s">
        <v>2403</v>
      </c>
      <c r="J404" t="s">
        <v>2529</v>
      </c>
      <c r="K404">
        <v>0.04</v>
      </c>
      <c r="L404">
        <v>6.5000000000000002E-2</v>
      </c>
      <c r="M404">
        <v>2.5000000000000001E-2</v>
      </c>
      <c r="N404">
        <v>7.4999999999999997E-2</v>
      </c>
      <c r="O404">
        <v>0.06</v>
      </c>
      <c r="P404">
        <v>0</v>
      </c>
      <c r="Q404">
        <v>0</v>
      </c>
      <c r="R404">
        <v>0</v>
      </c>
      <c r="S404">
        <v>0</v>
      </c>
      <c r="T404">
        <v>0</v>
      </c>
      <c r="U404">
        <v>7.4999999999999997E-2</v>
      </c>
      <c r="V404">
        <v>7.4999999999999997E-2</v>
      </c>
      <c r="W404">
        <v>7.4999999999999997E-2</v>
      </c>
      <c r="X404">
        <v>7.4999999999999997E-2</v>
      </c>
      <c r="Y404">
        <v>7.4999999999999997E-2</v>
      </c>
      <c r="Z404">
        <v>0.06</v>
      </c>
      <c r="AA404">
        <v>0.06</v>
      </c>
      <c r="AB404">
        <v>0.06</v>
      </c>
      <c r="AC404">
        <v>0.06</v>
      </c>
      <c r="AD404">
        <v>0.06</v>
      </c>
      <c r="AE404" t="str">
        <f t="shared" si="6"/>
        <v>KesehatanVaporizerRokok Elektrik</v>
      </c>
      <c r="BF404" t="s">
        <v>1831</v>
      </c>
      <c r="BI404" t="s">
        <v>246</v>
      </c>
      <c r="BL404" t="s">
        <v>949</v>
      </c>
      <c r="BM404" t="s">
        <v>2586</v>
      </c>
      <c r="BO404" t="s">
        <v>3084</v>
      </c>
      <c r="BP404" t="s">
        <v>3769</v>
      </c>
    </row>
    <row r="405" spans="1:68">
      <c r="A405" t="s">
        <v>1948</v>
      </c>
      <c r="B405">
        <v>802184</v>
      </c>
      <c r="C405" t="s">
        <v>1953</v>
      </c>
      <c r="D405">
        <v>806792</v>
      </c>
      <c r="E405" t="s">
        <v>1955</v>
      </c>
      <c r="F405">
        <v>807944</v>
      </c>
      <c r="G405" t="s">
        <v>3770</v>
      </c>
      <c r="H405" t="s">
        <v>2552</v>
      </c>
      <c r="I405" t="s">
        <v>2457</v>
      </c>
      <c r="J405" t="s">
        <v>1948</v>
      </c>
      <c r="K405">
        <v>0.04</v>
      </c>
      <c r="L405">
        <v>7.4999999999999997E-2</v>
      </c>
      <c r="M405">
        <v>3.4999999999999996E-2</v>
      </c>
      <c r="N405">
        <v>5.2500000000000005E-2</v>
      </c>
      <c r="O405">
        <v>0.107</v>
      </c>
      <c r="P405">
        <v>-5.9790242931477312E-3</v>
      </c>
      <c r="Q405">
        <v>-2.7412680208136354E-2</v>
      </c>
      <c r="R405">
        <v>-3.3391704501284085E-2</v>
      </c>
      <c r="S405">
        <v>-3.9370728794431813E-2</v>
      </c>
      <c r="T405">
        <v>-4.9160971725909081E-2</v>
      </c>
      <c r="U405">
        <v>4.6520975706852277E-2</v>
      </c>
      <c r="V405">
        <v>2.5087319791863651E-2</v>
      </c>
      <c r="W405">
        <v>1.910829549871592E-2</v>
      </c>
      <c r="X405">
        <v>1.3129271205568192E-2</v>
      </c>
      <c r="Y405">
        <v>3.3390282740909244E-3</v>
      </c>
      <c r="Z405">
        <v>0.10102097570685227</v>
      </c>
      <c r="AA405">
        <v>7.9587319791863648E-2</v>
      </c>
      <c r="AB405">
        <v>7.360829549871592E-2</v>
      </c>
      <c r="AC405">
        <v>6.7629271205568192E-2</v>
      </c>
      <c r="AD405">
        <v>5.7839028274090917E-2</v>
      </c>
      <c r="AE405" t="str">
        <f t="shared" si="6"/>
        <v>Fashion AnakAksesori Fashion AnakPerhiasan &amp; Aksesori Kostum Anak-Anak</v>
      </c>
      <c r="BF405" t="s">
        <v>2283</v>
      </c>
      <c r="BI405" t="s">
        <v>246</v>
      </c>
      <c r="BL405" t="s">
        <v>623</v>
      </c>
      <c r="BM405" t="s">
        <v>2590</v>
      </c>
      <c r="BO405" t="s">
        <v>3539</v>
      </c>
      <c r="BP405" t="s">
        <v>3771</v>
      </c>
    </row>
    <row r="406" spans="1:68">
      <c r="A406" t="s">
        <v>2072</v>
      </c>
      <c r="B406">
        <v>601739</v>
      </c>
      <c r="C406" t="s">
        <v>2109</v>
      </c>
      <c r="D406">
        <v>909064</v>
      </c>
      <c r="E406" t="s">
        <v>2115</v>
      </c>
      <c r="F406">
        <v>601927</v>
      </c>
      <c r="G406" t="s">
        <v>3180</v>
      </c>
      <c r="H406" t="s">
        <v>2817</v>
      </c>
      <c r="I406" t="s">
        <v>2403</v>
      </c>
      <c r="J406" t="s">
        <v>2818</v>
      </c>
      <c r="K406">
        <v>0.04</v>
      </c>
      <c r="L406">
        <v>0.03</v>
      </c>
      <c r="M406">
        <v>-1.0000000000000002E-2</v>
      </c>
      <c r="N406">
        <v>0.1</v>
      </c>
      <c r="O406">
        <v>9.1999999999999998E-2</v>
      </c>
      <c r="P406">
        <v>-1.0499999999999997E-3</v>
      </c>
      <c r="Q406">
        <v>-1.9499999999999999E-3</v>
      </c>
      <c r="R406">
        <v>-2.9999999999999996E-3</v>
      </c>
      <c r="S406">
        <v>-3.7499999999999994E-3</v>
      </c>
      <c r="T406">
        <v>-4.9999999999999992E-3</v>
      </c>
      <c r="U406">
        <v>9.895000000000001E-2</v>
      </c>
      <c r="V406">
        <v>9.8050000000000012E-2</v>
      </c>
      <c r="W406">
        <v>9.7000000000000003E-2</v>
      </c>
      <c r="X406">
        <v>9.6250000000000002E-2</v>
      </c>
      <c r="Y406">
        <v>9.5000000000000001E-2</v>
      </c>
      <c r="Z406">
        <v>9.0950000000000003E-2</v>
      </c>
      <c r="AA406">
        <v>9.0050000000000005E-2</v>
      </c>
      <c r="AB406">
        <v>8.8999999999999996E-2</v>
      </c>
      <c r="AC406">
        <v>8.8249999999999995E-2</v>
      </c>
      <c r="AD406">
        <v>8.6999999999999994E-2</v>
      </c>
      <c r="AE406" t="str">
        <f t="shared" si="6"/>
        <v>Telepon &amp; ElektronikAksesori PonselBaterai Telepon</v>
      </c>
      <c r="BF406" t="s">
        <v>2188</v>
      </c>
      <c r="BI406" t="s">
        <v>246</v>
      </c>
      <c r="BL406" t="s">
        <v>1049</v>
      </c>
      <c r="BM406" t="s">
        <v>2594</v>
      </c>
      <c r="BO406" t="s">
        <v>3074</v>
      </c>
      <c r="BP406" t="s">
        <v>3772</v>
      </c>
    </row>
    <row r="407" spans="1:68">
      <c r="A407" t="s">
        <v>1959</v>
      </c>
      <c r="B407">
        <v>600024</v>
      </c>
      <c r="C407" t="s">
        <v>815</v>
      </c>
      <c r="D407">
        <v>858760</v>
      </c>
      <c r="E407" t="s">
        <v>1962</v>
      </c>
      <c r="F407">
        <v>862344</v>
      </c>
      <c r="G407" t="s">
        <v>3773</v>
      </c>
      <c r="H407" t="s">
        <v>3774</v>
      </c>
      <c r="I407" t="s">
        <v>2547</v>
      </c>
      <c r="J407" t="s">
        <v>1959</v>
      </c>
      <c r="K407">
        <v>0.06</v>
      </c>
      <c r="L407">
        <v>0.08</v>
      </c>
      <c r="M407">
        <v>2.0000000000000004E-2</v>
      </c>
      <c r="N407">
        <v>0.1</v>
      </c>
      <c r="O407">
        <v>0.122</v>
      </c>
      <c r="P407">
        <v>-1.3095893040405961E-2</v>
      </c>
      <c r="Q407">
        <v>-2.0328748717158306E-2</v>
      </c>
      <c r="R407">
        <v>-3.3424641757564266E-2</v>
      </c>
      <c r="S407">
        <v>-4.1780802196955333E-2</v>
      </c>
      <c r="T407">
        <v>-4.9041069595940442E-2</v>
      </c>
      <c r="U407">
        <v>8.6904106959594052E-2</v>
      </c>
      <c r="V407">
        <v>7.9671251282841693E-2</v>
      </c>
      <c r="W407">
        <v>6.6575358242435739E-2</v>
      </c>
      <c r="X407">
        <v>5.8219197803044673E-2</v>
      </c>
      <c r="Y407">
        <v>5.0958930404059563E-2</v>
      </c>
      <c r="Z407">
        <v>0.10890410695959404</v>
      </c>
      <c r="AA407">
        <v>0.10167125128284168</v>
      </c>
      <c r="AB407">
        <v>8.8575358242435731E-2</v>
      </c>
      <c r="AC407">
        <v>8.0219197803044665E-2</v>
      </c>
      <c r="AD407">
        <v>7.2958930404059555E-2</v>
      </c>
      <c r="AE407" t="str">
        <f t="shared" si="6"/>
        <v>Peralatan DapurBarbecuePeralatan Barbecue</v>
      </c>
      <c r="BF407" t="s">
        <v>1590</v>
      </c>
      <c r="BI407" t="s">
        <v>246</v>
      </c>
      <c r="BL407" t="s">
        <v>703</v>
      </c>
      <c r="BM407" t="s">
        <v>2598</v>
      </c>
      <c r="BO407" t="s">
        <v>3106</v>
      </c>
      <c r="BP407" t="s">
        <v>3775</v>
      </c>
    </row>
    <row r="408" spans="1:68">
      <c r="A408" t="s">
        <v>1959</v>
      </c>
      <c r="B408">
        <v>600024</v>
      </c>
      <c r="C408" t="s">
        <v>815</v>
      </c>
      <c r="D408">
        <v>858760</v>
      </c>
      <c r="E408" t="s">
        <v>1963</v>
      </c>
      <c r="F408">
        <v>862216</v>
      </c>
      <c r="G408" t="s">
        <v>3776</v>
      </c>
      <c r="H408" t="s">
        <v>3774</v>
      </c>
      <c r="I408" t="s">
        <v>2547</v>
      </c>
      <c r="J408" t="s">
        <v>1959</v>
      </c>
      <c r="K408">
        <v>0.06</v>
      </c>
      <c r="L408">
        <v>0.08</v>
      </c>
      <c r="M408">
        <v>2.0000000000000004E-2</v>
      </c>
      <c r="N408">
        <v>7.7499999999999999E-2</v>
      </c>
      <c r="O408">
        <v>0.122</v>
      </c>
      <c r="P408">
        <v>-1.3671863848012812E-2</v>
      </c>
      <c r="Q408">
        <v>-1.6296953063910335E-2</v>
      </c>
      <c r="R408">
        <v>-2.9968816911923147E-2</v>
      </c>
      <c r="S408">
        <v>-3.7461021139903933E-2</v>
      </c>
      <c r="T408">
        <v>-4.3281361519871914E-2</v>
      </c>
      <c r="U408">
        <v>6.382813615198718E-2</v>
      </c>
      <c r="V408">
        <v>6.1203046936089661E-2</v>
      </c>
      <c r="W408">
        <v>4.7531183088076856E-2</v>
      </c>
      <c r="X408">
        <v>4.0038978860096067E-2</v>
      </c>
      <c r="Y408">
        <v>3.4218638480128086E-2</v>
      </c>
      <c r="Z408">
        <v>0.10832813615198719</v>
      </c>
      <c r="AA408">
        <v>0.10570304693608966</v>
      </c>
      <c r="AB408">
        <v>9.2031183088076854E-2</v>
      </c>
      <c r="AC408">
        <v>8.4538978860096065E-2</v>
      </c>
      <c r="AD408">
        <v>7.8718638480128084E-2</v>
      </c>
      <c r="AE408" t="str">
        <f t="shared" si="6"/>
        <v>Peralatan DapurBarbecueBarbecue</v>
      </c>
      <c r="BF408" t="s">
        <v>1846</v>
      </c>
      <c r="BI408" t="s">
        <v>246</v>
      </c>
      <c r="BL408" t="s">
        <v>727</v>
      </c>
      <c r="BM408" t="s">
        <v>2602</v>
      </c>
      <c r="BO408" t="s">
        <v>3103</v>
      </c>
      <c r="BP408" t="s">
        <v>3777</v>
      </c>
    </row>
    <row r="409" spans="1:68">
      <c r="A409" t="s">
        <v>2156</v>
      </c>
      <c r="B409">
        <v>601352</v>
      </c>
      <c r="C409" t="s">
        <v>2158</v>
      </c>
      <c r="D409">
        <v>900744</v>
      </c>
      <c r="G409" t="s">
        <v>3778</v>
      </c>
      <c r="H409" t="s">
        <v>3778</v>
      </c>
      <c r="I409" t="s">
        <v>246</v>
      </c>
      <c r="J409" t="s">
        <v>2156</v>
      </c>
      <c r="K409">
        <v>0.05</v>
      </c>
      <c r="L409">
        <v>0.08</v>
      </c>
      <c r="M409">
        <v>0.03</v>
      </c>
      <c r="N409">
        <v>0.1</v>
      </c>
      <c r="O409">
        <v>0.11700000000000001</v>
      </c>
      <c r="P409">
        <v>-1.2999999999999998E-2</v>
      </c>
      <c r="Q409">
        <v>-2.0999999999999998E-2</v>
      </c>
      <c r="R409">
        <v>-3.3999999999999996E-2</v>
      </c>
      <c r="S409">
        <v>-4.2499999999999996E-2</v>
      </c>
      <c r="T409">
        <v>-0.05</v>
      </c>
      <c r="U409">
        <v>8.7000000000000008E-2</v>
      </c>
      <c r="V409">
        <v>7.9000000000000015E-2</v>
      </c>
      <c r="W409">
        <v>6.6000000000000003E-2</v>
      </c>
      <c r="X409">
        <v>5.7500000000000009E-2</v>
      </c>
      <c r="Y409">
        <v>0.05</v>
      </c>
      <c r="Z409">
        <v>0.10400000000000001</v>
      </c>
      <c r="AA409">
        <v>9.6000000000000002E-2</v>
      </c>
      <c r="AB409">
        <v>8.3000000000000018E-2</v>
      </c>
      <c r="AC409">
        <v>7.4500000000000011E-2</v>
      </c>
      <c r="AD409">
        <v>6.7000000000000004E-2</v>
      </c>
      <c r="AE409" t="str">
        <f t="shared" si="6"/>
        <v>SepatuAksesoris Sepatu</v>
      </c>
      <c r="BF409" t="s">
        <v>1832</v>
      </c>
      <c r="BI409" t="s">
        <v>246</v>
      </c>
      <c r="BL409" t="s">
        <v>927</v>
      </c>
      <c r="BM409" t="s">
        <v>2606</v>
      </c>
      <c r="BO409" t="s">
        <v>3779</v>
      </c>
      <c r="BP409" t="s">
        <v>3780</v>
      </c>
    </row>
    <row r="410" spans="1:68">
      <c r="A410" t="s">
        <v>1717</v>
      </c>
      <c r="B410">
        <v>700645</v>
      </c>
      <c r="C410" t="s">
        <v>1752</v>
      </c>
      <c r="D410">
        <v>2315408</v>
      </c>
      <c r="E410" t="s">
        <v>1762</v>
      </c>
      <c r="F410">
        <v>2319760</v>
      </c>
      <c r="G410" t="s">
        <v>3781</v>
      </c>
      <c r="H410" t="s">
        <v>3767</v>
      </c>
      <c r="I410" t="s">
        <v>2457</v>
      </c>
      <c r="J410" t="s">
        <v>1717</v>
      </c>
      <c r="K410">
        <v>0.04</v>
      </c>
      <c r="L410">
        <v>6.5000000000000002E-2</v>
      </c>
      <c r="M410">
        <v>2.5000000000000001E-2</v>
      </c>
      <c r="N410">
        <v>7.4999999999999997E-2</v>
      </c>
      <c r="O410">
        <v>6.2E-2</v>
      </c>
      <c r="P410">
        <v>-1.8750000000000003E-2</v>
      </c>
      <c r="Q410">
        <v>-1.8750000000000003E-2</v>
      </c>
      <c r="R410">
        <v>-1.8750000000000003E-2</v>
      </c>
      <c r="S410">
        <v>-1.8750000000000003E-2</v>
      </c>
      <c r="T410">
        <v>-2.5000000000000001E-2</v>
      </c>
      <c r="U410">
        <v>5.6249999999999994E-2</v>
      </c>
      <c r="V410">
        <v>5.6249999999999994E-2</v>
      </c>
      <c r="W410">
        <v>5.6249999999999994E-2</v>
      </c>
      <c r="X410">
        <v>5.6249999999999994E-2</v>
      </c>
      <c r="Y410">
        <v>4.9999999999999996E-2</v>
      </c>
      <c r="Z410">
        <v>4.3249999999999997E-2</v>
      </c>
      <c r="AA410">
        <v>4.3249999999999997E-2</v>
      </c>
      <c r="AB410">
        <v>4.3249999999999997E-2</v>
      </c>
      <c r="AC410">
        <v>4.3249999999999997E-2</v>
      </c>
      <c r="AD410">
        <v>3.6999999999999998E-2</v>
      </c>
      <c r="AE410" t="str">
        <f t="shared" si="6"/>
        <v>KesehatanObat ResepObat Hipertensi</v>
      </c>
      <c r="BF410" t="s">
        <v>1519</v>
      </c>
      <c r="BI410" t="s">
        <v>246</v>
      </c>
      <c r="BL410" t="s">
        <v>530</v>
      </c>
      <c r="BM410" t="s">
        <v>2610</v>
      </c>
      <c r="BO410" t="s">
        <v>2747</v>
      </c>
      <c r="BP410" t="s">
        <v>3782</v>
      </c>
    </row>
    <row r="411" spans="1:68">
      <c r="A411" t="s">
        <v>1959</v>
      </c>
      <c r="B411">
        <v>600024</v>
      </c>
      <c r="C411" t="s">
        <v>1964</v>
      </c>
      <c r="D411">
        <v>859144</v>
      </c>
      <c r="E411" t="s">
        <v>1968</v>
      </c>
      <c r="F411">
        <v>863880</v>
      </c>
      <c r="G411" t="s">
        <v>3783</v>
      </c>
      <c r="H411" t="s">
        <v>3784</v>
      </c>
      <c r="I411" t="s">
        <v>2547</v>
      </c>
      <c r="J411" t="s">
        <v>1959</v>
      </c>
      <c r="K411">
        <v>0.06</v>
      </c>
      <c r="L411">
        <v>0.08</v>
      </c>
      <c r="M411">
        <v>2.0000000000000004E-2</v>
      </c>
      <c r="N411">
        <v>0.1</v>
      </c>
      <c r="O411">
        <v>0.122</v>
      </c>
      <c r="P411">
        <v>-1.4000000000000002E-2</v>
      </c>
      <c r="Q411">
        <v>-1.4000000000000002E-2</v>
      </c>
      <c r="R411">
        <v>-2.8000000000000004E-2</v>
      </c>
      <c r="S411">
        <v>-3.5000000000000003E-2</v>
      </c>
      <c r="T411">
        <v>-4.0000000000000008E-2</v>
      </c>
      <c r="U411">
        <v>8.6000000000000007E-2</v>
      </c>
      <c r="V411">
        <v>8.6000000000000007E-2</v>
      </c>
      <c r="W411">
        <v>7.2000000000000008E-2</v>
      </c>
      <c r="X411">
        <v>6.5000000000000002E-2</v>
      </c>
      <c r="Y411">
        <v>0.06</v>
      </c>
      <c r="Z411">
        <v>0.108</v>
      </c>
      <c r="AA411">
        <v>0.108</v>
      </c>
      <c r="AB411">
        <v>9.4E-2</v>
      </c>
      <c r="AC411">
        <v>8.6999999999999994E-2</v>
      </c>
      <c r="AD411">
        <v>8.199999999999999E-2</v>
      </c>
      <c r="AE411" t="str">
        <f t="shared" si="6"/>
        <v>Peralatan DapurPeralatan MasakWajan &amp; Penggorengan</v>
      </c>
      <c r="BF411" t="s">
        <v>1520</v>
      </c>
      <c r="BI411" t="s">
        <v>246</v>
      </c>
      <c r="BL411" t="s">
        <v>1050</v>
      </c>
      <c r="BM411" t="s">
        <v>2615</v>
      </c>
      <c r="BO411" t="s">
        <v>2756</v>
      </c>
      <c r="BP411" t="s">
        <v>3785</v>
      </c>
    </row>
    <row r="412" spans="1:68">
      <c r="A412" t="s">
        <v>1959</v>
      </c>
      <c r="B412">
        <v>600024</v>
      </c>
      <c r="C412" t="s">
        <v>1964</v>
      </c>
      <c r="D412">
        <v>859144</v>
      </c>
      <c r="E412" t="s">
        <v>1966</v>
      </c>
      <c r="F412">
        <v>863624</v>
      </c>
      <c r="G412" t="s">
        <v>3786</v>
      </c>
      <c r="H412" t="s">
        <v>3784</v>
      </c>
      <c r="I412" t="s">
        <v>2547</v>
      </c>
      <c r="J412" t="s">
        <v>1959</v>
      </c>
      <c r="K412">
        <v>0.06</v>
      </c>
      <c r="L412">
        <v>0.08</v>
      </c>
      <c r="M412">
        <v>2.0000000000000004E-2</v>
      </c>
      <c r="N412">
        <v>0.08</v>
      </c>
      <c r="O412">
        <v>5.1999999999999998E-2</v>
      </c>
      <c r="P412">
        <v>-1.3697139115859049E-2</v>
      </c>
      <c r="Q412">
        <v>-1.612002618898668E-2</v>
      </c>
      <c r="R412">
        <v>-2.9817165304845728E-2</v>
      </c>
      <c r="S412">
        <v>-3.7271456631057159E-2</v>
      </c>
      <c r="T412">
        <v>-4.3028608841409549E-2</v>
      </c>
      <c r="U412">
        <v>6.6302860884140946E-2</v>
      </c>
      <c r="V412">
        <v>6.3879973811013319E-2</v>
      </c>
      <c r="W412">
        <v>5.0182834695154277E-2</v>
      </c>
      <c r="X412">
        <v>4.2728543368942842E-2</v>
      </c>
      <c r="Y412">
        <v>3.6971391158590453E-2</v>
      </c>
      <c r="Z412">
        <v>3.8302860884140949E-2</v>
      </c>
      <c r="AA412">
        <v>3.5879973811013322E-2</v>
      </c>
      <c r="AB412">
        <v>2.2182834695154269E-2</v>
      </c>
      <c r="AC412">
        <v>1.4728543368942838E-2</v>
      </c>
      <c r="AD412">
        <v>8.9713911585904485E-3</v>
      </c>
      <c r="AE412" t="str">
        <f t="shared" si="6"/>
        <v>Peralatan DapurPeralatan MasakSet Peralatan Masak</v>
      </c>
      <c r="BF412" t="s">
        <v>1407</v>
      </c>
      <c r="BI412" t="s">
        <v>246</v>
      </c>
      <c r="BL412" t="s">
        <v>114</v>
      </c>
      <c r="BM412" t="s">
        <v>2619</v>
      </c>
      <c r="BO412" t="s">
        <v>3787</v>
      </c>
      <c r="BP412" t="s">
        <v>3788</v>
      </c>
    </row>
    <row r="413" spans="1:68">
      <c r="A413" t="s">
        <v>1959</v>
      </c>
      <c r="B413">
        <v>600024</v>
      </c>
      <c r="C413" t="s">
        <v>1964</v>
      </c>
      <c r="D413">
        <v>859144</v>
      </c>
      <c r="E413" t="s">
        <v>1969</v>
      </c>
      <c r="F413">
        <v>600146</v>
      </c>
      <c r="G413" t="s">
        <v>3789</v>
      </c>
      <c r="H413" t="s">
        <v>3784</v>
      </c>
      <c r="I413" t="s">
        <v>2547</v>
      </c>
      <c r="J413" t="s">
        <v>1959</v>
      </c>
      <c r="K413">
        <v>0.06</v>
      </c>
      <c r="L413">
        <v>0.08</v>
      </c>
      <c r="M413">
        <v>2.0000000000000004E-2</v>
      </c>
      <c r="N413">
        <v>0.1</v>
      </c>
      <c r="O413">
        <v>0.122</v>
      </c>
      <c r="P413">
        <v>-1.3951449445370278E-2</v>
      </c>
      <c r="Q413">
        <v>-1.4339853882408051E-2</v>
      </c>
      <c r="R413">
        <v>-2.8291303327778329E-2</v>
      </c>
      <c r="S413">
        <v>-3.536412915972291E-2</v>
      </c>
      <c r="T413">
        <v>-4.0485505546297221E-2</v>
      </c>
      <c r="U413">
        <v>8.6048550554629732E-2</v>
      </c>
      <c r="V413">
        <v>8.5660146117591957E-2</v>
      </c>
      <c r="W413">
        <v>7.1708696672221683E-2</v>
      </c>
      <c r="X413">
        <v>6.4635870840277096E-2</v>
      </c>
      <c r="Y413">
        <v>5.9514494453702785E-2</v>
      </c>
      <c r="Z413">
        <v>0.10804855055462972</v>
      </c>
      <c r="AA413">
        <v>0.10766014611759195</v>
      </c>
      <c r="AB413">
        <v>9.3708696672221675E-2</v>
      </c>
      <c r="AC413">
        <v>8.6635870840277088E-2</v>
      </c>
      <c r="AD413">
        <v>8.1514494453702777E-2</v>
      </c>
      <c r="AE413" t="str">
        <f t="shared" si="6"/>
        <v>Peralatan DapurPeralatan MasakPot</v>
      </c>
      <c r="BF413" t="s">
        <v>1591</v>
      </c>
      <c r="BI413" t="s">
        <v>246</v>
      </c>
      <c r="BL413" t="s">
        <v>115</v>
      </c>
      <c r="BM413" t="s">
        <v>2623</v>
      </c>
      <c r="BO413" t="s">
        <v>2499</v>
      </c>
      <c r="BP413" t="s">
        <v>3790</v>
      </c>
    </row>
    <row r="414" spans="1:68">
      <c r="A414" t="s">
        <v>1959</v>
      </c>
      <c r="B414">
        <v>600024</v>
      </c>
      <c r="C414" t="s">
        <v>1964</v>
      </c>
      <c r="D414">
        <v>859144</v>
      </c>
      <c r="E414" t="s">
        <v>1971</v>
      </c>
      <c r="F414">
        <v>864008</v>
      </c>
      <c r="G414" t="s">
        <v>3791</v>
      </c>
      <c r="H414" t="s">
        <v>3784</v>
      </c>
      <c r="I414" t="s">
        <v>2547</v>
      </c>
      <c r="J414" t="s">
        <v>1959</v>
      </c>
      <c r="K414">
        <v>0.06</v>
      </c>
      <c r="L414">
        <v>0.08</v>
      </c>
      <c r="M414">
        <v>2.0000000000000004E-2</v>
      </c>
      <c r="N414">
        <v>7.5000000000000011E-2</v>
      </c>
      <c r="O414">
        <v>6.9500000000000006E-2</v>
      </c>
      <c r="P414">
        <v>-1.158446009387204E-2</v>
      </c>
      <c r="Q414">
        <v>-1.6908779342895752E-2</v>
      </c>
      <c r="R414">
        <v>-2.8493239436767792E-2</v>
      </c>
      <c r="S414">
        <v>-3.561654929595974E-2</v>
      </c>
      <c r="T414">
        <v>-4.1655399061279651E-2</v>
      </c>
      <c r="U414">
        <v>6.3415539906127971E-2</v>
      </c>
      <c r="V414">
        <v>5.8091220657104259E-2</v>
      </c>
      <c r="W414">
        <v>4.6506760563232219E-2</v>
      </c>
      <c r="X414">
        <v>3.9383450704040271E-2</v>
      </c>
      <c r="Y414">
        <v>3.334460093872036E-2</v>
      </c>
      <c r="Z414">
        <v>5.7915539906127966E-2</v>
      </c>
      <c r="AA414">
        <v>5.2591220657104254E-2</v>
      </c>
      <c r="AB414">
        <v>4.1006760563232214E-2</v>
      </c>
      <c r="AC414">
        <v>3.3883450704040266E-2</v>
      </c>
      <c r="AD414">
        <v>2.7844600938720356E-2</v>
      </c>
      <c r="AE414" t="str">
        <f t="shared" si="6"/>
        <v>Peralatan DapurPeralatan MasakPengukus</v>
      </c>
      <c r="BF414" t="s">
        <v>1214</v>
      </c>
      <c r="BI414" t="s">
        <v>246</v>
      </c>
      <c r="BL414" t="s">
        <v>116</v>
      </c>
      <c r="BM414" t="s">
        <v>2627</v>
      </c>
      <c r="BO414" t="s">
        <v>3792</v>
      </c>
      <c r="BP414" t="s">
        <v>3793</v>
      </c>
    </row>
    <row r="415" spans="1:68">
      <c r="A415" t="s">
        <v>1959</v>
      </c>
      <c r="B415">
        <v>600024</v>
      </c>
      <c r="C415" t="s">
        <v>1964</v>
      </c>
      <c r="D415">
        <v>859144</v>
      </c>
      <c r="E415" t="s">
        <v>1970</v>
      </c>
      <c r="F415">
        <v>864264</v>
      </c>
      <c r="G415" t="s">
        <v>3794</v>
      </c>
      <c r="H415" t="s">
        <v>3784</v>
      </c>
      <c r="I415" t="s">
        <v>2547</v>
      </c>
      <c r="J415" t="s">
        <v>1959</v>
      </c>
      <c r="K415">
        <v>0.06</v>
      </c>
      <c r="L415">
        <v>0.08</v>
      </c>
      <c r="M415">
        <v>2.0000000000000004E-2</v>
      </c>
      <c r="N415">
        <v>7.5000000000000011E-2</v>
      </c>
      <c r="O415">
        <v>6.9500000000000006E-2</v>
      </c>
      <c r="P415">
        <v>-1.2E-2</v>
      </c>
      <c r="Q415">
        <v>-1.4000000000000002E-2</v>
      </c>
      <c r="R415">
        <v>-2.6000000000000002E-2</v>
      </c>
      <c r="S415">
        <v>-3.2500000000000001E-2</v>
      </c>
      <c r="T415">
        <v>-3.7500000000000006E-2</v>
      </c>
      <c r="U415">
        <v>6.3000000000000014E-2</v>
      </c>
      <c r="V415">
        <v>6.1000000000000013E-2</v>
      </c>
      <c r="W415">
        <v>4.9000000000000009E-2</v>
      </c>
      <c r="X415">
        <v>4.250000000000001E-2</v>
      </c>
      <c r="Y415">
        <v>3.7500000000000006E-2</v>
      </c>
      <c r="Z415">
        <v>5.7500000000000009E-2</v>
      </c>
      <c r="AA415">
        <v>5.5500000000000008E-2</v>
      </c>
      <c r="AB415">
        <v>4.3500000000000004E-2</v>
      </c>
      <c r="AC415">
        <v>3.7000000000000005E-2</v>
      </c>
      <c r="AD415">
        <v>3.2000000000000001E-2</v>
      </c>
      <c r="AE415" t="str">
        <f t="shared" si="6"/>
        <v>Peralatan DapurPeralatan MasakPressure Cooker</v>
      </c>
      <c r="BF415" t="s">
        <v>1215</v>
      </c>
      <c r="BI415" t="s">
        <v>246</v>
      </c>
      <c r="BL415" t="s">
        <v>117</v>
      </c>
      <c r="BM415" t="s">
        <v>2631</v>
      </c>
      <c r="BO415" t="s">
        <v>2603</v>
      </c>
      <c r="BP415" t="s">
        <v>3795</v>
      </c>
    </row>
    <row r="416" spans="1:68">
      <c r="A416" t="s">
        <v>1959</v>
      </c>
      <c r="B416">
        <v>600024</v>
      </c>
      <c r="C416" t="s">
        <v>1964</v>
      </c>
      <c r="D416">
        <v>859144</v>
      </c>
      <c r="E416" t="s">
        <v>1965</v>
      </c>
      <c r="F416">
        <v>1001864</v>
      </c>
      <c r="G416" t="s">
        <v>3796</v>
      </c>
      <c r="H416" t="s">
        <v>3784</v>
      </c>
      <c r="I416" t="s">
        <v>2547</v>
      </c>
      <c r="J416" t="s">
        <v>1959</v>
      </c>
      <c r="K416">
        <v>0.06</v>
      </c>
      <c r="L416">
        <v>0.08</v>
      </c>
      <c r="M416">
        <v>2.0000000000000004E-2</v>
      </c>
      <c r="N416">
        <v>0.08</v>
      </c>
      <c r="O416">
        <v>5.1999999999999998E-2</v>
      </c>
      <c r="P416">
        <v>-1.3116455172336783E-2</v>
      </c>
      <c r="Q416">
        <v>-2.018481379364255E-2</v>
      </c>
      <c r="R416">
        <v>-3.3301268965979333E-2</v>
      </c>
      <c r="S416">
        <v>-4.1626586207474163E-2</v>
      </c>
      <c r="T416">
        <v>-4.8835448276632221E-2</v>
      </c>
      <c r="U416">
        <v>6.6883544827663219E-2</v>
      </c>
      <c r="V416">
        <v>5.9815186206357451E-2</v>
      </c>
      <c r="W416">
        <v>4.6698731034020668E-2</v>
      </c>
      <c r="X416">
        <v>3.8373413792525839E-2</v>
      </c>
      <c r="Y416">
        <v>3.1164551723367781E-2</v>
      </c>
      <c r="Z416">
        <v>3.8883544827663215E-2</v>
      </c>
      <c r="AA416">
        <v>3.1815186206357447E-2</v>
      </c>
      <c r="AB416">
        <v>1.8698731034020664E-2</v>
      </c>
      <c r="AC416">
        <v>1.0373413792525835E-2</v>
      </c>
      <c r="AD416">
        <v>3.164551723367777E-3</v>
      </c>
      <c r="AE416" t="str">
        <f t="shared" si="6"/>
        <v>Peralatan DapurPeralatan MasakAksesori Alat Masak</v>
      </c>
      <c r="BF416" t="s">
        <v>1216</v>
      </c>
      <c r="BI416" t="s">
        <v>246</v>
      </c>
      <c r="BL416" t="s">
        <v>511</v>
      </c>
      <c r="BM416" t="s">
        <v>2635</v>
      </c>
      <c r="BO416" t="s">
        <v>3797</v>
      </c>
      <c r="BP416" t="s">
        <v>3798</v>
      </c>
    </row>
    <row r="417" spans="1:68">
      <c r="A417" t="s">
        <v>1959</v>
      </c>
      <c r="B417">
        <v>600024</v>
      </c>
      <c r="C417" t="s">
        <v>1964</v>
      </c>
      <c r="D417">
        <v>859144</v>
      </c>
      <c r="E417" t="s">
        <v>1967</v>
      </c>
      <c r="F417">
        <v>864392</v>
      </c>
      <c r="G417" t="s">
        <v>3799</v>
      </c>
      <c r="H417" t="s">
        <v>3784</v>
      </c>
      <c r="I417" t="s">
        <v>2547</v>
      </c>
      <c r="J417" t="s">
        <v>1959</v>
      </c>
      <c r="K417">
        <v>0.06</v>
      </c>
      <c r="L417">
        <v>0.08</v>
      </c>
      <c r="M417">
        <v>2.0000000000000004E-2</v>
      </c>
      <c r="N417">
        <v>0.1</v>
      </c>
      <c r="O417">
        <v>0.122</v>
      </c>
      <c r="P417">
        <v>-1.4000000000000002E-2</v>
      </c>
      <c r="Q417">
        <v>-1.4000000000000002E-2</v>
      </c>
      <c r="R417">
        <v>-2.8000000000000004E-2</v>
      </c>
      <c r="S417">
        <v>-3.5000000000000003E-2</v>
      </c>
      <c r="T417">
        <v>-4.0000000000000008E-2</v>
      </c>
      <c r="U417">
        <v>8.6000000000000007E-2</v>
      </c>
      <c r="V417">
        <v>8.6000000000000007E-2</v>
      </c>
      <c r="W417">
        <v>7.2000000000000008E-2</v>
      </c>
      <c r="X417">
        <v>6.5000000000000002E-2</v>
      </c>
      <c r="Y417">
        <v>0.06</v>
      </c>
      <c r="Z417">
        <v>0.108</v>
      </c>
      <c r="AA417">
        <v>0.108</v>
      </c>
      <c r="AB417">
        <v>9.4E-2</v>
      </c>
      <c r="AC417">
        <v>8.6999999999999994E-2</v>
      </c>
      <c r="AD417">
        <v>8.199999999999999E-2</v>
      </c>
      <c r="AE417" t="str">
        <f t="shared" si="6"/>
        <v>Peralatan DapurPeralatan MasakPeralatan Masak Sekali Pakai</v>
      </c>
      <c r="BF417" t="s">
        <v>1730</v>
      </c>
      <c r="BI417" t="s">
        <v>246</v>
      </c>
      <c r="BL417" t="s">
        <v>512</v>
      </c>
      <c r="BM417" t="s">
        <v>2639</v>
      </c>
      <c r="BO417" t="s">
        <v>3800</v>
      </c>
      <c r="BP417" t="s">
        <v>3801</v>
      </c>
    </row>
    <row r="418" spans="1:68">
      <c r="A418" t="s">
        <v>2028</v>
      </c>
      <c r="B418">
        <v>601303</v>
      </c>
      <c r="C418" t="s">
        <v>2032</v>
      </c>
      <c r="D418">
        <v>601339</v>
      </c>
      <c r="G418" t="s">
        <v>3707</v>
      </c>
      <c r="H418" t="s">
        <v>3707</v>
      </c>
      <c r="I418" t="s">
        <v>246</v>
      </c>
      <c r="J418" t="s">
        <v>2028</v>
      </c>
      <c r="K418">
        <v>5.5E-2</v>
      </c>
      <c r="L418">
        <v>0.08</v>
      </c>
      <c r="M418">
        <v>2.5000000000000001E-2</v>
      </c>
      <c r="N418">
        <v>9.2499999999999999E-2</v>
      </c>
      <c r="O418">
        <v>9.2499999999999999E-2</v>
      </c>
      <c r="P418">
        <v>-6.8003870448476618E-3</v>
      </c>
      <c r="Q418">
        <v>-2.2397290686066412E-2</v>
      </c>
      <c r="R418">
        <v>-2.9197677730914074E-2</v>
      </c>
      <c r="S418">
        <v>-3.6497097163642592E-2</v>
      </c>
      <c r="T418">
        <v>-4.4496129551523454E-2</v>
      </c>
      <c r="U418">
        <v>8.5699612955152341E-2</v>
      </c>
      <c r="V418">
        <v>7.0102709313933587E-2</v>
      </c>
      <c r="W418">
        <v>6.3302322269085928E-2</v>
      </c>
      <c r="X418">
        <v>5.6002902836357407E-2</v>
      </c>
      <c r="Y418">
        <v>4.8003870448476545E-2</v>
      </c>
      <c r="Z418">
        <v>8.5699612955152341E-2</v>
      </c>
      <c r="AA418">
        <v>7.0102709313933587E-2</v>
      </c>
      <c r="AB418">
        <v>6.3302322269085928E-2</v>
      </c>
      <c r="AC418">
        <v>5.6002902836357407E-2</v>
      </c>
      <c r="AD418">
        <v>4.8003870448476545E-2</v>
      </c>
      <c r="AE418" t="str">
        <f t="shared" si="6"/>
        <v>Fashion MuslimPakaian Muslim Anak</v>
      </c>
      <c r="BF418" t="s">
        <v>1470</v>
      </c>
      <c r="BI418" t="s">
        <v>246</v>
      </c>
      <c r="BL418" t="s">
        <v>118</v>
      </c>
      <c r="BM418" t="s">
        <v>2643</v>
      </c>
      <c r="BO418" t="s">
        <v>3802</v>
      </c>
      <c r="BP418" t="s">
        <v>3803</v>
      </c>
    </row>
    <row r="419" spans="1:68">
      <c r="A419" t="s">
        <v>2052</v>
      </c>
      <c r="B419">
        <v>602118</v>
      </c>
      <c r="C419" t="s">
        <v>2062</v>
      </c>
      <c r="D419">
        <v>819848</v>
      </c>
      <c r="G419" t="s">
        <v>3804</v>
      </c>
      <c r="H419" t="s">
        <v>3804</v>
      </c>
      <c r="I419" t="s">
        <v>2971</v>
      </c>
      <c r="J419" t="s">
        <v>2052</v>
      </c>
      <c r="K419">
        <v>0.06</v>
      </c>
      <c r="L419">
        <v>0.08</v>
      </c>
      <c r="M419">
        <v>2.0000000000000004E-2</v>
      </c>
      <c r="N419">
        <v>9.5000000000000001E-2</v>
      </c>
      <c r="O419">
        <v>9.1999999999999998E-2</v>
      </c>
      <c r="P419">
        <v>-1.4000000000000002E-2</v>
      </c>
      <c r="Q419">
        <v>-1.4000000000000002E-2</v>
      </c>
      <c r="R419">
        <v>-2.8000000000000004E-2</v>
      </c>
      <c r="S419">
        <v>-3.5000000000000003E-2</v>
      </c>
      <c r="T419">
        <v>-4.0000000000000008E-2</v>
      </c>
      <c r="U419">
        <v>8.1000000000000003E-2</v>
      </c>
      <c r="V419">
        <v>8.1000000000000003E-2</v>
      </c>
      <c r="W419">
        <v>6.7000000000000004E-2</v>
      </c>
      <c r="X419">
        <v>0.06</v>
      </c>
      <c r="Y419">
        <v>5.4999999999999993E-2</v>
      </c>
      <c r="Z419">
        <v>7.8E-2</v>
      </c>
      <c r="AA419">
        <v>7.8E-2</v>
      </c>
      <c r="AB419">
        <v>6.4000000000000001E-2</v>
      </c>
      <c r="AC419">
        <v>5.6999999999999995E-2</v>
      </c>
      <c r="AD419">
        <v>5.1999999999999991E-2</v>
      </c>
      <c r="AE419" t="str">
        <f t="shared" si="6"/>
        <v>Perlengkapan Hewan PeliharaanPerlengkapan Ikan &amp; Perairan</v>
      </c>
      <c r="BF419" t="s">
        <v>1731</v>
      </c>
      <c r="BI419" t="s">
        <v>246</v>
      </c>
      <c r="BL419" t="s">
        <v>513</v>
      </c>
      <c r="BM419" t="s">
        <v>2647</v>
      </c>
      <c r="BO419" t="s">
        <v>3639</v>
      </c>
      <c r="BP419" t="s">
        <v>3805</v>
      </c>
    </row>
    <row r="420" spans="1:68">
      <c r="A420" t="s">
        <v>1959</v>
      </c>
      <c r="B420">
        <v>600024</v>
      </c>
      <c r="C420" t="s">
        <v>1975</v>
      </c>
      <c r="D420">
        <v>859528</v>
      </c>
      <c r="E420" t="s">
        <v>1991</v>
      </c>
      <c r="F420">
        <v>600029</v>
      </c>
      <c r="G420" t="s">
        <v>3806</v>
      </c>
      <c r="H420" t="s">
        <v>3807</v>
      </c>
      <c r="I420" t="s">
        <v>2547</v>
      </c>
      <c r="J420" t="s">
        <v>1959</v>
      </c>
      <c r="K420">
        <v>0.06</v>
      </c>
      <c r="L420">
        <v>0.08</v>
      </c>
      <c r="M420">
        <v>2.0000000000000004E-2</v>
      </c>
      <c r="N420">
        <v>0.1</v>
      </c>
      <c r="O420">
        <v>0.122</v>
      </c>
      <c r="P420">
        <v>-1.4000000000000002E-2</v>
      </c>
      <c r="Q420">
        <v>-1.4000000000000002E-2</v>
      </c>
      <c r="R420">
        <v>-2.8000000000000004E-2</v>
      </c>
      <c r="S420">
        <v>-3.5000000000000003E-2</v>
      </c>
      <c r="T420">
        <v>-4.0000000000000008E-2</v>
      </c>
      <c r="U420">
        <v>8.6000000000000007E-2</v>
      </c>
      <c r="V420">
        <v>8.6000000000000007E-2</v>
      </c>
      <c r="W420">
        <v>7.2000000000000008E-2</v>
      </c>
      <c r="X420">
        <v>6.5000000000000002E-2</v>
      </c>
      <c r="Y420">
        <v>0.06</v>
      </c>
      <c r="Z420">
        <v>0.108</v>
      </c>
      <c r="AA420">
        <v>0.108</v>
      </c>
      <c r="AB420">
        <v>9.4E-2</v>
      </c>
      <c r="AC420">
        <v>8.6999999999999994E-2</v>
      </c>
      <c r="AD420">
        <v>8.199999999999999E-2</v>
      </c>
      <c r="AE420" t="str">
        <f t="shared" si="6"/>
        <v>Peralatan DapurPeralatan &amp; Gadget DapurMelestarikan Kontainer</v>
      </c>
      <c r="BF420" t="s">
        <v>1761</v>
      </c>
      <c r="BI420" t="s">
        <v>246</v>
      </c>
      <c r="BL420" t="s">
        <v>119</v>
      </c>
      <c r="BM420" t="s">
        <v>2651</v>
      </c>
      <c r="BO420" t="s">
        <v>3808</v>
      </c>
      <c r="BP420" t="s">
        <v>3809</v>
      </c>
    </row>
    <row r="421" spans="1:68">
      <c r="A421" t="s">
        <v>1959</v>
      </c>
      <c r="B421">
        <v>600024</v>
      </c>
      <c r="C421" t="s">
        <v>1975</v>
      </c>
      <c r="D421">
        <v>859528</v>
      </c>
      <c r="E421" t="s">
        <v>1977</v>
      </c>
      <c r="F421">
        <v>866568</v>
      </c>
      <c r="G421" t="s">
        <v>3810</v>
      </c>
      <c r="H421" t="s">
        <v>3807</v>
      </c>
      <c r="I421" t="s">
        <v>2547</v>
      </c>
      <c r="J421" t="s">
        <v>1959</v>
      </c>
      <c r="K421">
        <v>0.06</v>
      </c>
      <c r="L421">
        <v>0.08</v>
      </c>
      <c r="M421">
        <v>2.0000000000000004E-2</v>
      </c>
      <c r="N421">
        <v>7.7499999999999999E-2</v>
      </c>
      <c r="O421">
        <v>0.122</v>
      </c>
      <c r="P421">
        <v>-1.334342083416493E-2</v>
      </c>
      <c r="Q421">
        <v>-1.8596054160845494E-2</v>
      </c>
      <c r="R421">
        <v>-3.1939474995010424E-2</v>
      </c>
      <c r="S421">
        <v>-3.9924343743763024E-2</v>
      </c>
      <c r="T421">
        <v>-4.6565791658350703E-2</v>
      </c>
      <c r="U421">
        <v>6.4156579165835073E-2</v>
      </c>
      <c r="V421">
        <v>5.8903945839154509E-2</v>
      </c>
      <c r="W421">
        <v>4.5560525004989576E-2</v>
      </c>
      <c r="X421">
        <v>3.7575656256236975E-2</v>
      </c>
      <c r="Y421">
        <v>3.0934208341649297E-2</v>
      </c>
      <c r="Z421">
        <v>0.10865657916583507</v>
      </c>
      <c r="AA421">
        <v>0.10340394583915451</v>
      </c>
      <c r="AB421">
        <v>9.0060525004989567E-2</v>
      </c>
      <c r="AC421">
        <v>8.2075656256236973E-2</v>
      </c>
      <c r="AD421">
        <v>7.5434208341649295E-2</v>
      </c>
      <c r="AE421" t="str">
        <f t="shared" si="6"/>
        <v>Peralatan DapurPeralatan &amp; Gadget DapurPeralatan Pengolah Minuman</v>
      </c>
      <c r="BF421" t="s">
        <v>1401</v>
      </c>
      <c r="BI421" t="s">
        <v>246</v>
      </c>
      <c r="BL421" t="s">
        <v>120</v>
      </c>
      <c r="BM421" t="s">
        <v>2655</v>
      </c>
      <c r="BO421" t="s">
        <v>3811</v>
      </c>
      <c r="BP421" t="s">
        <v>3812</v>
      </c>
    </row>
    <row r="422" spans="1:68">
      <c r="A422" t="s">
        <v>1959</v>
      </c>
      <c r="B422">
        <v>600024</v>
      </c>
      <c r="C422" t="s">
        <v>1975</v>
      </c>
      <c r="D422">
        <v>859528</v>
      </c>
      <c r="E422" t="s">
        <v>1976</v>
      </c>
      <c r="F422">
        <v>600148</v>
      </c>
      <c r="G422" t="s">
        <v>3813</v>
      </c>
      <c r="H422" t="s">
        <v>3807</v>
      </c>
      <c r="I422" t="s">
        <v>2547</v>
      </c>
      <c r="J422" t="s">
        <v>1959</v>
      </c>
      <c r="K422">
        <v>0.06</v>
      </c>
      <c r="L422">
        <v>0.08</v>
      </c>
      <c r="M422">
        <v>2.0000000000000004E-2</v>
      </c>
      <c r="N422">
        <v>0.1</v>
      </c>
      <c r="O422">
        <v>0.122</v>
      </c>
      <c r="P422">
        <v>-1.3638341503616556E-2</v>
      </c>
      <c r="Q422">
        <v>-1.6531609474684131E-2</v>
      </c>
      <c r="R422">
        <v>-3.0169950978300688E-2</v>
      </c>
      <c r="S422">
        <v>-3.7712438722875857E-2</v>
      </c>
      <c r="T422">
        <v>-4.361658496383447E-2</v>
      </c>
      <c r="U422">
        <v>8.6361658496383442E-2</v>
      </c>
      <c r="V422">
        <v>8.3468390525315878E-2</v>
      </c>
      <c r="W422">
        <v>6.9830049021699314E-2</v>
      </c>
      <c r="X422">
        <v>6.2287561277124148E-2</v>
      </c>
      <c r="Y422">
        <v>5.6383415036165535E-2</v>
      </c>
      <c r="Z422">
        <v>0.10836165849638343</v>
      </c>
      <c r="AA422">
        <v>0.10546839052531587</v>
      </c>
      <c r="AB422">
        <v>9.1830049021699306E-2</v>
      </c>
      <c r="AC422">
        <v>8.428756127712414E-2</v>
      </c>
      <c r="AD422">
        <v>7.8383415036165527E-2</v>
      </c>
      <c r="AE422" t="str">
        <f t="shared" si="6"/>
        <v>Peralatan DapurPeralatan &amp; Gadget DapurPeralatan Memasak</v>
      </c>
      <c r="BF422" t="s">
        <v>1887</v>
      </c>
      <c r="BI422" t="s">
        <v>246</v>
      </c>
      <c r="BL422" t="s">
        <v>514</v>
      </c>
      <c r="BM422" t="s">
        <v>2659</v>
      </c>
      <c r="BO422" t="s">
        <v>3814</v>
      </c>
      <c r="BP422" t="s">
        <v>3815</v>
      </c>
    </row>
    <row r="423" spans="1:68">
      <c r="A423" t="s">
        <v>1959</v>
      </c>
      <c r="B423">
        <v>600024</v>
      </c>
      <c r="C423" t="s">
        <v>1975</v>
      </c>
      <c r="D423">
        <v>859528</v>
      </c>
      <c r="E423" t="s">
        <v>1990</v>
      </c>
      <c r="F423">
        <v>867208</v>
      </c>
      <c r="G423" t="s">
        <v>3816</v>
      </c>
      <c r="H423" t="s">
        <v>3807</v>
      </c>
      <c r="I423" t="s">
        <v>2547</v>
      </c>
      <c r="J423" t="s">
        <v>1959</v>
      </c>
      <c r="K423">
        <v>0.06</v>
      </c>
      <c r="L423">
        <v>0.08</v>
      </c>
      <c r="M423">
        <v>2.0000000000000004E-2</v>
      </c>
      <c r="N423">
        <v>0.1</v>
      </c>
      <c r="O423">
        <v>0.122</v>
      </c>
      <c r="P423">
        <v>-1.278053973399864E-2</v>
      </c>
      <c r="Q423">
        <v>-2.2536221862009487E-2</v>
      </c>
      <c r="R423">
        <v>-3.5316761596008127E-2</v>
      </c>
      <c r="S423">
        <v>-4.414595199501016E-2</v>
      </c>
      <c r="T423">
        <v>-5.219460266001355E-2</v>
      </c>
      <c r="U423">
        <v>8.7219460266001358E-2</v>
      </c>
      <c r="V423">
        <v>7.7463778137990519E-2</v>
      </c>
      <c r="W423">
        <v>6.4683238403991872E-2</v>
      </c>
      <c r="X423">
        <v>5.5854048004989845E-2</v>
      </c>
      <c r="Y423">
        <v>4.7805397339986455E-2</v>
      </c>
      <c r="Z423">
        <v>0.10921946026600135</v>
      </c>
      <c r="AA423">
        <v>9.9463778137990511E-2</v>
      </c>
      <c r="AB423">
        <v>8.6683238403991864E-2</v>
      </c>
      <c r="AC423">
        <v>7.7854048004989837E-2</v>
      </c>
      <c r="AD423">
        <v>6.9805397339986447E-2</v>
      </c>
      <c r="AE423" t="str">
        <f t="shared" si="6"/>
        <v>Peralatan DapurPeralatan &amp; Gadget DapurPengupas &amp; Pemotong</v>
      </c>
      <c r="BF423" t="s">
        <v>1259</v>
      </c>
      <c r="BI423" t="s">
        <v>246</v>
      </c>
      <c r="BL423" t="s">
        <v>183</v>
      </c>
      <c r="BM423" t="s">
        <v>2663</v>
      </c>
      <c r="BO423" t="s">
        <v>3817</v>
      </c>
      <c r="BP423" t="s">
        <v>3818</v>
      </c>
    </row>
    <row r="424" spans="1:68">
      <c r="A424" t="s">
        <v>1959</v>
      </c>
      <c r="B424">
        <v>600024</v>
      </c>
      <c r="C424" t="s">
        <v>1975</v>
      </c>
      <c r="D424">
        <v>859528</v>
      </c>
      <c r="E424" t="s">
        <v>1994</v>
      </c>
      <c r="F424">
        <v>600135</v>
      </c>
      <c r="G424" t="s">
        <v>3819</v>
      </c>
      <c r="H424" t="s">
        <v>3807</v>
      </c>
      <c r="I424" t="s">
        <v>2547</v>
      </c>
      <c r="J424" t="s">
        <v>1959</v>
      </c>
      <c r="K424">
        <v>0.06</v>
      </c>
      <c r="L424">
        <v>0.08</v>
      </c>
      <c r="M424">
        <v>2.0000000000000004E-2</v>
      </c>
      <c r="N424">
        <v>0.1</v>
      </c>
      <c r="O424">
        <v>0.122</v>
      </c>
      <c r="P424">
        <v>-1.4000000000000002E-2</v>
      </c>
      <c r="Q424">
        <v>-1.4000000000000002E-2</v>
      </c>
      <c r="R424">
        <v>-2.8000000000000004E-2</v>
      </c>
      <c r="S424">
        <v>-3.5000000000000003E-2</v>
      </c>
      <c r="T424">
        <v>-4.0000000000000008E-2</v>
      </c>
      <c r="U424">
        <v>8.6000000000000007E-2</v>
      </c>
      <c r="V424">
        <v>8.6000000000000007E-2</v>
      </c>
      <c r="W424">
        <v>7.2000000000000008E-2</v>
      </c>
      <c r="X424">
        <v>6.5000000000000002E-2</v>
      </c>
      <c r="Y424">
        <v>0.06</v>
      </c>
      <c r="Z424">
        <v>0.108</v>
      </c>
      <c r="AA424">
        <v>0.108</v>
      </c>
      <c r="AB424">
        <v>9.4E-2</v>
      </c>
      <c r="AC424">
        <v>8.6999999999999994E-2</v>
      </c>
      <c r="AD424">
        <v>8.199999999999999E-2</v>
      </c>
      <c r="AE424" t="str">
        <f t="shared" si="6"/>
        <v>Peralatan DapurPeralatan &amp; Gadget DapurAyakan dan Saringan</v>
      </c>
      <c r="BF424" t="s">
        <v>1682</v>
      </c>
      <c r="BI424" t="s">
        <v>246</v>
      </c>
      <c r="BL424" t="s">
        <v>573</v>
      </c>
      <c r="BM424" t="s">
        <v>2667</v>
      </c>
      <c r="BO424" t="s">
        <v>2743</v>
      </c>
      <c r="BP424" t="s">
        <v>3820</v>
      </c>
    </row>
    <row r="425" spans="1:68">
      <c r="A425" t="s">
        <v>1959</v>
      </c>
      <c r="B425">
        <v>600024</v>
      </c>
      <c r="C425" t="s">
        <v>1975</v>
      </c>
      <c r="D425">
        <v>859528</v>
      </c>
      <c r="E425" t="s">
        <v>1985</v>
      </c>
      <c r="F425">
        <v>600121</v>
      </c>
      <c r="G425" t="s">
        <v>3821</v>
      </c>
      <c r="H425" t="s">
        <v>3807</v>
      </c>
      <c r="I425" t="s">
        <v>2547</v>
      </c>
      <c r="J425" t="s">
        <v>1959</v>
      </c>
      <c r="K425">
        <v>0.06</v>
      </c>
      <c r="L425">
        <v>0.08</v>
      </c>
      <c r="M425">
        <v>2.0000000000000004E-2</v>
      </c>
      <c r="N425">
        <v>0.1</v>
      </c>
      <c r="O425">
        <v>0.122</v>
      </c>
      <c r="P425">
        <v>-1.4000000000000002E-2</v>
      </c>
      <c r="Q425">
        <v>-1.4000000000000002E-2</v>
      </c>
      <c r="R425">
        <v>-2.8000000000000004E-2</v>
      </c>
      <c r="S425">
        <v>-3.5000000000000003E-2</v>
      </c>
      <c r="T425">
        <v>-4.0000000000000008E-2</v>
      </c>
      <c r="U425">
        <v>8.6000000000000007E-2</v>
      </c>
      <c r="V425">
        <v>8.6000000000000007E-2</v>
      </c>
      <c r="W425">
        <v>7.2000000000000008E-2</v>
      </c>
      <c r="X425">
        <v>6.5000000000000002E-2</v>
      </c>
      <c r="Y425">
        <v>0.06</v>
      </c>
      <c r="Z425">
        <v>0.108</v>
      </c>
      <c r="AA425">
        <v>0.108</v>
      </c>
      <c r="AB425">
        <v>9.4E-2</v>
      </c>
      <c r="AC425">
        <v>8.6999999999999994E-2</v>
      </c>
      <c r="AD425">
        <v>8.199999999999999E-2</v>
      </c>
      <c r="AE425" t="str">
        <f t="shared" si="6"/>
        <v>Peralatan DapurPeralatan &amp; Gadget DapurAlat Ukur</v>
      </c>
      <c r="BF425" t="s">
        <v>2175</v>
      </c>
      <c r="BI425" t="s">
        <v>246</v>
      </c>
      <c r="BL425" t="s">
        <v>543</v>
      </c>
      <c r="BM425" t="s">
        <v>2671</v>
      </c>
      <c r="BO425" t="s">
        <v>3822</v>
      </c>
      <c r="BP425" t="s">
        <v>3823</v>
      </c>
    </row>
    <row r="426" spans="1:68">
      <c r="A426" t="s">
        <v>1959</v>
      </c>
      <c r="B426">
        <v>600024</v>
      </c>
      <c r="C426" t="s">
        <v>1975</v>
      </c>
      <c r="D426">
        <v>859528</v>
      </c>
      <c r="E426" t="s">
        <v>1995</v>
      </c>
      <c r="F426">
        <v>600139</v>
      </c>
      <c r="G426" t="s">
        <v>3824</v>
      </c>
      <c r="H426" t="s">
        <v>3807</v>
      </c>
      <c r="I426" t="s">
        <v>2547</v>
      </c>
      <c r="J426" t="s">
        <v>1959</v>
      </c>
      <c r="K426">
        <v>0.06</v>
      </c>
      <c r="L426">
        <v>0.08</v>
      </c>
      <c r="M426">
        <v>2.0000000000000004E-2</v>
      </c>
      <c r="N426">
        <v>7.7499999999999999E-2</v>
      </c>
      <c r="O426">
        <v>0.122</v>
      </c>
      <c r="P426">
        <v>-1.3548459526308461E-2</v>
      </c>
      <c r="Q426">
        <v>-1.7160783315840783E-2</v>
      </c>
      <c r="R426">
        <v>-3.0709242842149244E-2</v>
      </c>
      <c r="S426">
        <v>-3.8386553552686553E-2</v>
      </c>
      <c r="T426">
        <v>-4.4515404736915412E-2</v>
      </c>
      <c r="U426">
        <v>6.3951540473691532E-2</v>
      </c>
      <c r="V426">
        <v>6.0339216684159216E-2</v>
      </c>
      <c r="W426">
        <v>4.6790757157850756E-2</v>
      </c>
      <c r="X426">
        <v>3.9113446447313446E-2</v>
      </c>
      <c r="Y426">
        <v>3.2984595263084587E-2</v>
      </c>
      <c r="Z426">
        <v>0.10845154047369154</v>
      </c>
      <c r="AA426">
        <v>0.10483921668415921</v>
      </c>
      <c r="AB426">
        <v>9.129075715785076E-2</v>
      </c>
      <c r="AC426">
        <v>8.3613446447313444E-2</v>
      </c>
      <c r="AD426">
        <v>7.7484595263084585E-2</v>
      </c>
      <c r="AE426" t="str">
        <f t="shared" si="6"/>
        <v>Peralatan DapurPeralatan &amp; Gadget DapurYang lain</v>
      </c>
      <c r="BF426" t="s">
        <v>1460</v>
      </c>
      <c r="BI426" t="s">
        <v>246</v>
      </c>
      <c r="BL426" t="s">
        <v>184</v>
      </c>
      <c r="BM426" t="s">
        <v>2676</v>
      </c>
      <c r="BO426" t="s">
        <v>3825</v>
      </c>
      <c r="BP426" t="s">
        <v>3826</v>
      </c>
    </row>
    <row r="427" spans="1:68">
      <c r="A427" t="s">
        <v>1959</v>
      </c>
      <c r="B427">
        <v>600024</v>
      </c>
      <c r="C427" t="s">
        <v>1975</v>
      </c>
      <c r="D427">
        <v>859528</v>
      </c>
      <c r="E427" t="s">
        <v>1993</v>
      </c>
      <c r="F427">
        <v>865288</v>
      </c>
      <c r="G427" t="s">
        <v>3827</v>
      </c>
      <c r="H427" t="s">
        <v>3807</v>
      </c>
      <c r="I427" t="s">
        <v>2547</v>
      </c>
      <c r="J427" t="s">
        <v>1959</v>
      </c>
      <c r="K427">
        <v>0.06</v>
      </c>
      <c r="L427">
        <v>0.08</v>
      </c>
      <c r="M427">
        <v>2.0000000000000004E-2</v>
      </c>
      <c r="N427">
        <v>7.7499999999999999E-2</v>
      </c>
      <c r="O427">
        <v>7.1999999999999995E-2</v>
      </c>
      <c r="P427">
        <v>-1.4000000000000002E-2</v>
      </c>
      <c r="Q427">
        <v>-1.4000000000000002E-2</v>
      </c>
      <c r="R427">
        <v>-2.8000000000000004E-2</v>
      </c>
      <c r="S427">
        <v>-3.5000000000000003E-2</v>
      </c>
      <c r="T427">
        <v>-4.0000000000000008E-2</v>
      </c>
      <c r="U427">
        <v>6.3500000000000001E-2</v>
      </c>
      <c r="V427">
        <v>6.3500000000000001E-2</v>
      </c>
      <c r="W427">
        <v>4.9499999999999995E-2</v>
      </c>
      <c r="X427">
        <v>4.2499999999999996E-2</v>
      </c>
      <c r="Y427">
        <v>3.7499999999999992E-2</v>
      </c>
      <c r="Z427">
        <v>5.7999999999999996E-2</v>
      </c>
      <c r="AA427">
        <v>5.7999999999999996E-2</v>
      </c>
      <c r="AB427">
        <v>4.3999999999999991E-2</v>
      </c>
      <c r="AC427">
        <v>3.6999999999999991E-2</v>
      </c>
      <c r="AD427">
        <v>3.1999999999999987E-2</v>
      </c>
      <c r="AE427" t="str">
        <f t="shared" si="6"/>
        <v>Peralatan DapurPeralatan &amp; Gadget DapurTempat Bumbu</v>
      </c>
      <c r="BF427" t="s">
        <v>2078</v>
      </c>
      <c r="BI427" t="s">
        <v>246</v>
      </c>
      <c r="BL427" t="s">
        <v>556</v>
      </c>
      <c r="BM427" t="s">
        <v>2680</v>
      </c>
      <c r="BO427" t="s">
        <v>2804</v>
      </c>
      <c r="BP427" t="s">
        <v>3828</v>
      </c>
    </row>
    <row r="428" spans="1:68">
      <c r="A428" t="s">
        <v>1959</v>
      </c>
      <c r="B428">
        <v>600024</v>
      </c>
      <c r="C428" t="s">
        <v>1975</v>
      </c>
      <c r="D428">
        <v>859528</v>
      </c>
      <c r="E428" t="s">
        <v>1978</v>
      </c>
      <c r="F428">
        <v>866184</v>
      </c>
      <c r="G428" t="s">
        <v>3829</v>
      </c>
      <c r="H428" t="s">
        <v>3807</v>
      </c>
      <c r="I428" t="s">
        <v>2547</v>
      </c>
      <c r="J428" t="s">
        <v>1959</v>
      </c>
      <c r="K428">
        <v>0.06</v>
      </c>
      <c r="L428">
        <v>0.08</v>
      </c>
      <c r="M428">
        <v>2.0000000000000004E-2</v>
      </c>
      <c r="N428">
        <v>0.1</v>
      </c>
      <c r="O428">
        <v>0.122</v>
      </c>
      <c r="P428">
        <v>-1.4000000000000002E-2</v>
      </c>
      <c r="Q428">
        <v>-1.4000000000000002E-2</v>
      </c>
      <c r="R428">
        <v>-2.8000000000000004E-2</v>
      </c>
      <c r="S428">
        <v>-3.5000000000000003E-2</v>
      </c>
      <c r="T428">
        <v>-4.0000000000000008E-2</v>
      </c>
      <c r="U428">
        <v>8.6000000000000007E-2</v>
      </c>
      <c r="V428">
        <v>8.6000000000000007E-2</v>
      </c>
      <c r="W428">
        <v>7.2000000000000008E-2</v>
      </c>
      <c r="X428">
        <v>6.5000000000000002E-2</v>
      </c>
      <c r="Y428">
        <v>0.06</v>
      </c>
      <c r="Z428">
        <v>0.108</v>
      </c>
      <c r="AA428">
        <v>0.108</v>
      </c>
      <c r="AB428">
        <v>9.4E-2</v>
      </c>
      <c r="AC428">
        <v>8.6999999999999994E-2</v>
      </c>
      <c r="AD428">
        <v>8.199999999999999E-2</v>
      </c>
      <c r="AE428" t="str">
        <f t="shared" si="6"/>
        <v>Peralatan DapurPeralatan &amp; Gadget DapurPeralatan Pengolah Telur</v>
      </c>
      <c r="BF428" t="s">
        <v>1888</v>
      </c>
      <c r="BI428" t="s">
        <v>246</v>
      </c>
      <c r="BL428" t="s">
        <v>557</v>
      </c>
      <c r="BM428" t="s">
        <v>2684</v>
      </c>
      <c r="BO428" t="s">
        <v>3299</v>
      </c>
      <c r="BP428" t="s">
        <v>3830</v>
      </c>
    </row>
    <row r="429" spans="1:68">
      <c r="A429" t="s">
        <v>1959</v>
      </c>
      <c r="B429">
        <v>600024</v>
      </c>
      <c r="C429" t="s">
        <v>1975</v>
      </c>
      <c r="D429">
        <v>859528</v>
      </c>
      <c r="E429" t="s">
        <v>1981</v>
      </c>
      <c r="F429">
        <v>865928</v>
      </c>
      <c r="G429" t="s">
        <v>3831</v>
      </c>
      <c r="H429" t="s">
        <v>3807</v>
      </c>
      <c r="I429" t="s">
        <v>2547</v>
      </c>
      <c r="J429" t="s">
        <v>1959</v>
      </c>
      <c r="K429">
        <v>0.06</v>
      </c>
      <c r="L429">
        <v>0.08</v>
      </c>
      <c r="M429">
        <v>2.0000000000000004E-2</v>
      </c>
      <c r="N429">
        <v>7.5000000000000011E-2</v>
      </c>
      <c r="O429">
        <v>6.9500000000000006E-2</v>
      </c>
      <c r="P429">
        <v>-1.1175956753659178E-2</v>
      </c>
      <c r="Q429">
        <v>-1.9768302724385803E-2</v>
      </c>
      <c r="R429">
        <v>-3.094425947804498E-2</v>
      </c>
      <c r="S429">
        <v>-3.8680324347556222E-2</v>
      </c>
      <c r="T429">
        <v>-4.5740432463408295E-2</v>
      </c>
      <c r="U429">
        <v>6.3824043246340834E-2</v>
      </c>
      <c r="V429">
        <v>5.5231697275614208E-2</v>
      </c>
      <c r="W429">
        <v>4.4055740521955031E-2</v>
      </c>
      <c r="X429">
        <v>3.6319675652443789E-2</v>
      </c>
      <c r="Y429">
        <v>2.9259567536591716E-2</v>
      </c>
      <c r="Z429">
        <v>5.8324043246340829E-2</v>
      </c>
      <c r="AA429">
        <v>4.9731697275614203E-2</v>
      </c>
      <c r="AB429">
        <v>3.8555740521955026E-2</v>
      </c>
      <c r="AC429">
        <v>3.0819675652443784E-2</v>
      </c>
      <c r="AD429">
        <v>2.3759567536591711E-2</v>
      </c>
      <c r="AE429" t="str">
        <f t="shared" si="6"/>
        <v>Peralatan DapurPeralatan &amp; Gadget DapurPeralatan Membuat Es Krim</v>
      </c>
      <c r="BF429" t="s">
        <v>1683</v>
      </c>
      <c r="BI429" t="s">
        <v>246</v>
      </c>
      <c r="BL429" t="s">
        <v>574</v>
      </c>
      <c r="BM429" t="s">
        <v>2688</v>
      </c>
      <c r="BO429" t="s">
        <v>2566</v>
      </c>
      <c r="BP429" t="s">
        <v>3832</v>
      </c>
    </row>
    <row r="430" spans="1:68">
      <c r="A430" t="s">
        <v>1959</v>
      </c>
      <c r="B430">
        <v>600024</v>
      </c>
      <c r="C430" t="s">
        <v>1975</v>
      </c>
      <c r="D430">
        <v>859528</v>
      </c>
      <c r="E430" t="s">
        <v>1980</v>
      </c>
      <c r="F430">
        <v>600060</v>
      </c>
      <c r="G430" t="s">
        <v>3833</v>
      </c>
      <c r="H430" t="s">
        <v>3807</v>
      </c>
      <c r="I430" t="s">
        <v>2547</v>
      </c>
      <c r="J430" t="s">
        <v>1959</v>
      </c>
      <c r="K430">
        <v>0.06</v>
      </c>
      <c r="L430">
        <v>0.08</v>
      </c>
      <c r="M430">
        <v>2.0000000000000004E-2</v>
      </c>
      <c r="N430">
        <v>0.1</v>
      </c>
      <c r="O430">
        <v>0.122</v>
      </c>
      <c r="P430">
        <v>-1.3661439420491008E-2</v>
      </c>
      <c r="Q430">
        <v>-1.636992405656295E-2</v>
      </c>
      <c r="R430">
        <v>-3.0031363477053957E-2</v>
      </c>
      <c r="S430">
        <v>-3.7539204346317447E-2</v>
      </c>
      <c r="T430">
        <v>-4.3385605795089932E-2</v>
      </c>
      <c r="U430">
        <v>8.6338560579509005E-2</v>
      </c>
      <c r="V430">
        <v>8.3630075943437049E-2</v>
      </c>
      <c r="W430">
        <v>6.9968636522946048E-2</v>
      </c>
      <c r="X430">
        <v>6.2460795653682559E-2</v>
      </c>
      <c r="Y430">
        <v>5.6614394204910073E-2</v>
      </c>
      <c r="Z430">
        <v>0.108338560579509</v>
      </c>
      <c r="AA430">
        <v>0.10563007594343704</v>
      </c>
      <c r="AB430">
        <v>9.196863652294604E-2</v>
      </c>
      <c r="AC430">
        <v>8.4460795653682558E-2</v>
      </c>
      <c r="AD430">
        <v>7.8614394204910065E-2</v>
      </c>
      <c r="AE430" t="str">
        <f t="shared" si="6"/>
        <v>Peralatan DapurPeralatan &amp; Gadget DapurPeralatan Buah &amp; Sayuran</v>
      </c>
      <c r="BF430" t="s">
        <v>1783</v>
      </c>
      <c r="BI430" t="s">
        <v>246</v>
      </c>
      <c r="BL430" t="s">
        <v>531</v>
      </c>
      <c r="BM430" t="s">
        <v>2692</v>
      </c>
      <c r="BO430" t="s">
        <v>3834</v>
      </c>
      <c r="BP430" t="s">
        <v>3835</v>
      </c>
    </row>
    <row r="431" spans="1:68">
      <c r="A431" t="s">
        <v>1959</v>
      </c>
      <c r="B431">
        <v>600024</v>
      </c>
      <c r="C431" t="s">
        <v>1975</v>
      </c>
      <c r="D431">
        <v>859528</v>
      </c>
      <c r="E431" t="s">
        <v>1987</v>
      </c>
      <c r="F431">
        <v>866952</v>
      </c>
      <c r="G431" t="s">
        <v>3836</v>
      </c>
      <c r="H431" t="s">
        <v>3807</v>
      </c>
      <c r="I431" t="s">
        <v>2547</v>
      </c>
      <c r="J431" t="s">
        <v>1959</v>
      </c>
      <c r="K431">
        <v>0.06</v>
      </c>
      <c r="L431">
        <v>0.08</v>
      </c>
      <c r="M431">
        <v>2.0000000000000004E-2</v>
      </c>
      <c r="N431">
        <v>0.1</v>
      </c>
      <c r="O431">
        <v>0.122</v>
      </c>
      <c r="P431">
        <v>-1.3433167871950705E-2</v>
      </c>
      <c r="Q431">
        <v>-1.7967824896345092E-2</v>
      </c>
      <c r="R431">
        <v>-3.1400992768295798E-2</v>
      </c>
      <c r="S431">
        <v>-3.9251240960369749E-2</v>
      </c>
      <c r="T431">
        <v>-4.5668321280492988E-2</v>
      </c>
      <c r="U431">
        <v>8.6566832128049304E-2</v>
      </c>
      <c r="V431">
        <v>8.2032175103654917E-2</v>
      </c>
      <c r="W431">
        <v>6.8599007231704201E-2</v>
      </c>
      <c r="X431">
        <v>6.0748759039630257E-2</v>
      </c>
      <c r="Y431">
        <v>5.4331678719507018E-2</v>
      </c>
      <c r="Z431">
        <v>0.1085668321280493</v>
      </c>
      <c r="AA431">
        <v>0.10403217510365491</v>
      </c>
      <c r="AB431">
        <v>9.0599007231704193E-2</v>
      </c>
      <c r="AC431">
        <v>8.2748759039630249E-2</v>
      </c>
      <c r="AD431">
        <v>7.633167871950701E-2</v>
      </c>
      <c r="AE431" t="str">
        <f t="shared" si="6"/>
        <v>Peralatan DapurPeralatan &amp; Gadget DapurDispenser Minyak</v>
      </c>
      <c r="BF431" t="s">
        <v>1833</v>
      </c>
      <c r="BI431" t="s">
        <v>246</v>
      </c>
      <c r="BL431" t="s">
        <v>369</v>
      </c>
      <c r="BM431" t="s">
        <v>2696</v>
      </c>
      <c r="BO431" t="s">
        <v>3837</v>
      </c>
      <c r="BP431" t="s">
        <v>3838</v>
      </c>
    </row>
    <row r="432" spans="1:68">
      <c r="A432" t="s">
        <v>1959</v>
      </c>
      <c r="B432">
        <v>600024</v>
      </c>
      <c r="C432" t="s">
        <v>1975</v>
      </c>
      <c r="D432">
        <v>859528</v>
      </c>
      <c r="E432" t="s">
        <v>1986</v>
      </c>
      <c r="F432">
        <v>600132</v>
      </c>
      <c r="G432" t="s">
        <v>3839</v>
      </c>
      <c r="H432" t="s">
        <v>3807</v>
      </c>
      <c r="I432" t="s">
        <v>2547</v>
      </c>
      <c r="J432" t="s">
        <v>1959</v>
      </c>
      <c r="K432">
        <v>0.06</v>
      </c>
      <c r="L432">
        <v>0.08</v>
      </c>
      <c r="M432">
        <v>2.0000000000000004E-2</v>
      </c>
      <c r="N432">
        <v>7.7499999999999999E-2</v>
      </c>
      <c r="O432">
        <v>7.1999999999999995E-2</v>
      </c>
      <c r="P432">
        <v>-1.3935706028706297E-2</v>
      </c>
      <c r="Q432">
        <v>-1.4450057799055938E-2</v>
      </c>
      <c r="R432">
        <v>-2.8385763827762235E-2</v>
      </c>
      <c r="S432">
        <v>-3.5482204784702792E-2</v>
      </c>
      <c r="T432">
        <v>-4.064293971293706E-2</v>
      </c>
      <c r="U432">
        <v>6.3564293971293706E-2</v>
      </c>
      <c r="V432">
        <v>6.3049942200944065E-2</v>
      </c>
      <c r="W432">
        <v>4.9114236172237764E-2</v>
      </c>
      <c r="X432">
        <v>4.2017795215297207E-2</v>
      </c>
      <c r="Y432">
        <v>3.685706028706294E-2</v>
      </c>
      <c r="Z432">
        <v>5.8064293971293701E-2</v>
      </c>
      <c r="AA432">
        <v>5.754994220094406E-2</v>
      </c>
      <c r="AB432">
        <v>4.3614236172237759E-2</v>
      </c>
      <c r="AC432">
        <v>3.6517795215297202E-2</v>
      </c>
      <c r="AD432">
        <v>3.1357060287062935E-2</v>
      </c>
      <c r="AE432" t="str">
        <f t="shared" si="6"/>
        <v>Peralatan DapurPeralatan &amp; Gadget DapurPeralatan Memasak Daging &amp; Ayam</v>
      </c>
      <c r="BF432" t="s">
        <v>1235</v>
      </c>
      <c r="BI432" t="s">
        <v>246</v>
      </c>
      <c r="BL432" t="s">
        <v>28</v>
      </c>
      <c r="BM432" t="s">
        <v>2700</v>
      </c>
      <c r="BO432" t="s">
        <v>3840</v>
      </c>
      <c r="BP432" t="s">
        <v>3841</v>
      </c>
    </row>
    <row r="433" spans="1:68">
      <c r="A433" t="s">
        <v>1959</v>
      </c>
      <c r="B433">
        <v>600024</v>
      </c>
      <c r="C433" t="s">
        <v>1975</v>
      </c>
      <c r="D433">
        <v>859528</v>
      </c>
      <c r="E433" t="s">
        <v>1984</v>
      </c>
      <c r="F433">
        <v>600127</v>
      </c>
      <c r="G433" t="s">
        <v>3842</v>
      </c>
      <c r="H433" t="s">
        <v>3807</v>
      </c>
      <c r="I433" t="s">
        <v>2547</v>
      </c>
      <c r="J433" t="s">
        <v>1959</v>
      </c>
      <c r="K433">
        <v>0.06</v>
      </c>
      <c r="L433">
        <v>0.08</v>
      </c>
      <c r="M433">
        <v>2.0000000000000004E-2</v>
      </c>
      <c r="N433">
        <v>0.08</v>
      </c>
      <c r="O433">
        <v>5.1999999999999998E-2</v>
      </c>
      <c r="P433">
        <v>-1.4000000000000002E-2</v>
      </c>
      <c r="Q433">
        <v>-1.4000000000000002E-2</v>
      </c>
      <c r="R433">
        <v>-2.8000000000000004E-2</v>
      </c>
      <c r="S433">
        <v>-3.5000000000000003E-2</v>
      </c>
      <c r="T433">
        <v>-4.0000000000000008E-2</v>
      </c>
      <c r="U433">
        <v>6.6000000000000003E-2</v>
      </c>
      <c r="V433">
        <v>6.6000000000000003E-2</v>
      </c>
      <c r="W433">
        <v>5.1999999999999998E-2</v>
      </c>
      <c r="X433">
        <v>4.4999999999999998E-2</v>
      </c>
      <c r="Y433">
        <v>3.9999999999999994E-2</v>
      </c>
      <c r="Z433">
        <v>3.7999999999999992E-2</v>
      </c>
      <c r="AA433">
        <v>3.7999999999999992E-2</v>
      </c>
      <c r="AB433">
        <v>2.3999999999999994E-2</v>
      </c>
      <c r="AC433">
        <v>1.6999999999999994E-2</v>
      </c>
      <c r="AD433">
        <v>1.199999999999999E-2</v>
      </c>
      <c r="AE433" t="str">
        <f t="shared" si="6"/>
        <v>Peralatan DapurPeralatan &amp; Gadget DapurPengatur Waktu Dapur</v>
      </c>
      <c r="BF433" t="s">
        <v>2209</v>
      </c>
      <c r="BI433" t="s">
        <v>246</v>
      </c>
      <c r="BL433" t="s">
        <v>282</v>
      </c>
      <c r="BM433" t="s">
        <v>2704</v>
      </c>
      <c r="BO433" t="s">
        <v>3843</v>
      </c>
      <c r="BP433" t="s">
        <v>3844</v>
      </c>
    </row>
    <row r="434" spans="1:68">
      <c r="A434" t="s">
        <v>1959</v>
      </c>
      <c r="B434">
        <v>600024</v>
      </c>
      <c r="C434" t="s">
        <v>1975</v>
      </c>
      <c r="D434">
        <v>859528</v>
      </c>
      <c r="E434" t="s">
        <v>1989</v>
      </c>
      <c r="F434">
        <v>865800</v>
      </c>
      <c r="G434" t="s">
        <v>3845</v>
      </c>
      <c r="H434" t="s">
        <v>3807</v>
      </c>
      <c r="I434" t="s">
        <v>2547</v>
      </c>
      <c r="J434" t="s">
        <v>1959</v>
      </c>
      <c r="K434">
        <v>0.06</v>
      </c>
      <c r="L434">
        <v>0.08</v>
      </c>
      <c r="M434">
        <v>2.0000000000000004E-2</v>
      </c>
      <c r="N434">
        <v>7.7499999999999999E-2</v>
      </c>
      <c r="O434">
        <v>0.122</v>
      </c>
      <c r="P434">
        <v>-1.4000000000000002E-2</v>
      </c>
      <c r="Q434">
        <v>-1.4000000000000002E-2</v>
      </c>
      <c r="R434">
        <v>-2.8000000000000004E-2</v>
      </c>
      <c r="S434">
        <v>-3.5000000000000003E-2</v>
      </c>
      <c r="T434">
        <v>-4.0000000000000008E-2</v>
      </c>
      <c r="U434">
        <v>6.3500000000000001E-2</v>
      </c>
      <c r="V434">
        <v>6.3500000000000001E-2</v>
      </c>
      <c r="W434">
        <v>4.9499999999999995E-2</v>
      </c>
      <c r="X434">
        <v>4.2499999999999996E-2</v>
      </c>
      <c r="Y434">
        <v>3.7499999999999992E-2</v>
      </c>
      <c r="Z434">
        <v>0.108</v>
      </c>
      <c r="AA434">
        <v>0.108</v>
      </c>
      <c r="AB434">
        <v>9.4E-2</v>
      </c>
      <c r="AC434">
        <v>8.6999999999999994E-2</v>
      </c>
      <c r="AD434">
        <v>8.199999999999999E-2</v>
      </c>
      <c r="AE434" t="str">
        <f t="shared" si="6"/>
        <v>Peralatan DapurPeralatan &amp; Gadget DapurPeralatan Memasak Pasta &amp; Pizza</v>
      </c>
      <c r="BF434" t="s">
        <v>1858</v>
      </c>
      <c r="BI434" t="s">
        <v>246</v>
      </c>
      <c r="BL434" t="s">
        <v>592</v>
      </c>
      <c r="BM434" t="s">
        <v>2708</v>
      </c>
      <c r="BO434" t="s">
        <v>3600</v>
      </c>
      <c r="BP434" t="s">
        <v>3846</v>
      </c>
    </row>
    <row r="435" spans="1:68">
      <c r="A435" t="s">
        <v>1959</v>
      </c>
      <c r="B435">
        <v>600024</v>
      </c>
      <c r="C435" t="s">
        <v>1975</v>
      </c>
      <c r="D435">
        <v>859528</v>
      </c>
      <c r="E435" t="s">
        <v>1988</v>
      </c>
      <c r="F435">
        <v>866824</v>
      </c>
      <c r="G435" t="s">
        <v>3847</v>
      </c>
      <c r="H435" t="s">
        <v>3807</v>
      </c>
      <c r="I435" t="s">
        <v>2547</v>
      </c>
      <c r="J435" t="s">
        <v>1959</v>
      </c>
      <c r="K435">
        <v>0.06</v>
      </c>
      <c r="L435">
        <v>0.08</v>
      </c>
      <c r="M435">
        <v>2.0000000000000004E-2</v>
      </c>
      <c r="N435">
        <v>0.1</v>
      </c>
      <c r="O435">
        <v>0.122</v>
      </c>
      <c r="P435">
        <v>-1.4000000000000002E-2</v>
      </c>
      <c r="Q435">
        <v>-1.4000000000000002E-2</v>
      </c>
      <c r="R435">
        <v>-2.8000000000000004E-2</v>
      </c>
      <c r="S435">
        <v>-3.5000000000000003E-2</v>
      </c>
      <c r="T435">
        <v>-4.0000000000000008E-2</v>
      </c>
      <c r="U435">
        <v>8.6000000000000007E-2</v>
      </c>
      <c r="V435">
        <v>8.6000000000000007E-2</v>
      </c>
      <c r="W435">
        <v>7.2000000000000008E-2</v>
      </c>
      <c r="X435">
        <v>6.5000000000000002E-2</v>
      </c>
      <c r="Y435">
        <v>0.06</v>
      </c>
      <c r="Z435">
        <v>0.108</v>
      </c>
      <c r="AA435">
        <v>0.108</v>
      </c>
      <c r="AB435">
        <v>9.4E-2</v>
      </c>
      <c r="AC435">
        <v>8.6999999999999994E-2</v>
      </c>
      <c r="AD435">
        <v>8.199999999999999E-2</v>
      </c>
      <c r="AE435" t="str">
        <f t="shared" si="6"/>
        <v>Peralatan DapurPeralatan &amp; Gadget DapurPembuka</v>
      </c>
      <c r="BF435" t="s">
        <v>1418</v>
      </c>
      <c r="BI435" t="s">
        <v>246</v>
      </c>
      <c r="BL435" t="s">
        <v>359</v>
      </c>
      <c r="BM435" t="s">
        <v>2712</v>
      </c>
      <c r="BO435" t="s">
        <v>3848</v>
      </c>
      <c r="BP435" t="s">
        <v>3849</v>
      </c>
    </row>
    <row r="436" spans="1:68">
      <c r="A436" t="s">
        <v>1959</v>
      </c>
      <c r="B436">
        <v>600024</v>
      </c>
      <c r="C436" t="s">
        <v>1975</v>
      </c>
      <c r="D436">
        <v>859528</v>
      </c>
      <c r="E436" t="s">
        <v>1979</v>
      </c>
      <c r="F436">
        <v>600123</v>
      </c>
      <c r="G436" t="s">
        <v>3850</v>
      </c>
      <c r="H436" t="s">
        <v>3807</v>
      </c>
      <c r="I436" t="s">
        <v>2547</v>
      </c>
      <c r="J436" t="s">
        <v>1959</v>
      </c>
      <c r="K436">
        <v>0.06</v>
      </c>
      <c r="L436">
        <v>0.08</v>
      </c>
      <c r="M436">
        <v>2.0000000000000004E-2</v>
      </c>
      <c r="N436">
        <v>0.1</v>
      </c>
      <c r="O436">
        <v>0.122</v>
      </c>
      <c r="P436">
        <v>-1.3658309971531873E-2</v>
      </c>
      <c r="Q436">
        <v>-1.6391830199276886E-2</v>
      </c>
      <c r="R436">
        <v>-3.0050140170808759E-2</v>
      </c>
      <c r="S436">
        <v>-3.7562675213510949E-2</v>
      </c>
      <c r="T436">
        <v>-4.3416900284681273E-2</v>
      </c>
      <c r="U436">
        <v>8.6341690028468129E-2</v>
      </c>
      <c r="V436">
        <v>8.3608169800723123E-2</v>
      </c>
      <c r="W436">
        <v>6.9949859829191247E-2</v>
      </c>
      <c r="X436">
        <v>6.2437324786489057E-2</v>
      </c>
      <c r="Y436">
        <v>5.6583099715318733E-2</v>
      </c>
      <c r="Z436">
        <v>0.10834169002846812</v>
      </c>
      <c r="AA436">
        <v>0.10560816980072311</v>
      </c>
      <c r="AB436">
        <v>9.1949859829191238E-2</v>
      </c>
      <c r="AC436">
        <v>8.4437324786489049E-2</v>
      </c>
      <c r="AD436">
        <v>7.8583099715318724E-2</v>
      </c>
      <c r="AE436" t="str">
        <f t="shared" si="6"/>
        <v>Peralatan DapurPeralatan &amp; Gadget DapurKorek</v>
      </c>
      <c r="BF436" t="s">
        <v>1419</v>
      </c>
      <c r="BI436" t="s">
        <v>246</v>
      </c>
      <c r="BL436" t="s">
        <v>360</v>
      </c>
      <c r="BM436" t="s">
        <v>2716</v>
      </c>
      <c r="BO436" t="s">
        <v>3778</v>
      </c>
      <c r="BP436" t="s">
        <v>3851</v>
      </c>
    </row>
    <row r="437" spans="1:68">
      <c r="A437" t="s">
        <v>1959</v>
      </c>
      <c r="B437">
        <v>600024</v>
      </c>
      <c r="C437" t="s">
        <v>1975</v>
      </c>
      <c r="D437">
        <v>859528</v>
      </c>
      <c r="E437" t="s">
        <v>1992</v>
      </c>
      <c r="F437">
        <v>866440</v>
      </c>
      <c r="G437" t="s">
        <v>3852</v>
      </c>
      <c r="H437" t="s">
        <v>3807</v>
      </c>
      <c r="I437" t="s">
        <v>2547</v>
      </c>
      <c r="J437" t="s">
        <v>1959</v>
      </c>
      <c r="K437">
        <v>0.06</v>
      </c>
      <c r="L437">
        <v>0.08</v>
      </c>
      <c r="M437">
        <v>2.0000000000000004E-2</v>
      </c>
      <c r="N437">
        <v>0.1</v>
      </c>
      <c r="O437">
        <v>0.122</v>
      </c>
      <c r="P437">
        <v>-1.4000000000000002E-2</v>
      </c>
      <c r="Q437">
        <v>-1.4000000000000002E-2</v>
      </c>
      <c r="R437">
        <v>-2.8000000000000004E-2</v>
      </c>
      <c r="S437">
        <v>-3.5000000000000003E-2</v>
      </c>
      <c r="T437">
        <v>-4.0000000000000008E-2</v>
      </c>
      <c r="U437">
        <v>8.6000000000000007E-2</v>
      </c>
      <c r="V437">
        <v>8.6000000000000007E-2</v>
      </c>
      <c r="W437">
        <v>7.2000000000000008E-2</v>
      </c>
      <c r="X437">
        <v>6.5000000000000002E-2</v>
      </c>
      <c r="Y437">
        <v>0.06</v>
      </c>
      <c r="Z437">
        <v>0.108</v>
      </c>
      <c r="AA437">
        <v>0.108</v>
      </c>
      <c r="AB437">
        <v>9.4E-2</v>
      </c>
      <c r="AC437">
        <v>8.6999999999999994E-2</v>
      </c>
      <c r="AD437">
        <v>8.199999999999999E-2</v>
      </c>
      <c r="AE437" t="str">
        <f t="shared" si="6"/>
        <v>Peralatan DapurPeralatan &amp; Gadget DapurPeralatan Memasak Seafood</v>
      </c>
      <c r="BF437" t="s">
        <v>1420</v>
      </c>
      <c r="BI437" t="s">
        <v>246</v>
      </c>
      <c r="BL437" t="s">
        <v>928</v>
      </c>
      <c r="BM437" t="s">
        <v>2720</v>
      </c>
      <c r="BO437" t="s">
        <v>2518</v>
      </c>
      <c r="BP437" t="s">
        <v>3853</v>
      </c>
    </row>
    <row r="438" spans="1:68">
      <c r="A438" t="s">
        <v>1959</v>
      </c>
      <c r="B438">
        <v>600024</v>
      </c>
      <c r="C438" t="s">
        <v>1975</v>
      </c>
      <c r="D438">
        <v>859528</v>
      </c>
      <c r="E438" t="s">
        <v>1983</v>
      </c>
      <c r="F438">
        <v>865544</v>
      </c>
      <c r="G438" t="s">
        <v>3854</v>
      </c>
      <c r="H438" t="s">
        <v>3807</v>
      </c>
      <c r="I438" t="s">
        <v>2547</v>
      </c>
      <c r="J438" t="s">
        <v>1959</v>
      </c>
      <c r="K438">
        <v>0.06</v>
      </c>
      <c r="L438">
        <v>0.08</v>
      </c>
      <c r="M438">
        <v>2.0000000000000004E-2</v>
      </c>
      <c r="N438">
        <v>0.08</v>
      </c>
      <c r="O438">
        <v>5.1999999999999998E-2</v>
      </c>
      <c r="P438">
        <v>-1.4000000000000002E-2</v>
      </c>
      <c r="Q438">
        <v>-1.4000000000000002E-2</v>
      </c>
      <c r="R438">
        <v>-2.8000000000000004E-2</v>
      </c>
      <c r="S438">
        <v>-3.5000000000000003E-2</v>
      </c>
      <c r="T438">
        <v>-4.0000000000000008E-2</v>
      </c>
      <c r="U438">
        <v>6.6000000000000003E-2</v>
      </c>
      <c r="V438">
        <v>6.6000000000000003E-2</v>
      </c>
      <c r="W438">
        <v>5.1999999999999998E-2</v>
      </c>
      <c r="X438">
        <v>4.4999999999999998E-2</v>
      </c>
      <c r="Y438">
        <v>3.9999999999999994E-2</v>
      </c>
      <c r="Z438">
        <v>3.7999999999999992E-2</v>
      </c>
      <c r="AA438">
        <v>3.7999999999999992E-2</v>
      </c>
      <c r="AB438">
        <v>2.3999999999999994E-2</v>
      </c>
      <c r="AC438">
        <v>1.6999999999999994E-2</v>
      </c>
      <c r="AD438">
        <v>1.199999999999999E-2</v>
      </c>
      <c r="AE438" t="str">
        <f t="shared" si="6"/>
        <v>Peralatan DapurPeralatan &amp; Gadget DapurTermometer Dapur</v>
      </c>
      <c r="BF438" t="s">
        <v>1889</v>
      </c>
      <c r="BI438" t="s">
        <v>246</v>
      </c>
      <c r="BL438" t="s">
        <v>261</v>
      </c>
      <c r="BM438" t="s">
        <v>2724</v>
      </c>
      <c r="BO438" t="s">
        <v>2491</v>
      </c>
      <c r="BP438" t="s">
        <v>3855</v>
      </c>
    </row>
    <row r="439" spans="1:68">
      <c r="A439" t="s">
        <v>1959</v>
      </c>
      <c r="B439">
        <v>600024</v>
      </c>
      <c r="C439" t="s">
        <v>1975</v>
      </c>
      <c r="D439">
        <v>859528</v>
      </c>
      <c r="E439" t="s">
        <v>1982</v>
      </c>
      <c r="F439">
        <v>863248</v>
      </c>
      <c r="G439" t="s">
        <v>3856</v>
      </c>
      <c r="H439" t="s">
        <v>3807</v>
      </c>
      <c r="I439" t="s">
        <v>2547</v>
      </c>
      <c r="J439" t="s">
        <v>1959</v>
      </c>
      <c r="K439">
        <v>0.06</v>
      </c>
      <c r="L439">
        <v>0.08</v>
      </c>
      <c r="M439">
        <v>2.0000000000000004E-2</v>
      </c>
      <c r="N439">
        <v>0.1</v>
      </c>
      <c r="O439">
        <v>0.122</v>
      </c>
      <c r="P439">
        <v>-1.4000000000000002E-2</v>
      </c>
      <c r="Q439">
        <v>-1.4000000000000002E-2</v>
      </c>
      <c r="R439">
        <v>-2.8000000000000004E-2</v>
      </c>
      <c r="S439">
        <v>-3.5000000000000003E-2</v>
      </c>
      <c r="T439">
        <v>-4.0000000000000008E-2</v>
      </c>
      <c r="U439">
        <v>8.6000000000000007E-2</v>
      </c>
      <c r="V439">
        <v>8.6000000000000007E-2</v>
      </c>
      <c r="W439">
        <v>7.2000000000000008E-2</v>
      </c>
      <c r="X439">
        <v>6.5000000000000002E-2</v>
      </c>
      <c r="Y439">
        <v>0.06</v>
      </c>
      <c r="Z439">
        <v>0.108</v>
      </c>
      <c r="AA439">
        <v>0.108</v>
      </c>
      <c r="AB439">
        <v>9.4E-2</v>
      </c>
      <c r="AC439">
        <v>8.6999999999999994E-2</v>
      </c>
      <c r="AD439">
        <v>8.199999999999999E-2</v>
      </c>
      <c r="AE439" t="str">
        <f t="shared" si="6"/>
        <v>Peralatan DapurPeralatan &amp; Gadget DapurTimbangan Dapur</v>
      </c>
      <c r="BF439" t="s">
        <v>2277</v>
      </c>
      <c r="BI439" t="s">
        <v>2457</v>
      </c>
      <c r="BL439" t="s">
        <v>29</v>
      </c>
      <c r="BM439" t="s">
        <v>2728</v>
      </c>
      <c r="BO439" t="s">
        <v>3857</v>
      </c>
      <c r="BP439" t="s">
        <v>2730</v>
      </c>
    </row>
    <row r="440" spans="1:68">
      <c r="A440" t="s">
        <v>1717</v>
      </c>
      <c r="B440">
        <v>700645</v>
      </c>
      <c r="C440" t="s">
        <v>1752</v>
      </c>
      <c r="D440">
        <v>2315408</v>
      </c>
      <c r="E440" t="s">
        <v>1754</v>
      </c>
      <c r="F440">
        <v>2319120</v>
      </c>
      <c r="G440" t="s">
        <v>3858</v>
      </c>
      <c r="H440" t="s">
        <v>3767</v>
      </c>
      <c r="I440" t="s">
        <v>2457</v>
      </c>
      <c r="J440" t="s">
        <v>1717</v>
      </c>
      <c r="K440">
        <v>0.04</v>
      </c>
      <c r="L440">
        <v>6.5000000000000002E-2</v>
      </c>
      <c r="M440">
        <v>2.5000000000000001E-2</v>
      </c>
      <c r="N440">
        <v>7.4999999999999997E-2</v>
      </c>
      <c r="O440">
        <v>6.2E-2</v>
      </c>
      <c r="P440">
        <v>-1.8750000000000003E-2</v>
      </c>
      <c r="Q440">
        <v>-1.8750000000000003E-2</v>
      </c>
      <c r="R440">
        <v>-1.8750000000000003E-2</v>
      </c>
      <c r="S440">
        <v>-1.8750000000000003E-2</v>
      </c>
      <c r="T440">
        <v>-2.5000000000000001E-2</v>
      </c>
      <c r="U440">
        <v>5.6249999999999994E-2</v>
      </c>
      <c r="V440">
        <v>5.6249999999999994E-2</v>
      </c>
      <c r="W440">
        <v>5.6249999999999994E-2</v>
      </c>
      <c r="X440">
        <v>5.6249999999999994E-2</v>
      </c>
      <c r="Y440">
        <v>4.9999999999999996E-2</v>
      </c>
      <c r="Z440">
        <v>4.3249999999999997E-2</v>
      </c>
      <c r="AA440">
        <v>4.3249999999999997E-2</v>
      </c>
      <c r="AB440">
        <v>4.3249999999999997E-2</v>
      </c>
      <c r="AC440">
        <v>4.3249999999999997E-2</v>
      </c>
      <c r="AD440">
        <v>3.6999999999999998E-2</v>
      </c>
      <c r="AE440" t="str">
        <f t="shared" si="6"/>
        <v>KesehatanObat ResepObat Antimalaria</v>
      </c>
      <c r="BF440" t="s">
        <v>1890</v>
      </c>
      <c r="BI440" t="s">
        <v>2457</v>
      </c>
      <c r="BL440" t="s">
        <v>89</v>
      </c>
      <c r="BM440" t="s">
        <v>2732</v>
      </c>
      <c r="BO440" t="s">
        <v>3859</v>
      </c>
      <c r="BP440" t="s">
        <v>2734</v>
      </c>
    </row>
    <row r="441" spans="1:68">
      <c r="A441" t="s">
        <v>2292</v>
      </c>
      <c r="B441">
        <v>604206</v>
      </c>
      <c r="C441" t="s">
        <v>2305</v>
      </c>
      <c r="D441">
        <v>859784</v>
      </c>
      <c r="E441" t="s">
        <v>2309</v>
      </c>
      <c r="F441">
        <v>997000</v>
      </c>
      <c r="G441" t="s">
        <v>3860</v>
      </c>
      <c r="H441" t="s">
        <v>3861</v>
      </c>
      <c r="I441" t="s">
        <v>2971</v>
      </c>
      <c r="J441" t="s">
        <v>2292</v>
      </c>
      <c r="K441">
        <v>0.06</v>
      </c>
      <c r="L441">
        <v>0.08</v>
      </c>
      <c r="M441">
        <v>2.0000000000000004E-2</v>
      </c>
      <c r="N441">
        <v>9.5000000000000001E-2</v>
      </c>
      <c r="O441">
        <v>9.1999999999999998E-2</v>
      </c>
      <c r="P441">
        <v>-1.2989991209395823E-2</v>
      </c>
      <c r="Q441">
        <v>-2.1070061534229249E-2</v>
      </c>
      <c r="R441">
        <v>-3.4060052743625072E-2</v>
      </c>
      <c r="S441">
        <v>-4.2575065929531336E-2</v>
      </c>
      <c r="T441">
        <v>-5.0100087906041785E-2</v>
      </c>
      <c r="U441">
        <v>8.2010008790604175E-2</v>
      </c>
      <c r="V441">
        <v>7.3929938465770756E-2</v>
      </c>
      <c r="W441">
        <v>6.0939947256374929E-2</v>
      </c>
      <c r="X441">
        <v>5.2424934070468665E-2</v>
      </c>
      <c r="Y441">
        <v>4.4899912093958216E-2</v>
      </c>
      <c r="Z441">
        <v>7.9010008790604172E-2</v>
      </c>
      <c r="AA441">
        <v>7.0929938465770753E-2</v>
      </c>
      <c r="AB441">
        <v>5.7939947256374927E-2</v>
      </c>
      <c r="AC441">
        <v>4.9424934070468662E-2</v>
      </c>
      <c r="AD441">
        <v>4.1899912093958214E-2</v>
      </c>
      <c r="AE441" t="str">
        <f t="shared" si="6"/>
        <v>Mainan &amp; HobiMainan EdukasiMainan Pembelajaran Bahasa</v>
      </c>
      <c r="BF441" t="s">
        <v>2210</v>
      </c>
      <c r="BI441" t="s">
        <v>2457</v>
      </c>
      <c r="BL441" t="s">
        <v>728</v>
      </c>
      <c r="BM441" t="s">
        <v>3720</v>
      </c>
      <c r="BO441" t="s">
        <v>3862</v>
      </c>
      <c r="BP441" t="s">
        <v>2740</v>
      </c>
    </row>
    <row r="442" spans="1:68">
      <c r="A442" t="s">
        <v>2292</v>
      </c>
      <c r="B442">
        <v>604206</v>
      </c>
      <c r="C442" t="s">
        <v>2305</v>
      </c>
      <c r="D442">
        <v>859784</v>
      </c>
      <c r="E442" t="s">
        <v>2311</v>
      </c>
      <c r="F442">
        <v>863752</v>
      </c>
      <c r="G442" t="s">
        <v>3863</v>
      </c>
      <c r="H442" t="s">
        <v>3861</v>
      </c>
      <c r="I442" t="s">
        <v>2971</v>
      </c>
      <c r="J442" t="s">
        <v>2292</v>
      </c>
      <c r="K442">
        <v>0.06</v>
      </c>
      <c r="L442">
        <v>0.08</v>
      </c>
      <c r="M442">
        <v>2.0000000000000004E-2</v>
      </c>
      <c r="N442">
        <v>9.5000000000000001E-2</v>
      </c>
      <c r="O442">
        <v>9.1999999999999998E-2</v>
      </c>
      <c r="P442">
        <v>-1.3180763470570265E-2</v>
      </c>
      <c r="Q442">
        <v>-1.9734655706008204E-2</v>
      </c>
      <c r="R442">
        <v>-3.2915419176578468E-2</v>
      </c>
      <c r="S442">
        <v>-4.114427397072308E-2</v>
      </c>
      <c r="T442">
        <v>-4.8192365294297435E-2</v>
      </c>
      <c r="U442">
        <v>8.181923652942974E-2</v>
      </c>
      <c r="V442">
        <v>7.5265344293991801E-2</v>
      </c>
      <c r="W442">
        <v>6.2084580823421533E-2</v>
      </c>
      <c r="X442">
        <v>5.3855726029276921E-2</v>
      </c>
      <c r="Y442">
        <v>4.6807634705702567E-2</v>
      </c>
      <c r="Z442">
        <v>7.8819236529429737E-2</v>
      </c>
      <c r="AA442">
        <v>7.2265344293991798E-2</v>
      </c>
      <c r="AB442">
        <v>5.908458082342153E-2</v>
      </c>
      <c r="AC442">
        <v>5.0855726029276918E-2</v>
      </c>
      <c r="AD442">
        <v>4.3807634705702564E-2</v>
      </c>
      <c r="AE442" t="str">
        <f t="shared" si="6"/>
        <v>Mainan &amp; HobiMainan EdukasiMainan Musikal</v>
      </c>
      <c r="BF442" t="s">
        <v>1762</v>
      </c>
      <c r="BI442" t="s">
        <v>2457</v>
      </c>
      <c r="BL442" t="s">
        <v>234</v>
      </c>
      <c r="BM442" t="s">
        <v>3736</v>
      </c>
      <c r="BO442" t="s">
        <v>3864</v>
      </c>
      <c r="BP442" t="s">
        <v>2744</v>
      </c>
    </row>
    <row r="443" spans="1:68">
      <c r="A443" t="s">
        <v>2292</v>
      </c>
      <c r="B443">
        <v>604206</v>
      </c>
      <c r="C443" t="s">
        <v>2305</v>
      </c>
      <c r="D443">
        <v>859784</v>
      </c>
      <c r="E443" t="s">
        <v>2314</v>
      </c>
      <c r="F443">
        <v>864136</v>
      </c>
      <c r="G443" t="s">
        <v>3865</v>
      </c>
      <c r="H443" t="s">
        <v>3861</v>
      </c>
      <c r="I443" t="s">
        <v>2971</v>
      </c>
      <c r="J443" t="s">
        <v>2292</v>
      </c>
      <c r="K443">
        <v>0.06</v>
      </c>
      <c r="L443">
        <v>0.08</v>
      </c>
      <c r="M443">
        <v>2.0000000000000004E-2</v>
      </c>
      <c r="N443">
        <v>9.5000000000000001E-2</v>
      </c>
      <c r="O443">
        <v>9.1999999999999998E-2</v>
      </c>
      <c r="P443">
        <v>-1.2937845207333955E-2</v>
      </c>
      <c r="Q443">
        <v>-2.1435083548662328E-2</v>
      </c>
      <c r="R443">
        <v>-3.4372928755996283E-2</v>
      </c>
      <c r="S443">
        <v>-4.2966160944995349E-2</v>
      </c>
      <c r="T443">
        <v>-5.0621547926660473E-2</v>
      </c>
      <c r="U443">
        <v>8.2062154792666042E-2</v>
      </c>
      <c r="V443">
        <v>7.356491645133767E-2</v>
      </c>
      <c r="W443">
        <v>6.0627071244003718E-2</v>
      </c>
      <c r="X443">
        <v>5.2033839055004652E-2</v>
      </c>
      <c r="Y443">
        <v>4.4378452073339528E-2</v>
      </c>
      <c r="Z443">
        <v>7.906215479266604E-2</v>
      </c>
      <c r="AA443">
        <v>7.0564916451337667E-2</v>
      </c>
      <c r="AB443">
        <v>5.7627071244003715E-2</v>
      </c>
      <c r="AC443">
        <v>4.9033839055004649E-2</v>
      </c>
      <c r="AD443">
        <v>4.1378452073339525E-2</v>
      </c>
      <c r="AE443" t="str">
        <f t="shared" si="6"/>
        <v>Mainan &amp; HobiMainan EdukasiTablet &amp; Komputer Mainan</v>
      </c>
      <c r="BF443" t="s">
        <v>1637</v>
      </c>
      <c r="BI443" t="s">
        <v>2457</v>
      </c>
      <c r="BL443" t="s">
        <v>304</v>
      </c>
      <c r="BM443" t="s">
        <v>3723</v>
      </c>
      <c r="BO443" t="s">
        <v>3866</v>
      </c>
      <c r="BP443" t="s">
        <v>2749</v>
      </c>
    </row>
    <row r="444" spans="1:68">
      <c r="A444" t="s">
        <v>2292</v>
      </c>
      <c r="B444">
        <v>604206</v>
      </c>
      <c r="C444" t="s">
        <v>2305</v>
      </c>
      <c r="D444">
        <v>859784</v>
      </c>
      <c r="E444" t="s">
        <v>2310</v>
      </c>
      <c r="F444">
        <v>862728</v>
      </c>
      <c r="G444" t="s">
        <v>3867</v>
      </c>
      <c r="H444" t="s">
        <v>3861</v>
      </c>
      <c r="I444" t="s">
        <v>2971</v>
      </c>
      <c r="J444" t="s">
        <v>2292</v>
      </c>
      <c r="K444">
        <v>0.06</v>
      </c>
      <c r="L444">
        <v>0.08</v>
      </c>
      <c r="M444">
        <v>2.0000000000000004E-2</v>
      </c>
      <c r="N444">
        <v>9.5000000000000001E-2</v>
      </c>
      <c r="O444">
        <v>9.1999999999999998E-2</v>
      </c>
      <c r="P444">
        <v>-1.3531444072906216E-2</v>
      </c>
      <c r="Q444">
        <v>-1.7279891489656498E-2</v>
      </c>
      <c r="R444">
        <v>-3.0811335562562714E-2</v>
      </c>
      <c r="S444">
        <v>-3.8514169453203392E-2</v>
      </c>
      <c r="T444">
        <v>-4.4685559270937855E-2</v>
      </c>
      <c r="U444">
        <v>8.1468555927093789E-2</v>
      </c>
      <c r="V444">
        <v>7.77201085103435E-2</v>
      </c>
      <c r="W444">
        <v>6.4188664437437287E-2</v>
      </c>
      <c r="X444">
        <v>5.6485830546796609E-2</v>
      </c>
      <c r="Y444">
        <v>5.0314440729062146E-2</v>
      </c>
      <c r="Z444">
        <v>7.8468555927093786E-2</v>
      </c>
      <c r="AA444">
        <v>7.4720108510343497E-2</v>
      </c>
      <c r="AB444">
        <v>6.1188664437437285E-2</v>
      </c>
      <c r="AC444">
        <v>5.3485830546796606E-2</v>
      </c>
      <c r="AD444">
        <v>4.7314440729062143E-2</v>
      </c>
      <c r="AE444" t="str">
        <f t="shared" si="6"/>
        <v>Mainan &amp; HobiMainan EdukasiMainan Matematika</v>
      </c>
      <c r="BF444" t="s">
        <v>1981</v>
      </c>
      <c r="BI444" t="s">
        <v>2457</v>
      </c>
      <c r="BL444" t="s">
        <v>104</v>
      </c>
      <c r="BM444" t="s">
        <v>3726</v>
      </c>
      <c r="BO444" t="s">
        <v>3868</v>
      </c>
      <c r="BP444" t="s">
        <v>2753</v>
      </c>
    </row>
    <row r="445" spans="1:68">
      <c r="A445" t="s">
        <v>2292</v>
      </c>
      <c r="B445">
        <v>604206</v>
      </c>
      <c r="C445" t="s">
        <v>2305</v>
      </c>
      <c r="D445">
        <v>859784</v>
      </c>
      <c r="E445" t="s">
        <v>2306</v>
      </c>
      <c r="F445">
        <v>862472</v>
      </c>
      <c r="G445" t="s">
        <v>3869</v>
      </c>
      <c r="H445" t="s">
        <v>3861</v>
      </c>
      <c r="I445" t="s">
        <v>2971</v>
      </c>
      <c r="J445" t="s">
        <v>2292</v>
      </c>
      <c r="K445">
        <v>0.06</v>
      </c>
      <c r="L445">
        <v>0.08</v>
      </c>
      <c r="M445">
        <v>2.0000000000000004E-2</v>
      </c>
      <c r="N445">
        <v>9.5000000000000001E-2</v>
      </c>
      <c r="O445">
        <v>9.1999999999999998E-2</v>
      </c>
      <c r="P445">
        <v>-1.2888670545234918E-2</v>
      </c>
      <c r="Q445">
        <v>-2.1779306183355572E-2</v>
      </c>
      <c r="R445">
        <v>-3.466797672859049E-2</v>
      </c>
      <c r="S445">
        <v>-4.333497091073811E-2</v>
      </c>
      <c r="T445">
        <v>-5.1113294547650817E-2</v>
      </c>
      <c r="U445">
        <v>8.2111329454765083E-2</v>
      </c>
      <c r="V445">
        <v>7.3220693816644422E-2</v>
      </c>
      <c r="W445">
        <v>6.0332023271409511E-2</v>
      </c>
      <c r="X445">
        <v>5.1665029089261891E-2</v>
      </c>
      <c r="Y445">
        <v>4.3886705452349184E-2</v>
      </c>
      <c r="Z445">
        <v>7.9111329454765081E-2</v>
      </c>
      <c r="AA445">
        <v>7.0220693816644419E-2</v>
      </c>
      <c r="AB445">
        <v>5.7332023271409509E-2</v>
      </c>
      <c r="AC445">
        <v>4.8665029089261888E-2</v>
      </c>
      <c r="AD445">
        <v>4.0886705452349181E-2</v>
      </c>
      <c r="AE445" t="str">
        <f t="shared" si="6"/>
        <v>Mainan &amp; HobiMainan EdukasiSeni &amp; Kerajinan</v>
      </c>
      <c r="BF445" t="s">
        <v>1904</v>
      </c>
      <c r="BI445" t="s">
        <v>2457</v>
      </c>
      <c r="BL445" t="s">
        <v>305</v>
      </c>
      <c r="BM445" t="s">
        <v>3729</v>
      </c>
      <c r="BO445" t="s">
        <v>3870</v>
      </c>
      <c r="BP445" t="s">
        <v>2757</v>
      </c>
    </row>
    <row r="446" spans="1:68">
      <c r="A446" t="s">
        <v>2292</v>
      </c>
      <c r="B446">
        <v>604206</v>
      </c>
      <c r="C446" t="s">
        <v>2305</v>
      </c>
      <c r="D446">
        <v>859784</v>
      </c>
      <c r="E446" t="s">
        <v>2312</v>
      </c>
      <c r="F446">
        <v>862984</v>
      </c>
      <c r="G446" t="s">
        <v>3871</v>
      </c>
      <c r="H446" t="s">
        <v>3861</v>
      </c>
      <c r="I446" t="s">
        <v>2971</v>
      </c>
      <c r="J446" t="s">
        <v>2292</v>
      </c>
      <c r="K446">
        <v>0.06</v>
      </c>
      <c r="L446">
        <v>0.08</v>
      </c>
      <c r="M446">
        <v>2.0000000000000004E-2</v>
      </c>
      <c r="N446">
        <v>9.5000000000000001E-2</v>
      </c>
      <c r="O446">
        <v>9.1999999999999998E-2</v>
      </c>
      <c r="P446">
        <v>-1.4000000000000002E-2</v>
      </c>
      <c r="Q446">
        <v>-1.4000000000000002E-2</v>
      </c>
      <c r="R446">
        <v>-2.8000000000000004E-2</v>
      </c>
      <c r="S446">
        <v>-3.5000000000000003E-2</v>
      </c>
      <c r="T446">
        <v>-4.0000000000000008E-2</v>
      </c>
      <c r="U446">
        <v>8.1000000000000003E-2</v>
      </c>
      <c r="V446">
        <v>8.1000000000000003E-2</v>
      </c>
      <c r="W446">
        <v>6.7000000000000004E-2</v>
      </c>
      <c r="X446">
        <v>0.06</v>
      </c>
      <c r="Y446">
        <v>5.4999999999999993E-2</v>
      </c>
      <c r="Z446">
        <v>7.8E-2</v>
      </c>
      <c r="AA446">
        <v>7.8E-2</v>
      </c>
      <c r="AB446">
        <v>6.4000000000000001E-2</v>
      </c>
      <c r="AC446">
        <v>5.6999999999999995E-2</v>
      </c>
      <c r="AD446">
        <v>5.1999999999999991E-2</v>
      </c>
      <c r="AE446" t="str">
        <f t="shared" si="6"/>
        <v>Mainan &amp; HobiMainan EdukasiMainan Sains &amp; Teknologi</v>
      </c>
      <c r="BF446" t="s">
        <v>1402</v>
      </c>
      <c r="BI446" t="s">
        <v>2457</v>
      </c>
      <c r="BL446" t="s">
        <v>105</v>
      </c>
      <c r="BM446" t="s">
        <v>3732</v>
      </c>
      <c r="BO446" t="s">
        <v>3872</v>
      </c>
      <c r="BP446" t="s">
        <v>2762</v>
      </c>
    </row>
    <row r="447" spans="1:68">
      <c r="A447" t="s">
        <v>2292</v>
      </c>
      <c r="B447">
        <v>604206</v>
      </c>
      <c r="C447" t="s">
        <v>2305</v>
      </c>
      <c r="D447">
        <v>859784</v>
      </c>
      <c r="E447" t="s">
        <v>2308</v>
      </c>
      <c r="F447">
        <v>821904</v>
      </c>
      <c r="G447" t="s">
        <v>3873</v>
      </c>
      <c r="H447" t="s">
        <v>3861</v>
      </c>
      <c r="I447" t="s">
        <v>2971</v>
      </c>
      <c r="J447" t="s">
        <v>2292</v>
      </c>
      <c r="K447">
        <v>0.06</v>
      </c>
      <c r="L447">
        <v>0.08</v>
      </c>
      <c r="M447">
        <v>2.0000000000000004E-2</v>
      </c>
      <c r="N447">
        <v>9.5000000000000001E-2</v>
      </c>
      <c r="O447">
        <v>9.1999999999999998E-2</v>
      </c>
      <c r="P447">
        <v>-1.3148845641768176E-2</v>
      </c>
      <c r="Q447">
        <v>-1.9958080507622784E-2</v>
      </c>
      <c r="R447">
        <v>-3.310692614939096E-2</v>
      </c>
      <c r="S447">
        <v>-4.1383657686738698E-2</v>
      </c>
      <c r="T447">
        <v>-4.8511543582318267E-2</v>
      </c>
      <c r="U447">
        <v>8.1851154358231829E-2</v>
      </c>
      <c r="V447">
        <v>7.5041919492377221E-2</v>
      </c>
      <c r="W447">
        <v>6.1893073850609041E-2</v>
      </c>
      <c r="X447">
        <v>5.3616342313261303E-2</v>
      </c>
      <c r="Y447">
        <v>4.6488456417681734E-2</v>
      </c>
      <c r="Z447">
        <v>7.8851154358231826E-2</v>
      </c>
      <c r="AA447">
        <v>7.2041919492377218E-2</v>
      </c>
      <c r="AB447">
        <v>5.8893073850609039E-2</v>
      </c>
      <c r="AC447">
        <v>5.0616342313261301E-2</v>
      </c>
      <c r="AD447">
        <v>4.3488456417681731E-2</v>
      </c>
      <c r="AE447" t="str">
        <f t="shared" si="6"/>
        <v>Mainan &amp; HobiMainan EdukasiFlash Card</v>
      </c>
      <c r="BF447" t="s">
        <v>1569</v>
      </c>
      <c r="BI447" t="s">
        <v>2457</v>
      </c>
      <c r="BL447" t="s">
        <v>821</v>
      </c>
      <c r="BM447" t="s">
        <v>3735</v>
      </c>
      <c r="BO447" t="s">
        <v>3874</v>
      </c>
      <c r="BP447" t="s">
        <v>2766</v>
      </c>
    </row>
    <row r="448" spans="1:68">
      <c r="A448" t="s">
        <v>2292</v>
      </c>
      <c r="B448">
        <v>604206</v>
      </c>
      <c r="C448" t="s">
        <v>2305</v>
      </c>
      <c r="D448">
        <v>859784</v>
      </c>
      <c r="E448" t="s">
        <v>2313</v>
      </c>
      <c r="F448">
        <v>863240</v>
      </c>
      <c r="G448" t="s">
        <v>3875</v>
      </c>
      <c r="H448" t="s">
        <v>3861</v>
      </c>
      <c r="I448" t="s">
        <v>2971</v>
      </c>
      <c r="J448" t="s">
        <v>2292</v>
      </c>
      <c r="K448">
        <v>0.06</v>
      </c>
      <c r="L448">
        <v>0.08</v>
      </c>
      <c r="M448">
        <v>2.0000000000000004E-2</v>
      </c>
      <c r="N448">
        <v>9.5000000000000001E-2</v>
      </c>
      <c r="O448">
        <v>9.1999999999999998E-2</v>
      </c>
      <c r="P448">
        <v>-1.3320198504643079E-2</v>
      </c>
      <c r="Q448">
        <v>-1.8758610467498504E-2</v>
      </c>
      <c r="R448">
        <v>-3.2078808972141583E-2</v>
      </c>
      <c r="S448">
        <v>-4.0098511215176977E-2</v>
      </c>
      <c r="T448">
        <v>-4.6798014953569292E-2</v>
      </c>
      <c r="U448">
        <v>8.1679801495356918E-2</v>
      </c>
      <c r="V448">
        <v>7.6241389532501494E-2</v>
      </c>
      <c r="W448">
        <v>6.2921191027858425E-2</v>
      </c>
      <c r="X448">
        <v>5.4901488784823024E-2</v>
      </c>
      <c r="Y448">
        <v>4.8201985046430709E-2</v>
      </c>
      <c r="Z448">
        <v>7.8679801495356916E-2</v>
      </c>
      <c r="AA448">
        <v>7.3241389532501491E-2</v>
      </c>
      <c r="AB448">
        <v>5.9921191027858416E-2</v>
      </c>
      <c r="AC448">
        <v>5.1901488784823022E-2</v>
      </c>
      <c r="AD448">
        <v>4.5201985046430707E-2</v>
      </c>
      <c r="AE448" t="str">
        <f t="shared" si="6"/>
        <v>Mainan &amp; HobiMainan EdukasiPenyortir Bentuk</v>
      </c>
      <c r="BF448" t="s">
        <v>1195</v>
      </c>
      <c r="BI448" t="s">
        <v>2457</v>
      </c>
      <c r="BL448" t="s">
        <v>253</v>
      </c>
      <c r="BM448" t="s">
        <v>3756</v>
      </c>
      <c r="BO448" t="s">
        <v>3876</v>
      </c>
      <c r="BP448" t="s">
        <v>2770</v>
      </c>
    </row>
    <row r="449" spans="1:68">
      <c r="A449" t="s">
        <v>2292</v>
      </c>
      <c r="B449">
        <v>604206</v>
      </c>
      <c r="C449" t="s">
        <v>2305</v>
      </c>
      <c r="D449">
        <v>859784</v>
      </c>
      <c r="E449" t="s">
        <v>2307</v>
      </c>
      <c r="F449">
        <v>821776</v>
      </c>
      <c r="G449" t="s">
        <v>3877</v>
      </c>
      <c r="H449" t="s">
        <v>3861</v>
      </c>
      <c r="I449" t="s">
        <v>2971</v>
      </c>
      <c r="J449" t="s">
        <v>2292</v>
      </c>
      <c r="K449">
        <v>0.06</v>
      </c>
      <c r="L449">
        <v>0.08</v>
      </c>
      <c r="M449">
        <v>2.0000000000000004E-2</v>
      </c>
      <c r="N449">
        <v>9.5000000000000001E-2</v>
      </c>
      <c r="O449">
        <v>9.1999999999999998E-2</v>
      </c>
      <c r="P449">
        <v>-1.333765892498652E-2</v>
      </c>
      <c r="Q449">
        <v>-1.8636387525094368E-2</v>
      </c>
      <c r="R449">
        <v>-3.1974046450080888E-2</v>
      </c>
      <c r="S449">
        <v>-3.9967558062601112E-2</v>
      </c>
      <c r="T449">
        <v>-4.6623410750134819E-2</v>
      </c>
      <c r="U449">
        <v>8.1662341075013481E-2</v>
      </c>
      <c r="V449">
        <v>7.636361247490564E-2</v>
      </c>
      <c r="W449">
        <v>6.3025953549919106E-2</v>
      </c>
      <c r="X449">
        <v>5.5032441937398889E-2</v>
      </c>
      <c r="Y449">
        <v>4.8376589249865182E-2</v>
      </c>
      <c r="Z449">
        <v>7.8662341075013478E-2</v>
      </c>
      <c r="AA449">
        <v>7.3363612474905637E-2</v>
      </c>
      <c r="AB449">
        <v>6.002595354991911E-2</v>
      </c>
      <c r="AC449">
        <v>5.2032441937398886E-2</v>
      </c>
      <c r="AD449">
        <v>4.5376589249865179E-2</v>
      </c>
      <c r="AE449" t="str">
        <f t="shared" si="6"/>
        <v>Mainan &amp; HobiMainan EdukasiDetektif &amp; Mata-mata</v>
      </c>
      <c r="BF449" t="s">
        <v>1403</v>
      </c>
      <c r="BI449" t="s">
        <v>2457</v>
      </c>
      <c r="BL449" t="s">
        <v>704</v>
      </c>
      <c r="BM449" t="s">
        <v>3740</v>
      </c>
      <c r="BO449" t="s">
        <v>3878</v>
      </c>
      <c r="BP449" t="s">
        <v>2774</v>
      </c>
    </row>
    <row r="450" spans="1:68">
      <c r="A450" t="s">
        <v>2322</v>
      </c>
      <c r="B450">
        <v>601152</v>
      </c>
      <c r="C450" t="s">
        <v>2325</v>
      </c>
      <c r="D450">
        <v>843016</v>
      </c>
      <c r="G450" t="s">
        <v>3825</v>
      </c>
      <c r="H450" t="s">
        <v>3825</v>
      </c>
      <c r="I450" t="s">
        <v>246</v>
      </c>
      <c r="J450" t="s">
        <v>2322</v>
      </c>
      <c r="K450">
        <v>5.5E-2</v>
      </c>
      <c r="L450">
        <v>0.08</v>
      </c>
      <c r="M450">
        <v>2.5000000000000001E-2</v>
      </c>
      <c r="N450">
        <v>9.2499999999999999E-2</v>
      </c>
      <c r="O450">
        <v>0.1095</v>
      </c>
      <c r="P450">
        <v>-6.9253415504967226E-3</v>
      </c>
      <c r="Q450">
        <v>-2.1522609146522986E-2</v>
      </c>
      <c r="R450">
        <v>-2.8447950697019709E-2</v>
      </c>
      <c r="S450">
        <v>-3.5559938371274635E-2</v>
      </c>
      <c r="T450">
        <v>-4.3246584495032846E-2</v>
      </c>
      <c r="U450">
        <v>8.557465844950328E-2</v>
      </c>
      <c r="V450">
        <v>7.0977390853477013E-2</v>
      </c>
      <c r="W450">
        <v>6.4052049302980293E-2</v>
      </c>
      <c r="X450">
        <v>5.6940061628725364E-2</v>
      </c>
      <c r="Y450">
        <v>4.9253415504967153E-2</v>
      </c>
      <c r="Z450">
        <v>0.10257465844950328</v>
      </c>
      <c r="AA450">
        <v>8.7977390853477014E-2</v>
      </c>
      <c r="AB450">
        <v>8.1052049302980295E-2</v>
      </c>
      <c r="AC450">
        <v>7.3940061628725365E-2</v>
      </c>
      <c r="AD450">
        <v>6.6253415504967161E-2</v>
      </c>
      <c r="AE450" t="str">
        <f t="shared" si="6"/>
        <v>Pakaian &amp; Pakaian Dalam WanitaBaju Tidur dan Baju Santai Wanita</v>
      </c>
      <c r="BF450" t="s">
        <v>1217</v>
      </c>
      <c r="BI450" t="s">
        <v>2457</v>
      </c>
      <c r="BL450" t="s">
        <v>705</v>
      </c>
      <c r="BM450" t="s">
        <v>3743</v>
      </c>
      <c r="BO450" t="s">
        <v>3879</v>
      </c>
      <c r="BP450" t="s">
        <v>2778</v>
      </c>
    </row>
    <row r="451" spans="1:68">
      <c r="A451" t="s">
        <v>2072</v>
      </c>
      <c r="B451">
        <v>601739</v>
      </c>
      <c r="C451" t="s">
        <v>2122</v>
      </c>
      <c r="D451">
        <v>909576</v>
      </c>
      <c r="E451" t="s">
        <v>2124</v>
      </c>
      <c r="F451">
        <v>914184</v>
      </c>
      <c r="G451" t="s">
        <v>3404</v>
      </c>
      <c r="H451" t="s">
        <v>3880</v>
      </c>
      <c r="I451" t="s">
        <v>2403</v>
      </c>
      <c r="J451" t="s">
        <v>2818</v>
      </c>
      <c r="K451">
        <v>0.04</v>
      </c>
      <c r="L451">
        <v>0.03</v>
      </c>
      <c r="M451">
        <v>-1.0000000000000002E-2</v>
      </c>
      <c r="N451">
        <v>0.1</v>
      </c>
      <c r="O451">
        <v>8.2000000000000003E-2</v>
      </c>
      <c r="P451">
        <v>-1.0499999999999997E-3</v>
      </c>
      <c r="Q451">
        <v>-1.9499999999999999E-3</v>
      </c>
      <c r="R451">
        <v>-2.9999999999999996E-3</v>
      </c>
      <c r="S451">
        <v>-3.7499999999999994E-3</v>
      </c>
      <c r="T451">
        <v>-4.9999999999999992E-3</v>
      </c>
      <c r="U451">
        <v>9.895000000000001E-2</v>
      </c>
      <c r="V451">
        <v>9.8050000000000012E-2</v>
      </c>
      <c r="W451">
        <v>9.7000000000000003E-2</v>
      </c>
      <c r="X451">
        <v>9.6250000000000002E-2</v>
      </c>
      <c r="Y451">
        <v>9.5000000000000001E-2</v>
      </c>
      <c r="Z451">
        <v>8.0950000000000008E-2</v>
      </c>
      <c r="AA451">
        <v>8.005000000000001E-2</v>
      </c>
      <c r="AB451">
        <v>7.9000000000000001E-2</v>
      </c>
      <c r="AC451">
        <v>7.825E-2</v>
      </c>
      <c r="AD451">
        <v>7.6999999999999999E-2</v>
      </c>
      <c r="AE451" t="str">
        <f t="shared" si="6"/>
        <v>Telepon &amp; ElektronikPerangkat Pintar &amp; Dapat DipakaiPelacak GPS</v>
      </c>
      <c r="BF451" t="s">
        <v>1436</v>
      </c>
      <c r="BI451" t="s">
        <v>2457</v>
      </c>
      <c r="BL451" t="s">
        <v>558</v>
      </c>
      <c r="BM451" t="s">
        <v>3746</v>
      </c>
      <c r="BO451" t="s">
        <v>3881</v>
      </c>
      <c r="BP451" t="s">
        <v>2782</v>
      </c>
    </row>
    <row r="452" spans="1:68">
      <c r="A452" t="s">
        <v>1929</v>
      </c>
      <c r="B452">
        <v>953224</v>
      </c>
      <c r="C452" t="s">
        <v>1944</v>
      </c>
      <c r="D452">
        <v>954888</v>
      </c>
      <c r="G452" t="s">
        <v>3559</v>
      </c>
      <c r="H452" t="s">
        <v>3559</v>
      </c>
      <c r="I452" t="s">
        <v>246</v>
      </c>
      <c r="J452" t="s">
        <v>2479</v>
      </c>
      <c r="K452">
        <v>0.04</v>
      </c>
      <c r="L452">
        <v>4.4999999999999998E-2</v>
      </c>
      <c r="M452">
        <v>4.9999999999999975E-3</v>
      </c>
      <c r="N452">
        <v>4.7500000000000001E-2</v>
      </c>
      <c r="O452">
        <v>3.6999999999999998E-2</v>
      </c>
      <c r="P452">
        <v>-3.1082364564306124E-3</v>
      </c>
      <c r="Q452">
        <v>-1.7030620780057074E-2</v>
      </c>
      <c r="R452">
        <v>-2.0138857236487687E-2</v>
      </c>
      <c r="S452">
        <v>-2.3247093692918296E-2</v>
      </c>
      <c r="T452">
        <v>-2.9329458257224394E-2</v>
      </c>
      <c r="U452">
        <v>4.4391763543569385E-2</v>
      </c>
      <c r="V452">
        <v>3.0469379219942926E-2</v>
      </c>
      <c r="W452">
        <v>2.7361142763512314E-2</v>
      </c>
      <c r="X452">
        <v>2.4252906307081705E-2</v>
      </c>
      <c r="Y452">
        <v>1.8170541742775607E-2</v>
      </c>
      <c r="Z452">
        <v>3.3891763543569389E-2</v>
      </c>
      <c r="AA452">
        <v>1.9969379219942924E-2</v>
      </c>
      <c r="AB452">
        <v>1.6861142763512312E-2</v>
      </c>
      <c r="AC452">
        <v>1.3752906307081703E-2</v>
      </c>
      <c r="AD452">
        <v>7.6705417427756044E-3</v>
      </c>
      <c r="AE452" t="str">
        <f t="shared" si="6"/>
        <v>Aksesori Perhiasan &amp; TurunannyaPlatinum &amp; Emas Karat</v>
      </c>
      <c r="BF452" t="s">
        <v>1302</v>
      </c>
      <c r="BI452" t="s">
        <v>2457</v>
      </c>
      <c r="BL452" t="s">
        <v>593</v>
      </c>
      <c r="BM452" t="s">
        <v>3748</v>
      </c>
      <c r="BO452" t="s">
        <v>3882</v>
      </c>
      <c r="BP452" t="s">
        <v>2786</v>
      </c>
    </row>
    <row r="453" spans="1:68">
      <c r="A453" t="s">
        <v>2028</v>
      </c>
      <c r="B453">
        <v>601303</v>
      </c>
      <c r="C453" t="s">
        <v>2034</v>
      </c>
      <c r="D453">
        <v>601331</v>
      </c>
      <c r="G453" t="s">
        <v>3702</v>
      </c>
      <c r="H453" t="s">
        <v>3702</v>
      </c>
      <c r="I453" t="s">
        <v>246</v>
      </c>
      <c r="J453" t="s">
        <v>2028</v>
      </c>
      <c r="K453">
        <v>5.5E-2</v>
      </c>
      <c r="L453">
        <v>0.08</v>
      </c>
      <c r="M453">
        <v>2.5000000000000001E-2</v>
      </c>
      <c r="N453">
        <v>9.2499999999999999E-2</v>
      </c>
      <c r="O453">
        <v>0.1095</v>
      </c>
      <c r="P453">
        <v>-7.047774609571008E-3</v>
      </c>
      <c r="Q453">
        <v>-2.0665577733002958E-2</v>
      </c>
      <c r="R453">
        <v>-2.7713352342573966E-2</v>
      </c>
      <c r="S453">
        <v>-3.4641690428217457E-2</v>
      </c>
      <c r="T453">
        <v>-4.2022253904289944E-2</v>
      </c>
      <c r="U453">
        <v>8.5452225390428987E-2</v>
      </c>
      <c r="V453">
        <v>7.1834422266997044E-2</v>
      </c>
      <c r="W453">
        <v>6.4786647657426033E-2</v>
      </c>
      <c r="X453">
        <v>5.7858309571782542E-2</v>
      </c>
      <c r="Y453">
        <v>5.0477746095710055E-2</v>
      </c>
      <c r="Z453">
        <v>0.10245222539042899</v>
      </c>
      <c r="AA453">
        <v>8.8834422266997046E-2</v>
      </c>
      <c r="AB453">
        <v>8.1786647657426034E-2</v>
      </c>
      <c r="AC453">
        <v>7.485830957178255E-2</v>
      </c>
      <c r="AD453">
        <v>6.7477746095710056E-2</v>
      </c>
      <c r="AE453" t="str">
        <f t="shared" si="6"/>
        <v>Fashion MuslimOuter</v>
      </c>
      <c r="BF453" t="s">
        <v>1704</v>
      </c>
      <c r="BI453" t="s">
        <v>2457</v>
      </c>
      <c r="BL453" t="s">
        <v>497</v>
      </c>
      <c r="BM453" t="s">
        <v>3751</v>
      </c>
      <c r="BO453" t="s">
        <v>3883</v>
      </c>
      <c r="BP453" t="s">
        <v>2790</v>
      </c>
    </row>
    <row r="454" spans="1:68">
      <c r="A454" t="s">
        <v>1615</v>
      </c>
      <c r="B454">
        <v>700437</v>
      </c>
      <c r="C454" t="s">
        <v>1673</v>
      </c>
      <c r="D454">
        <v>915080</v>
      </c>
      <c r="E454" t="s">
        <v>1684</v>
      </c>
      <c r="F454">
        <v>920456</v>
      </c>
      <c r="G454" t="s">
        <v>3884</v>
      </c>
      <c r="H454" t="s">
        <v>3885</v>
      </c>
      <c r="I454" t="s">
        <v>2457</v>
      </c>
      <c r="J454" t="s">
        <v>1615</v>
      </c>
      <c r="K454">
        <v>0.05</v>
      </c>
      <c r="L454">
        <v>6.5000000000000002E-2</v>
      </c>
      <c r="M454">
        <v>1.4999999999999999E-2</v>
      </c>
      <c r="N454">
        <v>7.7499999999999999E-2</v>
      </c>
      <c r="O454">
        <v>0.11700000000000001</v>
      </c>
      <c r="P454">
        <v>-1.4500000000000002E-2</v>
      </c>
      <c r="Q454">
        <v>-1.0499999999999999E-2</v>
      </c>
      <c r="R454">
        <v>-2.5000000000000001E-2</v>
      </c>
      <c r="S454">
        <v>-3.125E-2</v>
      </c>
      <c r="T454">
        <v>-3.5000000000000003E-2</v>
      </c>
      <c r="U454">
        <v>6.3E-2</v>
      </c>
      <c r="V454">
        <v>6.7000000000000004E-2</v>
      </c>
      <c r="W454">
        <v>5.2499999999999998E-2</v>
      </c>
      <c r="X454">
        <v>4.6249999999999999E-2</v>
      </c>
      <c r="Y454">
        <v>4.2499999999999996E-2</v>
      </c>
      <c r="Z454">
        <v>0.10250000000000001</v>
      </c>
      <c r="AA454">
        <v>0.10650000000000001</v>
      </c>
      <c r="AB454">
        <v>9.1999999999999998E-2</v>
      </c>
      <c r="AC454">
        <v>8.5750000000000007E-2</v>
      </c>
      <c r="AD454">
        <v>8.2000000000000003E-2</v>
      </c>
      <c r="AE454" t="str">
        <f t="shared" ref="AE454:AE517" si="7">VLOOKUP(G454,BO:BP,2,0)</f>
        <v>Makanan &amp; MinumanBahan Makanan &amp; Peralatan Memasak PokokSelai, Saus, &amp; Olesan</v>
      </c>
      <c r="BF454" t="s">
        <v>1802</v>
      </c>
      <c r="BI454" t="s">
        <v>2457</v>
      </c>
      <c r="BL454" t="s">
        <v>498</v>
      </c>
      <c r="BM454" t="s">
        <v>3753</v>
      </c>
      <c r="BO454" t="s">
        <v>3886</v>
      </c>
      <c r="BP454" t="s">
        <v>2793</v>
      </c>
    </row>
    <row r="455" spans="1:68">
      <c r="A455" t="s">
        <v>1717</v>
      </c>
      <c r="B455">
        <v>700645</v>
      </c>
      <c r="C455" t="s">
        <v>1752</v>
      </c>
      <c r="D455">
        <v>2315408</v>
      </c>
      <c r="E455" t="s">
        <v>1765</v>
      </c>
      <c r="F455">
        <v>2319632</v>
      </c>
      <c r="G455" t="s">
        <v>3887</v>
      </c>
      <c r="H455" t="s">
        <v>3767</v>
      </c>
      <c r="I455" t="s">
        <v>2457</v>
      </c>
      <c r="J455" t="s">
        <v>1717</v>
      </c>
      <c r="K455">
        <v>0.04</v>
      </c>
      <c r="L455">
        <v>6.5000000000000002E-2</v>
      </c>
      <c r="M455">
        <v>2.5000000000000001E-2</v>
      </c>
      <c r="N455">
        <v>7.4999999999999997E-2</v>
      </c>
      <c r="O455">
        <v>6.2E-2</v>
      </c>
      <c r="P455">
        <v>-2.5000000000000001E-2</v>
      </c>
      <c r="Q455">
        <v>-2.5000000000000001E-2</v>
      </c>
      <c r="R455">
        <v>-2.5000000000000001E-2</v>
      </c>
      <c r="S455">
        <v>-2.5000000000000001E-2</v>
      </c>
      <c r="T455">
        <v>-2.5000000000000001E-2</v>
      </c>
      <c r="U455">
        <v>4.9999999999999996E-2</v>
      </c>
      <c r="V455">
        <v>4.9999999999999996E-2</v>
      </c>
      <c r="W455">
        <v>4.9999999999999996E-2</v>
      </c>
      <c r="X455">
        <v>4.9999999999999996E-2</v>
      </c>
      <c r="Y455">
        <v>4.9999999999999996E-2</v>
      </c>
      <c r="Z455">
        <v>3.6999999999999998E-2</v>
      </c>
      <c r="AA455">
        <v>3.6999999999999998E-2</v>
      </c>
      <c r="AB455">
        <v>3.6999999999999998E-2</v>
      </c>
      <c r="AC455">
        <v>3.6999999999999998E-2</v>
      </c>
      <c r="AD455">
        <v>3.6999999999999998E-2</v>
      </c>
      <c r="AE455" t="str">
        <f t="shared" si="7"/>
        <v>KesehatanObat ResepObat Gangguan Sistem Saraf &amp; Otak</v>
      </c>
      <c r="BF455" t="s">
        <v>2211</v>
      </c>
      <c r="BI455" t="s">
        <v>2457</v>
      </c>
      <c r="BL455" t="s">
        <v>499</v>
      </c>
      <c r="BM455" t="s">
        <v>3758</v>
      </c>
      <c r="BO455" t="s">
        <v>3888</v>
      </c>
      <c r="BP455" t="s">
        <v>2797</v>
      </c>
    </row>
    <row r="456" spans="1:68">
      <c r="A456" t="s">
        <v>1717</v>
      </c>
      <c r="B456">
        <v>700645</v>
      </c>
      <c r="C456" t="s">
        <v>1767</v>
      </c>
      <c r="D456">
        <v>924552</v>
      </c>
      <c r="G456" t="s">
        <v>3889</v>
      </c>
      <c r="H456" t="s">
        <v>3889</v>
      </c>
      <c r="I456" t="s">
        <v>2457</v>
      </c>
      <c r="J456" t="s">
        <v>1717</v>
      </c>
      <c r="K456">
        <v>0.04</v>
      </c>
      <c r="L456">
        <v>6.5000000000000002E-2</v>
      </c>
      <c r="M456">
        <v>2.5000000000000001E-2</v>
      </c>
      <c r="N456">
        <v>9.5000000000000001E-2</v>
      </c>
      <c r="O456">
        <v>9.1999999999999998E-2</v>
      </c>
      <c r="P456">
        <v>-1.3500000000000009E-2</v>
      </c>
      <c r="Q456">
        <v>-1.7499999999999998E-2</v>
      </c>
      <c r="R456">
        <v>-3.1000000000000007E-2</v>
      </c>
      <c r="S456">
        <v>-3.8750000000000007E-2</v>
      </c>
      <c r="T456">
        <v>-4.4999999999999998E-2</v>
      </c>
      <c r="U456">
        <v>8.1499999999999989E-2</v>
      </c>
      <c r="V456">
        <v>7.7499999999999999E-2</v>
      </c>
      <c r="W456">
        <v>6.4000000000000001E-2</v>
      </c>
      <c r="X456">
        <v>5.6249999999999994E-2</v>
      </c>
      <c r="Y456">
        <v>0.05</v>
      </c>
      <c r="Z456">
        <v>7.8499999999999986E-2</v>
      </c>
      <c r="AA456">
        <v>7.4499999999999997E-2</v>
      </c>
      <c r="AB456">
        <v>6.0999999999999992E-2</v>
      </c>
      <c r="AC456">
        <v>5.3249999999999992E-2</v>
      </c>
      <c r="AD456">
        <v>4.7E-2</v>
      </c>
      <c r="AE456" t="str">
        <f t="shared" si="7"/>
        <v>KesehatanKesehatan Seksual</v>
      </c>
      <c r="BF456" t="s">
        <v>1905</v>
      </c>
      <c r="BI456" t="s">
        <v>2457</v>
      </c>
      <c r="BL456" t="s">
        <v>910</v>
      </c>
      <c r="BM456" t="s">
        <v>3760</v>
      </c>
      <c r="BO456" t="s">
        <v>3890</v>
      </c>
      <c r="BP456" t="s">
        <v>2801</v>
      </c>
    </row>
    <row r="457" spans="1:68">
      <c r="A457" t="s">
        <v>1691</v>
      </c>
      <c r="B457">
        <v>604453</v>
      </c>
      <c r="C457" t="s">
        <v>1697</v>
      </c>
      <c r="D457">
        <v>871048</v>
      </c>
      <c r="E457" t="s">
        <v>1706</v>
      </c>
      <c r="F457">
        <v>876424</v>
      </c>
      <c r="G457" t="s">
        <v>3891</v>
      </c>
      <c r="H457" t="s">
        <v>3892</v>
      </c>
      <c r="I457" t="s">
        <v>2547</v>
      </c>
      <c r="J457" t="s">
        <v>1691</v>
      </c>
      <c r="K457">
        <v>0.05</v>
      </c>
      <c r="L457">
        <v>6.5000000000000002E-2</v>
      </c>
      <c r="M457">
        <v>1.4999999999999999E-2</v>
      </c>
      <c r="N457">
        <v>0.1</v>
      </c>
      <c r="O457">
        <v>0.122</v>
      </c>
      <c r="P457">
        <v>-1.1580502021874699E-2</v>
      </c>
      <c r="Q457">
        <v>-3.0936485846877099E-2</v>
      </c>
      <c r="R457">
        <v>-4.2516987868751799E-2</v>
      </c>
      <c r="S457">
        <v>-5.3146234835939749E-2</v>
      </c>
      <c r="T457">
        <v>-6.4194979781253006E-2</v>
      </c>
      <c r="U457">
        <v>8.8419497978125303E-2</v>
      </c>
      <c r="V457">
        <v>6.906351415312291E-2</v>
      </c>
      <c r="W457">
        <v>5.7483012131248207E-2</v>
      </c>
      <c r="X457">
        <v>4.6853765164060257E-2</v>
      </c>
      <c r="Y457">
        <v>3.5805020218747E-2</v>
      </c>
      <c r="Z457">
        <v>0.11041949797812529</v>
      </c>
      <c r="AA457">
        <v>9.1063514153122901E-2</v>
      </c>
      <c r="AB457">
        <v>7.9483012131248199E-2</v>
      </c>
      <c r="AC457">
        <v>6.8853765164060249E-2</v>
      </c>
      <c r="AD457">
        <v>5.7805020218746991E-2</v>
      </c>
      <c r="AE457" t="str">
        <f t="shared" si="7"/>
        <v>FurniturFurnitur IndoorKasur</v>
      </c>
      <c r="BF457" t="s">
        <v>1492</v>
      </c>
      <c r="BI457" t="s">
        <v>2457</v>
      </c>
      <c r="BL457" t="s">
        <v>451</v>
      </c>
      <c r="BM457" t="s">
        <v>3893</v>
      </c>
      <c r="BO457" t="s">
        <v>3894</v>
      </c>
      <c r="BP457" t="s">
        <v>2805</v>
      </c>
    </row>
    <row r="458" spans="1:68">
      <c r="A458" t="s">
        <v>1691</v>
      </c>
      <c r="B458">
        <v>604453</v>
      </c>
      <c r="C458" t="s">
        <v>1697</v>
      </c>
      <c r="D458">
        <v>871048</v>
      </c>
      <c r="E458" t="s">
        <v>1702</v>
      </c>
      <c r="F458">
        <v>876680</v>
      </c>
      <c r="G458" t="s">
        <v>3895</v>
      </c>
      <c r="H458" t="s">
        <v>3892</v>
      </c>
      <c r="I458" t="s">
        <v>2547</v>
      </c>
      <c r="J458" t="s">
        <v>1691</v>
      </c>
      <c r="K458">
        <v>0.05</v>
      </c>
      <c r="L458">
        <v>6.5000000000000002E-2</v>
      </c>
      <c r="M458">
        <v>1.4999999999999999E-2</v>
      </c>
      <c r="N458">
        <v>0.1</v>
      </c>
      <c r="O458">
        <v>0.122</v>
      </c>
      <c r="P458">
        <v>-1.4146565819224965E-2</v>
      </c>
      <c r="Q458">
        <v>-1.2974039265425258E-2</v>
      </c>
      <c r="R458">
        <v>-2.7120605084650223E-2</v>
      </c>
      <c r="S458">
        <v>-3.3900756355812779E-2</v>
      </c>
      <c r="T458">
        <v>-3.8534341807750366E-2</v>
      </c>
      <c r="U458">
        <v>8.585343418077504E-2</v>
      </c>
      <c r="V458">
        <v>8.7025960734574748E-2</v>
      </c>
      <c r="W458">
        <v>7.2879394915349782E-2</v>
      </c>
      <c r="X458">
        <v>6.6099243644187233E-2</v>
      </c>
      <c r="Y458">
        <v>6.1465658192249639E-2</v>
      </c>
      <c r="Z458">
        <v>0.10785343418077503</v>
      </c>
      <c r="AA458">
        <v>0.10902596073457474</v>
      </c>
      <c r="AB458">
        <v>9.4879394915349774E-2</v>
      </c>
      <c r="AC458">
        <v>8.8099243644187225E-2</v>
      </c>
      <c r="AD458">
        <v>8.3465658192249631E-2</v>
      </c>
      <c r="AE458" t="str">
        <f t="shared" si="7"/>
        <v>FurniturFurnitur IndoorLemari &amp; Kabinet</v>
      </c>
      <c r="BF458" t="s">
        <v>1321</v>
      </c>
      <c r="BI458" t="s">
        <v>2457</v>
      </c>
      <c r="BL458" t="s">
        <v>1094</v>
      </c>
      <c r="BM458" t="s">
        <v>3896</v>
      </c>
      <c r="BO458" t="s">
        <v>3897</v>
      </c>
      <c r="BP458" t="s">
        <v>2813</v>
      </c>
    </row>
    <row r="459" spans="1:68">
      <c r="A459" t="s">
        <v>1691</v>
      </c>
      <c r="B459">
        <v>604453</v>
      </c>
      <c r="C459" t="s">
        <v>1697</v>
      </c>
      <c r="D459">
        <v>871048</v>
      </c>
      <c r="E459" t="s">
        <v>1713</v>
      </c>
      <c r="F459">
        <v>876936</v>
      </c>
      <c r="G459" t="s">
        <v>3898</v>
      </c>
      <c r="H459" t="s">
        <v>3892</v>
      </c>
      <c r="I459" t="s">
        <v>2547</v>
      </c>
      <c r="J459" t="s">
        <v>1691</v>
      </c>
      <c r="K459">
        <v>0.05</v>
      </c>
      <c r="L459">
        <v>6.5000000000000002E-2</v>
      </c>
      <c r="M459">
        <v>1.4999999999999999E-2</v>
      </c>
      <c r="N459">
        <v>0.1</v>
      </c>
      <c r="O459">
        <v>0.122</v>
      </c>
      <c r="P459">
        <v>-1.312278573596835E-2</v>
      </c>
      <c r="Q459">
        <v>-2.0140499848221579E-2</v>
      </c>
      <c r="R459">
        <v>-3.3263285584189929E-2</v>
      </c>
      <c r="S459">
        <v>-4.157910698023741E-2</v>
      </c>
      <c r="T459">
        <v>-4.877214264031654E-2</v>
      </c>
      <c r="U459">
        <v>8.6877214264031652E-2</v>
      </c>
      <c r="V459">
        <v>7.9859500151778423E-2</v>
      </c>
      <c r="W459">
        <v>6.6736714415810083E-2</v>
      </c>
      <c r="X459">
        <v>5.8420893019762596E-2</v>
      </c>
      <c r="Y459">
        <v>5.1227857359683465E-2</v>
      </c>
      <c r="Z459">
        <v>0.10887721426403164</v>
      </c>
      <c r="AA459">
        <v>0.10185950015177841</v>
      </c>
      <c r="AB459">
        <v>8.8736714415810075E-2</v>
      </c>
      <c r="AC459">
        <v>8.0420893019762588E-2</v>
      </c>
      <c r="AD459">
        <v>7.3227857359683457E-2</v>
      </c>
      <c r="AE459" t="str">
        <f t="shared" si="7"/>
        <v>FurniturFurnitur IndoorLemari pakaian</v>
      </c>
      <c r="BF459" t="s">
        <v>1552</v>
      </c>
      <c r="BI459" t="s">
        <v>2457</v>
      </c>
      <c r="BL459" t="s">
        <v>729</v>
      </c>
      <c r="BM459" t="s">
        <v>3899</v>
      </c>
      <c r="BO459" t="s">
        <v>3900</v>
      </c>
      <c r="BP459" t="s">
        <v>2809</v>
      </c>
    </row>
    <row r="460" spans="1:68">
      <c r="A460" t="s">
        <v>1691</v>
      </c>
      <c r="B460">
        <v>604453</v>
      </c>
      <c r="C460" t="s">
        <v>1697</v>
      </c>
      <c r="D460">
        <v>871048</v>
      </c>
      <c r="E460" t="s">
        <v>1699</v>
      </c>
      <c r="F460">
        <v>876296</v>
      </c>
      <c r="G460" t="s">
        <v>3901</v>
      </c>
      <c r="H460" t="s">
        <v>3892</v>
      </c>
      <c r="I460" t="s">
        <v>2547</v>
      </c>
      <c r="J460" t="s">
        <v>1691</v>
      </c>
      <c r="K460">
        <v>0.05</v>
      </c>
      <c r="L460">
        <v>6.5000000000000002E-2</v>
      </c>
      <c r="M460">
        <v>1.4999999999999999E-2</v>
      </c>
      <c r="N460">
        <v>0.1</v>
      </c>
      <c r="O460">
        <v>0.122</v>
      </c>
      <c r="P460">
        <v>-1.2380618521956262E-2</v>
      </c>
      <c r="Q460">
        <v>-2.5335670346306207E-2</v>
      </c>
      <c r="R460">
        <v>-3.7716288868262469E-2</v>
      </c>
      <c r="S460">
        <v>-4.7145361085328082E-2</v>
      </c>
      <c r="T460">
        <v>-5.6193814780437445E-2</v>
      </c>
      <c r="U460">
        <v>8.761938147804374E-2</v>
      </c>
      <c r="V460">
        <v>7.4664329653693795E-2</v>
      </c>
      <c r="W460">
        <v>6.2283711131737536E-2</v>
      </c>
      <c r="X460">
        <v>5.2854638914671924E-2</v>
      </c>
      <c r="Y460">
        <v>4.380618521956256E-2</v>
      </c>
      <c r="Z460">
        <v>0.10961938147804373</v>
      </c>
      <c r="AA460">
        <v>9.6664329653693787E-2</v>
      </c>
      <c r="AB460">
        <v>8.4283711131737521E-2</v>
      </c>
      <c r="AC460">
        <v>7.4854638914671923E-2</v>
      </c>
      <c r="AD460">
        <v>6.5806185219562552E-2</v>
      </c>
      <c r="AE460" t="str">
        <f t="shared" si="7"/>
        <v>FurniturFurnitur IndoorTempat Tidur</v>
      </c>
      <c r="BF460" t="s">
        <v>1260</v>
      </c>
      <c r="BI460" t="s">
        <v>2457</v>
      </c>
      <c r="BL460" t="s">
        <v>452</v>
      </c>
      <c r="BM460" t="s">
        <v>3902</v>
      </c>
      <c r="BO460" t="s">
        <v>3903</v>
      </c>
      <c r="BP460" t="s">
        <v>2819</v>
      </c>
    </row>
    <row r="461" spans="1:68">
      <c r="A461" t="s">
        <v>1691</v>
      </c>
      <c r="B461">
        <v>604453</v>
      </c>
      <c r="C461" t="s">
        <v>1697</v>
      </c>
      <c r="D461">
        <v>871048</v>
      </c>
      <c r="E461" t="s">
        <v>1700</v>
      </c>
      <c r="F461">
        <v>876040</v>
      </c>
      <c r="G461" t="s">
        <v>3904</v>
      </c>
      <c r="H461" t="s">
        <v>3892</v>
      </c>
      <c r="I461" t="s">
        <v>2547</v>
      </c>
      <c r="J461" t="s">
        <v>1691</v>
      </c>
      <c r="K461">
        <v>0.05</v>
      </c>
      <c r="L461">
        <v>6.5000000000000002E-2</v>
      </c>
      <c r="M461">
        <v>1.4999999999999999E-2</v>
      </c>
      <c r="N461">
        <v>9.5000000000000001E-2</v>
      </c>
      <c r="O461">
        <v>9.1999999999999998E-2</v>
      </c>
      <c r="P461">
        <v>-1.3886238498853169E-2</v>
      </c>
      <c r="Q461">
        <v>-1.4796330508027807E-2</v>
      </c>
      <c r="R461">
        <v>-2.8682569006880976E-2</v>
      </c>
      <c r="S461">
        <v>-3.585321125860122E-2</v>
      </c>
      <c r="T461">
        <v>-4.1137615011468301E-2</v>
      </c>
      <c r="U461">
        <v>8.1113761501146825E-2</v>
      </c>
      <c r="V461">
        <v>8.020366949197219E-2</v>
      </c>
      <c r="W461">
        <v>6.6317430993119028E-2</v>
      </c>
      <c r="X461">
        <v>5.9146788741398781E-2</v>
      </c>
      <c r="Y461">
        <v>5.38623849885317E-2</v>
      </c>
      <c r="Z461">
        <v>7.8113761501146822E-2</v>
      </c>
      <c r="AA461">
        <v>7.7203669491972188E-2</v>
      </c>
      <c r="AB461">
        <v>6.3317430993119025E-2</v>
      </c>
      <c r="AC461">
        <v>5.6146788741398779E-2</v>
      </c>
      <c r="AD461">
        <v>5.0862384988531698E-2</v>
      </c>
      <c r="AE461" t="str">
        <f t="shared" si="7"/>
        <v>FurniturFurnitur IndoorKursi</v>
      </c>
      <c r="BF461" t="s">
        <v>1404</v>
      </c>
      <c r="BI461" t="s">
        <v>2457</v>
      </c>
      <c r="BL461" t="s">
        <v>859</v>
      </c>
      <c r="BM461" t="s">
        <v>3905</v>
      </c>
      <c r="BO461" t="s">
        <v>3906</v>
      </c>
      <c r="BP461" t="s">
        <v>2823</v>
      </c>
    </row>
    <row r="462" spans="1:68">
      <c r="A462" t="s">
        <v>1691</v>
      </c>
      <c r="B462">
        <v>604453</v>
      </c>
      <c r="C462" t="s">
        <v>1697</v>
      </c>
      <c r="D462">
        <v>871048</v>
      </c>
      <c r="E462" t="s">
        <v>1708</v>
      </c>
      <c r="F462">
        <v>604497</v>
      </c>
      <c r="G462" t="s">
        <v>3907</v>
      </c>
      <c r="H462" t="s">
        <v>3892</v>
      </c>
      <c r="I462" t="s">
        <v>2547</v>
      </c>
      <c r="J462" t="s">
        <v>1691</v>
      </c>
      <c r="K462">
        <v>0.05</v>
      </c>
      <c r="L462">
        <v>6.5000000000000002E-2</v>
      </c>
      <c r="M462">
        <v>1.4999999999999999E-2</v>
      </c>
      <c r="N462">
        <v>0.1</v>
      </c>
      <c r="O462">
        <v>0.122</v>
      </c>
      <c r="P462">
        <v>-1.4345653461136669E-2</v>
      </c>
      <c r="Q462">
        <v>-1.1580425772043367E-2</v>
      </c>
      <c r="R462">
        <v>-2.5926079233180035E-2</v>
      </c>
      <c r="S462">
        <v>-3.2407599041475041E-2</v>
      </c>
      <c r="T462">
        <v>-3.6543465388633387E-2</v>
      </c>
      <c r="U462">
        <v>8.5654346538863335E-2</v>
      </c>
      <c r="V462">
        <v>8.841957422795664E-2</v>
      </c>
      <c r="W462">
        <v>7.407392076681997E-2</v>
      </c>
      <c r="X462">
        <v>6.7592400958524965E-2</v>
      </c>
      <c r="Y462">
        <v>6.3456534611366619E-2</v>
      </c>
      <c r="Z462">
        <v>0.10765434653886333</v>
      </c>
      <c r="AA462">
        <v>0.11041957422795663</v>
      </c>
      <c r="AB462">
        <v>9.6073920766819962E-2</v>
      </c>
      <c r="AC462">
        <v>8.9592400958524956E-2</v>
      </c>
      <c r="AD462">
        <v>8.5456534611366611E-2</v>
      </c>
      <c r="AE462" t="str">
        <f t="shared" si="7"/>
        <v>FurniturFurnitur IndoorLanggayan &amp; Rak</v>
      </c>
      <c r="BF462" t="s">
        <v>2094</v>
      </c>
      <c r="BI462" t="s">
        <v>2457</v>
      </c>
      <c r="BL462" t="s">
        <v>889</v>
      </c>
      <c r="BM462" t="s">
        <v>3908</v>
      </c>
      <c r="BO462" t="s">
        <v>3909</v>
      </c>
      <c r="BP462" t="s">
        <v>2827</v>
      </c>
    </row>
    <row r="463" spans="1:68">
      <c r="A463" t="s">
        <v>1691</v>
      </c>
      <c r="B463">
        <v>604453</v>
      </c>
      <c r="C463" t="s">
        <v>1697</v>
      </c>
      <c r="D463">
        <v>871048</v>
      </c>
      <c r="E463" t="s">
        <v>1712</v>
      </c>
      <c r="F463">
        <v>877192</v>
      </c>
      <c r="G463" t="s">
        <v>3910</v>
      </c>
      <c r="H463" t="s">
        <v>3892</v>
      </c>
      <c r="I463" t="s">
        <v>2547</v>
      </c>
      <c r="J463" t="s">
        <v>1691</v>
      </c>
      <c r="K463">
        <v>0.05</v>
      </c>
      <c r="L463">
        <v>6.5000000000000002E-2</v>
      </c>
      <c r="M463">
        <v>1.4999999999999999E-2</v>
      </c>
      <c r="N463">
        <v>0.1</v>
      </c>
      <c r="O463">
        <v>0.122</v>
      </c>
      <c r="P463">
        <v>-1.446337221345257E-2</v>
      </c>
      <c r="Q463">
        <v>-1.0756394505832025E-2</v>
      </c>
      <c r="R463">
        <v>-2.5219766719284595E-2</v>
      </c>
      <c r="S463">
        <v>-3.152470839910574E-2</v>
      </c>
      <c r="T463">
        <v>-3.5366277865474319E-2</v>
      </c>
      <c r="U463">
        <v>8.5536627786547442E-2</v>
      </c>
      <c r="V463">
        <v>8.9243605494167988E-2</v>
      </c>
      <c r="W463">
        <v>7.4780233280715411E-2</v>
      </c>
      <c r="X463">
        <v>6.8475291600894272E-2</v>
      </c>
      <c r="Y463">
        <v>6.4633722134525687E-2</v>
      </c>
      <c r="Z463">
        <v>0.10753662778654743</v>
      </c>
      <c r="AA463">
        <v>0.11124360549416798</v>
      </c>
      <c r="AB463">
        <v>9.6780233280715403E-2</v>
      </c>
      <c r="AC463">
        <v>9.0475291600894264E-2</v>
      </c>
      <c r="AD463">
        <v>8.6633722134525679E-2</v>
      </c>
      <c r="AE463" t="str">
        <f t="shared" si="7"/>
        <v>FurniturFurnitur IndoorRak TV &amp; Meja Samping Tempat Tidur</v>
      </c>
      <c r="BF463" t="s">
        <v>1654</v>
      </c>
      <c r="BI463" t="s">
        <v>2457</v>
      </c>
      <c r="BL463" t="s">
        <v>860</v>
      </c>
      <c r="BM463" t="s">
        <v>3911</v>
      </c>
      <c r="BO463" t="s">
        <v>3912</v>
      </c>
      <c r="BP463" t="s">
        <v>2831</v>
      </c>
    </row>
    <row r="464" spans="1:68">
      <c r="A464" t="s">
        <v>1691</v>
      </c>
      <c r="B464">
        <v>604453</v>
      </c>
      <c r="C464" t="s">
        <v>1697</v>
      </c>
      <c r="D464">
        <v>871048</v>
      </c>
      <c r="E464" t="s">
        <v>1711</v>
      </c>
      <c r="F464">
        <v>875912</v>
      </c>
      <c r="G464" t="s">
        <v>3913</v>
      </c>
      <c r="H464" t="s">
        <v>3892</v>
      </c>
      <c r="I464" t="s">
        <v>2547</v>
      </c>
      <c r="J464" t="s">
        <v>1691</v>
      </c>
      <c r="K464">
        <v>0.05</v>
      </c>
      <c r="L464">
        <v>6.5000000000000002E-2</v>
      </c>
      <c r="M464">
        <v>1.4999999999999999E-2</v>
      </c>
      <c r="N464">
        <v>0.1</v>
      </c>
      <c r="O464">
        <v>0.122</v>
      </c>
      <c r="P464">
        <v>-1.4500000000000002E-2</v>
      </c>
      <c r="Q464">
        <v>-1.0499999999999999E-2</v>
      </c>
      <c r="R464">
        <v>-2.5000000000000001E-2</v>
      </c>
      <c r="S464">
        <v>-3.125E-2</v>
      </c>
      <c r="T464">
        <v>-3.5000000000000003E-2</v>
      </c>
      <c r="U464">
        <v>8.5500000000000007E-2</v>
      </c>
      <c r="V464">
        <v>8.950000000000001E-2</v>
      </c>
      <c r="W464">
        <v>7.5000000000000011E-2</v>
      </c>
      <c r="X464">
        <v>6.8750000000000006E-2</v>
      </c>
      <c r="Y464">
        <v>6.5000000000000002E-2</v>
      </c>
      <c r="Z464">
        <v>0.1075</v>
      </c>
      <c r="AA464">
        <v>0.1115</v>
      </c>
      <c r="AB464">
        <v>9.7000000000000003E-2</v>
      </c>
      <c r="AC464">
        <v>9.0749999999999997E-2</v>
      </c>
      <c r="AD464">
        <v>8.6999999999999994E-2</v>
      </c>
      <c r="AE464" t="str">
        <f t="shared" si="7"/>
        <v>FurniturFurnitur IndoorMeja &amp; Desk</v>
      </c>
      <c r="BF464" t="s">
        <v>1655</v>
      </c>
      <c r="BI464" t="s">
        <v>2457</v>
      </c>
      <c r="BL464" t="s">
        <v>544</v>
      </c>
      <c r="BM464" t="s">
        <v>3914</v>
      </c>
      <c r="BO464" t="s">
        <v>3915</v>
      </c>
      <c r="BP464" t="s">
        <v>2836</v>
      </c>
    </row>
    <row r="465" spans="1:68">
      <c r="A465" t="s">
        <v>1691</v>
      </c>
      <c r="B465">
        <v>604453</v>
      </c>
      <c r="C465" t="s">
        <v>1697</v>
      </c>
      <c r="D465">
        <v>871048</v>
      </c>
      <c r="E465" t="s">
        <v>1709</v>
      </c>
      <c r="F465">
        <v>604468</v>
      </c>
      <c r="G465" t="s">
        <v>3916</v>
      </c>
      <c r="H465" t="s">
        <v>3892</v>
      </c>
      <c r="I465" t="s">
        <v>2547</v>
      </c>
      <c r="J465" t="s">
        <v>1691</v>
      </c>
      <c r="K465">
        <v>0.05</v>
      </c>
      <c r="L465">
        <v>6.5000000000000002E-2</v>
      </c>
      <c r="M465">
        <v>1.4999999999999999E-2</v>
      </c>
      <c r="N465">
        <v>0.1</v>
      </c>
      <c r="O465">
        <v>0.122</v>
      </c>
      <c r="P465">
        <v>-1.2541647226009742E-2</v>
      </c>
      <c r="Q465">
        <v>-2.4208469417931817E-2</v>
      </c>
      <c r="R465">
        <v>-3.6750116643941559E-2</v>
      </c>
      <c r="S465">
        <v>-4.5937645804926951E-2</v>
      </c>
      <c r="T465">
        <v>-5.4583527739902604E-2</v>
      </c>
      <c r="U465">
        <v>8.7458352773990264E-2</v>
      </c>
      <c r="V465">
        <v>7.5791530582068195E-2</v>
      </c>
      <c r="W465">
        <v>6.3249883356058439E-2</v>
      </c>
      <c r="X465">
        <v>5.4062354195073055E-2</v>
      </c>
      <c r="Y465">
        <v>4.5416472260097401E-2</v>
      </c>
      <c r="Z465">
        <v>0.10945835277399026</v>
      </c>
      <c r="AA465">
        <v>9.7791530582068187E-2</v>
      </c>
      <c r="AB465">
        <v>8.5249883356058431E-2</v>
      </c>
      <c r="AC465">
        <v>7.606235419507304E-2</v>
      </c>
      <c r="AD465">
        <v>6.7416472260097393E-2</v>
      </c>
      <c r="AE465" t="str">
        <f t="shared" si="7"/>
        <v>FurniturFurnitur IndoorSofa</v>
      </c>
      <c r="BF465" t="s">
        <v>1656</v>
      </c>
      <c r="BI465" t="s">
        <v>2457</v>
      </c>
      <c r="BL465" t="s">
        <v>1139</v>
      </c>
      <c r="BM465" t="s">
        <v>3917</v>
      </c>
      <c r="BO465" t="s">
        <v>3918</v>
      </c>
      <c r="BP465" t="s">
        <v>2840</v>
      </c>
    </row>
    <row r="466" spans="1:68">
      <c r="A466" t="s">
        <v>1691</v>
      </c>
      <c r="B466">
        <v>604453</v>
      </c>
      <c r="C466" t="s">
        <v>1697</v>
      </c>
      <c r="D466">
        <v>871048</v>
      </c>
      <c r="E466" t="s">
        <v>1705</v>
      </c>
      <c r="F466">
        <v>806928</v>
      </c>
      <c r="G466" t="s">
        <v>3919</v>
      </c>
      <c r="H466" t="s">
        <v>3892</v>
      </c>
      <c r="I466" t="s">
        <v>2547</v>
      </c>
      <c r="J466" t="s">
        <v>1691</v>
      </c>
      <c r="K466">
        <v>0.05</v>
      </c>
      <c r="L466">
        <v>6.5000000000000002E-2</v>
      </c>
      <c r="M466">
        <v>1.4999999999999999E-2</v>
      </c>
      <c r="N466">
        <v>0.1</v>
      </c>
      <c r="O466">
        <v>0.122</v>
      </c>
      <c r="P466">
        <v>-1.4500000000000002E-2</v>
      </c>
      <c r="Q466">
        <v>-1.0499999999999999E-2</v>
      </c>
      <c r="R466">
        <v>-2.5000000000000001E-2</v>
      </c>
      <c r="S466">
        <v>-3.125E-2</v>
      </c>
      <c r="T466">
        <v>-3.5000000000000003E-2</v>
      </c>
      <c r="U466">
        <v>8.5500000000000007E-2</v>
      </c>
      <c r="V466">
        <v>8.950000000000001E-2</v>
      </c>
      <c r="W466">
        <v>7.5000000000000011E-2</v>
      </c>
      <c r="X466">
        <v>6.8750000000000006E-2</v>
      </c>
      <c r="Y466">
        <v>6.5000000000000002E-2</v>
      </c>
      <c r="Z466">
        <v>0.1075</v>
      </c>
      <c r="AA466">
        <v>0.1115</v>
      </c>
      <c r="AB466">
        <v>9.7000000000000003E-2</v>
      </c>
      <c r="AC466">
        <v>9.0749999999999997E-2</v>
      </c>
      <c r="AD466">
        <v>8.6999999999999994E-2</v>
      </c>
      <c r="AE466" t="str">
        <f t="shared" si="7"/>
        <v>FurniturFurnitur IndoorMeja Rias</v>
      </c>
      <c r="BF466" t="s">
        <v>1437</v>
      </c>
      <c r="BI466" t="s">
        <v>2457</v>
      </c>
      <c r="BL466" t="s">
        <v>185</v>
      </c>
      <c r="BM466" t="s">
        <v>3920</v>
      </c>
      <c r="BO466" t="s">
        <v>3921</v>
      </c>
      <c r="BP466" t="s">
        <v>2843</v>
      </c>
    </row>
    <row r="467" spans="1:68">
      <c r="A467" t="s">
        <v>1691</v>
      </c>
      <c r="B467">
        <v>604453</v>
      </c>
      <c r="C467" t="s">
        <v>1697</v>
      </c>
      <c r="D467">
        <v>871048</v>
      </c>
      <c r="E467" t="s">
        <v>1698</v>
      </c>
      <c r="F467">
        <v>979720</v>
      </c>
      <c r="G467" t="s">
        <v>3922</v>
      </c>
      <c r="H467" t="s">
        <v>3892</v>
      </c>
      <c r="I467" t="s">
        <v>2547</v>
      </c>
      <c r="J467" t="s">
        <v>1691</v>
      </c>
      <c r="K467">
        <v>0.05</v>
      </c>
      <c r="L467">
        <v>6.5000000000000002E-2</v>
      </c>
      <c r="M467">
        <v>1.4999999999999999E-2</v>
      </c>
      <c r="N467">
        <v>0.1</v>
      </c>
      <c r="O467">
        <v>0.122</v>
      </c>
      <c r="P467">
        <v>-1.4500000000000002E-2</v>
      </c>
      <c r="Q467">
        <v>-1.0499999999999999E-2</v>
      </c>
      <c r="R467">
        <v>-2.5000000000000001E-2</v>
      </c>
      <c r="S467">
        <v>-3.125E-2</v>
      </c>
      <c r="T467">
        <v>-3.5000000000000003E-2</v>
      </c>
      <c r="U467">
        <v>8.5500000000000007E-2</v>
      </c>
      <c r="V467">
        <v>8.950000000000001E-2</v>
      </c>
      <c r="W467">
        <v>7.5000000000000011E-2</v>
      </c>
      <c r="X467">
        <v>6.8750000000000006E-2</v>
      </c>
      <c r="Y467">
        <v>6.5000000000000002E-2</v>
      </c>
      <c r="Z467">
        <v>0.1075</v>
      </c>
      <c r="AA467">
        <v>0.1115</v>
      </c>
      <c r="AB467">
        <v>9.7000000000000003E-2</v>
      </c>
      <c r="AC467">
        <v>9.0749999999999997E-2</v>
      </c>
      <c r="AD467">
        <v>8.6999999999999994E-2</v>
      </c>
      <c r="AE467" t="str">
        <f t="shared" si="7"/>
        <v>FurniturFurnitur IndoorRangka &amp; Kepala Tempat Tidur</v>
      </c>
      <c r="BF467" t="s">
        <v>1438</v>
      </c>
      <c r="BI467" t="s">
        <v>2457</v>
      </c>
      <c r="BL467" t="s">
        <v>532</v>
      </c>
      <c r="BM467" t="s">
        <v>3923</v>
      </c>
      <c r="BO467" t="s">
        <v>3924</v>
      </c>
      <c r="BP467" t="s">
        <v>2846</v>
      </c>
    </row>
    <row r="468" spans="1:68">
      <c r="A468" t="s">
        <v>1691</v>
      </c>
      <c r="B468">
        <v>604453</v>
      </c>
      <c r="C468" t="s">
        <v>1697</v>
      </c>
      <c r="D468">
        <v>871048</v>
      </c>
      <c r="E468" t="s">
        <v>1710</v>
      </c>
      <c r="F468">
        <v>876168</v>
      </c>
      <c r="G468" t="s">
        <v>3925</v>
      </c>
      <c r="H468" t="s">
        <v>3892</v>
      </c>
      <c r="I468" t="s">
        <v>2547</v>
      </c>
      <c r="J468" t="s">
        <v>1691</v>
      </c>
      <c r="K468">
        <v>0.05</v>
      </c>
      <c r="L468">
        <v>6.5000000000000002E-2</v>
      </c>
      <c r="M468">
        <v>1.4999999999999999E-2</v>
      </c>
      <c r="N468">
        <v>9.5000000000000001E-2</v>
      </c>
      <c r="O468">
        <v>9.1999999999999998E-2</v>
      </c>
      <c r="P468">
        <v>-1.4500000000000002E-2</v>
      </c>
      <c r="Q468">
        <v>-1.0499999999999999E-2</v>
      </c>
      <c r="R468">
        <v>-2.5000000000000001E-2</v>
      </c>
      <c r="S468">
        <v>-3.125E-2</v>
      </c>
      <c r="T468">
        <v>-3.5000000000000003E-2</v>
      </c>
      <c r="U468">
        <v>8.0500000000000002E-2</v>
      </c>
      <c r="V468">
        <v>8.4500000000000006E-2</v>
      </c>
      <c r="W468">
        <v>7.0000000000000007E-2</v>
      </c>
      <c r="X468">
        <v>6.3750000000000001E-2</v>
      </c>
      <c r="Y468">
        <v>0.06</v>
      </c>
      <c r="Z468">
        <v>7.7499999999999999E-2</v>
      </c>
      <c r="AA468">
        <v>8.1500000000000003E-2</v>
      </c>
      <c r="AB468">
        <v>6.7000000000000004E-2</v>
      </c>
      <c r="AC468">
        <v>6.0749999999999998E-2</v>
      </c>
      <c r="AD468">
        <v>5.6999999999999995E-2</v>
      </c>
      <c r="AE468" t="str">
        <f t="shared" si="7"/>
        <v>FurniturFurnitur IndoorStool &amp; Bangku</v>
      </c>
      <c r="BF468" t="s">
        <v>1853</v>
      </c>
      <c r="BI468" t="s">
        <v>2457</v>
      </c>
      <c r="BL468" t="s">
        <v>970</v>
      </c>
      <c r="BM468" t="s">
        <v>3926</v>
      </c>
      <c r="BO468" t="s">
        <v>3927</v>
      </c>
      <c r="BP468" t="s">
        <v>2848</v>
      </c>
    </row>
    <row r="469" spans="1:68">
      <c r="A469" t="s">
        <v>1691</v>
      </c>
      <c r="B469">
        <v>604453</v>
      </c>
      <c r="C469" t="s">
        <v>1697</v>
      </c>
      <c r="D469">
        <v>871048</v>
      </c>
      <c r="E469" t="s">
        <v>1704</v>
      </c>
      <c r="F469">
        <v>877064</v>
      </c>
      <c r="G469" t="s">
        <v>3928</v>
      </c>
      <c r="H469" t="s">
        <v>3892</v>
      </c>
      <c r="I469" t="s">
        <v>2547</v>
      </c>
      <c r="J469" t="s">
        <v>1691</v>
      </c>
      <c r="K469">
        <v>0.05</v>
      </c>
      <c r="L469">
        <v>6.5000000000000002E-2</v>
      </c>
      <c r="M469">
        <v>1.4999999999999999E-2</v>
      </c>
      <c r="N469">
        <v>0.1</v>
      </c>
      <c r="O469">
        <v>0.122</v>
      </c>
      <c r="P469">
        <v>-1.1641394438627783E-2</v>
      </c>
      <c r="Q469">
        <v>-3.0510238929605565E-2</v>
      </c>
      <c r="R469">
        <v>-4.2151633368233347E-2</v>
      </c>
      <c r="S469">
        <v>-5.2689541710291679E-2</v>
      </c>
      <c r="T469">
        <v>-6.3586055613722242E-2</v>
      </c>
      <c r="U469">
        <v>8.8358605561372219E-2</v>
      </c>
      <c r="V469">
        <v>6.9489761070394437E-2</v>
      </c>
      <c r="W469">
        <v>5.7848366631766658E-2</v>
      </c>
      <c r="X469">
        <v>4.7310458289708326E-2</v>
      </c>
      <c r="Y469">
        <v>3.6413944386277763E-2</v>
      </c>
      <c r="Z469">
        <v>0.11035860556137221</v>
      </c>
      <c r="AA469">
        <v>9.1489761070394429E-2</v>
      </c>
      <c r="AB469">
        <v>7.9848366631766643E-2</v>
      </c>
      <c r="AC469">
        <v>6.9310458289708318E-2</v>
      </c>
      <c r="AD469">
        <v>5.8413944386277755E-2</v>
      </c>
      <c r="AE469" t="str">
        <f t="shared" si="7"/>
        <v>FurniturFurnitur IndoorSet Furnitur Indoor</v>
      </c>
      <c r="BF469" t="s">
        <v>1891</v>
      </c>
      <c r="BI469" t="s">
        <v>2457</v>
      </c>
      <c r="BL469" t="s">
        <v>929</v>
      </c>
      <c r="BM469" t="s">
        <v>3929</v>
      </c>
      <c r="BO469" t="s">
        <v>3930</v>
      </c>
      <c r="BP469" t="s">
        <v>2851</v>
      </c>
    </row>
    <row r="470" spans="1:68">
      <c r="A470" t="s">
        <v>1691</v>
      </c>
      <c r="B470">
        <v>604453</v>
      </c>
      <c r="C470" t="s">
        <v>1697</v>
      </c>
      <c r="D470">
        <v>871048</v>
      </c>
      <c r="E470" t="s">
        <v>1707</v>
      </c>
      <c r="F470">
        <v>806800</v>
      </c>
      <c r="G470" t="s">
        <v>3931</v>
      </c>
      <c r="H470" t="s">
        <v>3892</v>
      </c>
      <c r="I470" t="s">
        <v>2547</v>
      </c>
      <c r="J470" t="s">
        <v>1691</v>
      </c>
      <c r="K470">
        <v>0.05</v>
      </c>
      <c r="L470">
        <v>6.5000000000000002E-2</v>
      </c>
      <c r="M470">
        <v>1.4999999999999999E-2</v>
      </c>
      <c r="N470">
        <v>0.1</v>
      </c>
      <c r="O470">
        <v>0.122</v>
      </c>
      <c r="P470">
        <v>-1.4500000000000002E-2</v>
      </c>
      <c r="Q470">
        <v>-1.0499999999999999E-2</v>
      </c>
      <c r="R470">
        <v>-2.5000000000000001E-2</v>
      </c>
      <c r="S470">
        <v>-3.125E-2</v>
      </c>
      <c r="T470">
        <v>-3.5000000000000003E-2</v>
      </c>
      <c r="U470">
        <v>8.5500000000000007E-2</v>
      </c>
      <c r="V470">
        <v>8.950000000000001E-2</v>
      </c>
      <c r="W470">
        <v>7.5000000000000011E-2</v>
      </c>
      <c r="X470">
        <v>6.8750000000000006E-2</v>
      </c>
      <c r="Y470">
        <v>6.5000000000000002E-2</v>
      </c>
      <c r="Z470">
        <v>0.1075</v>
      </c>
      <c r="AA470">
        <v>0.1115</v>
      </c>
      <c r="AB470">
        <v>9.7000000000000003E-2</v>
      </c>
      <c r="AC470">
        <v>9.0749999999999997E-2</v>
      </c>
      <c r="AD470">
        <v>8.6999999999999994E-2</v>
      </c>
      <c r="AE470" t="str">
        <f t="shared" si="7"/>
        <v>FurniturFurnitur IndoorSekat Ruangan</v>
      </c>
      <c r="BF470" t="s">
        <v>1684</v>
      </c>
      <c r="BI470" t="s">
        <v>2457</v>
      </c>
      <c r="BL470" t="s">
        <v>861</v>
      </c>
      <c r="BM470" t="s">
        <v>3932</v>
      </c>
      <c r="BO470" t="s">
        <v>3933</v>
      </c>
      <c r="BP470" t="s">
        <v>2854</v>
      </c>
    </row>
    <row r="471" spans="1:68">
      <c r="A471" t="s">
        <v>1691</v>
      </c>
      <c r="B471">
        <v>604453</v>
      </c>
      <c r="C471" t="s">
        <v>1697</v>
      </c>
      <c r="D471">
        <v>871048</v>
      </c>
      <c r="E471" t="s">
        <v>1703</v>
      </c>
      <c r="F471">
        <v>880912</v>
      </c>
      <c r="G471" t="s">
        <v>3934</v>
      </c>
      <c r="H471" t="s">
        <v>3892</v>
      </c>
      <c r="I471" t="s">
        <v>2547</v>
      </c>
      <c r="J471" t="s">
        <v>1691</v>
      </c>
      <c r="K471">
        <v>0.05</v>
      </c>
      <c r="L471">
        <v>6.5000000000000002E-2</v>
      </c>
      <c r="M471">
        <v>1.4999999999999999E-2</v>
      </c>
      <c r="N471">
        <v>0.1</v>
      </c>
      <c r="O471">
        <v>0.122</v>
      </c>
      <c r="P471">
        <v>-1.4500000000000002E-2</v>
      </c>
      <c r="Q471">
        <v>-1.0499999999999999E-2</v>
      </c>
      <c r="R471">
        <v>-2.5000000000000001E-2</v>
      </c>
      <c r="S471">
        <v>-3.125E-2</v>
      </c>
      <c r="T471">
        <v>-3.5000000000000003E-2</v>
      </c>
      <c r="U471">
        <v>8.5500000000000007E-2</v>
      </c>
      <c r="V471">
        <v>8.950000000000001E-2</v>
      </c>
      <c r="W471">
        <v>7.5000000000000011E-2</v>
      </c>
      <c r="X471">
        <v>6.8750000000000006E-2</v>
      </c>
      <c r="Y471">
        <v>6.5000000000000002E-2</v>
      </c>
      <c r="Z471">
        <v>0.1075</v>
      </c>
      <c r="AA471">
        <v>0.1115</v>
      </c>
      <c r="AB471">
        <v>9.7000000000000003E-2</v>
      </c>
      <c r="AC471">
        <v>9.0749999999999997E-2</v>
      </c>
      <c r="AD471">
        <v>8.6999999999999994E-2</v>
      </c>
      <c r="AE471" t="str">
        <f t="shared" si="7"/>
        <v>FurniturFurnitur IndoorFurnitur Game</v>
      </c>
      <c r="BF471" t="s">
        <v>1600</v>
      </c>
      <c r="BI471" t="s">
        <v>2457</v>
      </c>
      <c r="BL471" t="s">
        <v>194</v>
      </c>
      <c r="BM471" t="s">
        <v>3935</v>
      </c>
      <c r="BO471" t="s">
        <v>3936</v>
      </c>
      <c r="BP471" t="s">
        <v>2856</v>
      </c>
    </row>
    <row r="472" spans="1:68">
      <c r="A472" t="s">
        <v>1691</v>
      </c>
      <c r="B472">
        <v>604453</v>
      </c>
      <c r="C472" t="s">
        <v>1697</v>
      </c>
      <c r="D472">
        <v>871048</v>
      </c>
      <c r="E472" t="s">
        <v>1701</v>
      </c>
      <c r="F472">
        <v>807056</v>
      </c>
      <c r="G472" t="s">
        <v>3937</v>
      </c>
      <c r="H472" t="s">
        <v>3892</v>
      </c>
      <c r="I472" t="s">
        <v>2547</v>
      </c>
      <c r="J472" t="s">
        <v>1691</v>
      </c>
      <c r="K472">
        <v>0.05</v>
      </c>
      <c r="L472">
        <v>6.5000000000000002E-2</v>
      </c>
      <c r="M472">
        <v>1.4999999999999999E-2</v>
      </c>
      <c r="N472">
        <v>0.1</v>
      </c>
      <c r="O472">
        <v>0.122</v>
      </c>
      <c r="P472">
        <v>-1.4500000000000002E-2</v>
      </c>
      <c r="Q472">
        <v>-1.0499999999999999E-2</v>
      </c>
      <c r="R472">
        <v>-2.5000000000000001E-2</v>
      </c>
      <c r="S472">
        <v>-3.125E-2</v>
      </c>
      <c r="T472">
        <v>-3.5000000000000003E-2</v>
      </c>
      <c r="U472">
        <v>8.5500000000000007E-2</v>
      </c>
      <c r="V472">
        <v>8.950000000000001E-2</v>
      </c>
      <c r="W472">
        <v>7.5000000000000011E-2</v>
      </c>
      <c r="X472">
        <v>6.8750000000000006E-2</v>
      </c>
      <c r="Y472">
        <v>6.5000000000000002E-2</v>
      </c>
      <c r="Z472">
        <v>0.1075</v>
      </c>
      <c r="AA472">
        <v>0.1115</v>
      </c>
      <c r="AB472">
        <v>9.7000000000000003E-2</v>
      </c>
      <c r="AC472">
        <v>9.0749999999999997E-2</v>
      </c>
      <c r="AD472">
        <v>8.6999999999999994E-2</v>
      </c>
      <c r="AE472" t="str">
        <f t="shared" si="7"/>
        <v>FurniturFurnitur IndoorRak Mantel</v>
      </c>
      <c r="BF472" t="s">
        <v>1601</v>
      </c>
      <c r="BI472" t="s">
        <v>2457</v>
      </c>
      <c r="BL472" t="s">
        <v>778</v>
      </c>
      <c r="BM472" t="s">
        <v>3938</v>
      </c>
      <c r="BO472" t="s">
        <v>3939</v>
      </c>
      <c r="BP472" t="s">
        <v>2858</v>
      </c>
    </row>
    <row r="473" spans="1:68">
      <c r="A473" t="s">
        <v>1717</v>
      </c>
      <c r="B473">
        <v>700645</v>
      </c>
      <c r="C473" t="s">
        <v>373</v>
      </c>
      <c r="D473">
        <v>2315536</v>
      </c>
      <c r="E473" t="s">
        <v>1776</v>
      </c>
      <c r="F473">
        <v>2321680</v>
      </c>
      <c r="G473" t="s">
        <v>2481</v>
      </c>
      <c r="H473" t="s">
        <v>3641</v>
      </c>
      <c r="I473" t="s">
        <v>2403</v>
      </c>
      <c r="J473" t="s">
        <v>2529</v>
      </c>
      <c r="K473">
        <v>0.04</v>
      </c>
      <c r="L473">
        <v>6.5000000000000002E-2</v>
      </c>
      <c r="M473">
        <v>2.5000000000000001E-2</v>
      </c>
      <c r="N473">
        <v>7.4999999999999997E-2</v>
      </c>
      <c r="O473">
        <v>0.06</v>
      </c>
      <c r="P473">
        <v>0</v>
      </c>
      <c r="Q473">
        <v>0</v>
      </c>
      <c r="R473">
        <v>0</v>
      </c>
      <c r="S473">
        <v>0</v>
      </c>
      <c r="T473">
        <v>0</v>
      </c>
      <c r="U473">
        <v>7.4999999999999997E-2</v>
      </c>
      <c r="V473">
        <v>7.4999999999999997E-2</v>
      </c>
      <c r="W473">
        <v>7.4999999999999997E-2</v>
      </c>
      <c r="X473">
        <v>7.4999999999999997E-2</v>
      </c>
      <c r="Y473">
        <v>7.4999999999999997E-2</v>
      </c>
      <c r="Z473">
        <v>0.06</v>
      </c>
      <c r="AA473">
        <v>0.06</v>
      </c>
      <c r="AB473">
        <v>0.06</v>
      </c>
      <c r="AC473">
        <v>0.06</v>
      </c>
      <c r="AD473">
        <v>0.06</v>
      </c>
      <c r="AE473" t="str">
        <f t="shared" si="7"/>
        <v>KesehatanVaporizerMod Vape</v>
      </c>
      <c r="BF473" t="s">
        <v>700</v>
      </c>
      <c r="BI473" t="s">
        <v>2457</v>
      </c>
      <c r="BL473" t="s">
        <v>195</v>
      </c>
      <c r="BM473" t="s">
        <v>3940</v>
      </c>
      <c r="BO473" t="s">
        <v>3941</v>
      </c>
      <c r="BP473" t="s">
        <v>2860</v>
      </c>
    </row>
    <row r="474" spans="1:68">
      <c r="A474" t="s">
        <v>1717</v>
      </c>
      <c r="B474">
        <v>700645</v>
      </c>
      <c r="C474" t="s">
        <v>1752</v>
      </c>
      <c r="D474">
        <v>2315408</v>
      </c>
      <c r="E474" t="s">
        <v>1757</v>
      </c>
      <c r="F474">
        <v>2320144</v>
      </c>
      <c r="G474" t="s">
        <v>3942</v>
      </c>
      <c r="H474" t="s">
        <v>3767</v>
      </c>
      <c r="I474" t="s">
        <v>2457</v>
      </c>
      <c r="J474" t="s">
        <v>1717</v>
      </c>
      <c r="K474">
        <v>0.04</v>
      </c>
      <c r="L474">
        <v>6.5000000000000002E-2</v>
      </c>
      <c r="M474">
        <v>2.5000000000000001E-2</v>
      </c>
      <c r="N474">
        <v>7.4999999999999997E-2</v>
      </c>
      <c r="O474">
        <v>6.2E-2</v>
      </c>
      <c r="P474">
        <v>-1.8750000000000003E-2</v>
      </c>
      <c r="Q474">
        <v>-1.8750000000000003E-2</v>
      </c>
      <c r="R474">
        <v>-1.8750000000000003E-2</v>
      </c>
      <c r="S474">
        <v>-1.8750000000000003E-2</v>
      </c>
      <c r="T474">
        <v>-2.5000000000000001E-2</v>
      </c>
      <c r="U474">
        <v>5.6249999999999994E-2</v>
      </c>
      <c r="V474">
        <v>5.6249999999999994E-2</v>
      </c>
      <c r="W474">
        <v>5.6249999999999994E-2</v>
      </c>
      <c r="X474">
        <v>5.6249999999999994E-2</v>
      </c>
      <c r="Y474">
        <v>4.9999999999999996E-2</v>
      </c>
      <c r="Z474">
        <v>4.3249999999999997E-2</v>
      </c>
      <c r="AA474">
        <v>4.3249999999999997E-2</v>
      </c>
      <c r="AB474">
        <v>4.3249999999999997E-2</v>
      </c>
      <c r="AC474">
        <v>4.3249999999999997E-2</v>
      </c>
      <c r="AD474">
        <v>3.6999999999999998E-2</v>
      </c>
      <c r="AE474" t="str">
        <f t="shared" si="7"/>
        <v>KesehatanObat ResepObat Kolesterol</v>
      </c>
      <c r="BF474" t="s">
        <v>1906</v>
      </c>
      <c r="BI474" t="s">
        <v>2457</v>
      </c>
      <c r="BL474" t="s">
        <v>196</v>
      </c>
      <c r="BM474" t="s">
        <v>3943</v>
      </c>
      <c r="BO474" t="s">
        <v>3944</v>
      </c>
      <c r="BP474" t="s">
        <v>2862</v>
      </c>
    </row>
    <row r="475" spans="1:68">
      <c r="A475" t="s">
        <v>1948</v>
      </c>
      <c r="B475">
        <v>802184</v>
      </c>
      <c r="C475" t="s">
        <v>1952</v>
      </c>
      <c r="D475">
        <v>806024</v>
      </c>
      <c r="G475" t="s">
        <v>3945</v>
      </c>
      <c r="H475" t="s">
        <v>3945</v>
      </c>
      <c r="I475" t="s">
        <v>2457</v>
      </c>
      <c r="J475" t="s">
        <v>1948</v>
      </c>
      <c r="K475">
        <v>0.04</v>
      </c>
      <c r="L475">
        <v>7.4999999999999997E-2</v>
      </c>
      <c r="M475">
        <v>3.4999999999999996E-2</v>
      </c>
      <c r="N475">
        <v>0.1</v>
      </c>
      <c r="O475">
        <v>0.11700000000000001</v>
      </c>
      <c r="P475">
        <v>-1.1980603492788934E-2</v>
      </c>
      <c r="Q475">
        <v>-2.8135775550477492E-2</v>
      </c>
      <c r="R475">
        <v>-4.0116379043266426E-2</v>
      </c>
      <c r="S475">
        <v>-5.0145473804083032E-2</v>
      </c>
      <c r="T475">
        <v>-6.0193965072110708E-2</v>
      </c>
      <c r="U475">
        <v>8.8019396507211078E-2</v>
      </c>
      <c r="V475">
        <v>7.1864224449522507E-2</v>
      </c>
      <c r="W475">
        <v>5.988362095673358E-2</v>
      </c>
      <c r="X475">
        <v>4.9854526195916973E-2</v>
      </c>
      <c r="Y475">
        <v>3.9806034927889297E-2</v>
      </c>
      <c r="Z475">
        <v>0.10501939650721107</v>
      </c>
      <c r="AA475">
        <v>8.8864224449522522E-2</v>
      </c>
      <c r="AB475">
        <v>7.6883620956733581E-2</v>
      </c>
      <c r="AC475">
        <v>6.6854526195916975E-2</v>
      </c>
      <c r="AD475">
        <v>5.6806034927889298E-2</v>
      </c>
      <c r="AE475" t="str">
        <f t="shared" si="7"/>
        <v>Fashion AnakAlas Kaki Anak Perempuan</v>
      </c>
      <c r="BF475" t="s">
        <v>2044</v>
      </c>
      <c r="BI475" t="s">
        <v>2457</v>
      </c>
      <c r="BL475" t="s">
        <v>197</v>
      </c>
      <c r="BM475" t="s">
        <v>3946</v>
      </c>
      <c r="BO475" t="s">
        <v>3947</v>
      </c>
      <c r="BP475" t="s">
        <v>2864</v>
      </c>
    </row>
    <row r="476" spans="1:68">
      <c r="A476" t="s">
        <v>1691</v>
      </c>
      <c r="B476">
        <v>604453</v>
      </c>
      <c r="C476" t="s">
        <v>1695</v>
      </c>
      <c r="D476">
        <v>604454</v>
      </c>
      <c r="E476" t="s">
        <v>1696</v>
      </c>
      <c r="F476">
        <v>604459</v>
      </c>
      <c r="G476" t="s">
        <v>3948</v>
      </c>
      <c r="H476" t="s">
        <v>3949</v>
      </c>
      <c r="I476" t="s">
        <v>2547</v>
      </c>
      <c r="J476" t="s">
        <v>1691</v>
      </c>
      <c r="K476">
        <v>0.05</v>
      </c>
      <c r="L476">
        <v>6.5000000000000002E-2</v>
      </c>
      <c r="M476">
        <v>1.4999999999999999E-2</v>
      </c>
      <c r="N476">
        <v>9.5000000000000001E-2</v>
      </c>
      <c r="O476">
        <v>9.5000000000000001E-2</v>
      </c>
      <c r="P476">
        <v>-1.2726586527658252E-2</v>
      </c>
      <c r="Q476">
        <v>-2.2913894306392252E-2</v>
      </c>
      <c r="R476">
        <v>-3.5640480834050504E-2</v>
      </c>
      <c r="S476">
        <v>-4.4550601042563129E-2</v>
      </c>
      <c r="T476">
        <v>-5.2734134723417508E-2</v>
      </c>
      <c r="U476">
        <v>8.2273413472341753E-2</v>
      </c>
      <c r="V476">
        <v>7.2086105693607752E-2</v>
      </c>
      <c r="W476">
        <v>5.9359519165949497E-2</v>
      </c>
      <c r="X476">
        <v>5.0449398957436872E-2</v>
      </c>
      <c r="Y476">
        <v>4.2265865276582493E-2</v>
      </c>
      <c r="Z476">
        <v>8.2273413472341753E-2</v>
      </c>
      <c r="AA476">
        <v>7.2086105693607752E-2</v>
      </c>
      <c r="AB476">
        <v>5.9359519165949497E-2</v>
      </c>
      <c r="AC476">
        <v>5.0449398957436872E-2</v>
      </c>
      <c r="AD476">
        <v>4.2265865276582493E-2</v>
      </c>
      <c r="AE476" t="str">
        <f t="shared" si="7"/>
        <v>FurniturPerabot Rumah TanggaBagian-bagian Furnitur</v>
      </c>
      <c r="BF476" t="s">
        <v>2045</v>
      </c>
      <c r="BI476" t="s">
        <v>2457</v>
      </c>
      <c r="BL476" t="s">
        <v>198</v>
      </c>
      <c r="BM476" t="s">
        <v>3950</v>
      </c>
      <c r="BO476" t="s">
        <v>3951</v>
      </c>
      <c r="BP476" t="s">
        <v>2867</v>
      </c>
    </row>
    <row r="477" spans="1:68">
      <c r="A477" t="s">
        <v>2052</v>
      </c>
      <c r="B477">
        <v>602118</v>
      </c>
      <c r="C477" t="s">
        <v>2054</v>
      </c>
      <c r="D477">
        <v>818696</v>
      </c>
      <c r="G477" t="s">
        <v>3952</v>
      </c>
      <c r="H477" t="s">
        <v>3952</v>
      </c>
      <c r="I477" t="s">
        <v>2971</v>
      </c>
      <c r="J477" t="s">
        <v>2052</v>
      </c>
      <c r="K477">
        <v>0.06</v>
      </c>
      <c r="L477">
        <v>0.08</v>
      </c>
      <c r="M477">
        <v>2.0000000000000004E-2</v>
      </c>
      <c r="N477">
        <v>9.5000000000000001E-2</v>
      </c>
      <c r="O477">
        <v>9.1999999999999998E-2</v>
      </c>
      <c r="P477">
        <v>-1.4000000000000002E-2</v>
      </c>
      <c r="Q477">
        <v>-1.4000000000000002E-2</v>
      </c>
      <c r="R477">
        <v>-2.8000000000000004E-2</v>
      </c>
      <c r="S477">
        <v>-3.5000000000000003E-2</v>
      </c>
      <c r="T477">
        <v>-4.0000000000000008E-2</v>
      </c>
      <c r="U477">
        <v>8.1000000000000003E-2</v>
      </c>
      <c r="V477">
        <v>8.1000000000000003E-2</v>
      </c>
      <c r="W477">
        <v>6.7000000000000004E-2</v>
      </c>
      <c r="X477">
        <v>0.06</v>
      </c>
      <c r="Y477">
        <v>5.4999999999999993E-2</v>
      </c>
      <c r="Z477">
        <v>7.8E-2</v>
      </c>
      <c r="AA477">
        <v>7.8E-2</v>
      </c>
      <c r="AB477">
        <v>6.4000000000000001E-2</v>
      </c>
      <c r="AC477">
        <v>5.6999999999999995E-2</v>
      </c>
      <c r="AD477">
        <v>5.1999999999999991E-2</v>
      </c>
      <c r="AE477" t="str">
        <f t="shared" si="7"/>
        <v>Perlengkapan Hewan PeliharaanAksesoris Anjing &amp; Kucing</v>
      </c>
      <c r="BF477" t="s">
        <v>701</v>
      </c>
      <c r="BI477" t="s">
        <v>2457</v>
      </c>
      <c r="BL477" t="s">
        <v>380</v>
      </c>
      <c r="BM477" t="s">
        <v>3953</v>
      </c>
      <c r="BO477" t="s">
        <v>3954</v>
      </c>
      <c r="BP477" t="s">
        <v>2870</v>
      </c>
    </row>
    <row r="478" spans="1:68">
      <c r="A478" t="s">
        <v>1862</v>
      </c>
      <c r="B478">
        <v>600942</v>
      </c>
      <c r="C478" t="s">
        <v>851</v>
      </c>
      <c r="D478">
        <v>844168</v>
      </c>
      <c r="E478" t="s">
        <v>1908</v>
      </c>
      <c r="F478">
        <v>848136</v>
      </c>
      <c r="G478" t="s">
        <v>2955</v>
      </c>
      <c r="H478" t="s">
        <v>3349</v>
      </c>
      <c r="I478" t="s">
        <v>2403</v>
      </c>
      <c r="J478" t="s">
        <v>1872</v>
      </c>
      <c r="K478">
        <v>0.04</v>
      </c>
      <c r="L478">
        <v>0.06</v>
      </c>
      <c r="M478">
        <v>1.9999999999999997E-2</v>
      </c>
      <c r="N478">
        <v>6.5000000000000002E-2</v>
      </c>
      <c r="O478">
        <v>5.9499999999999997E-2</v>
      </c>
      <c r="P478">
        <v>-7.0749999999999997E-3</v>
      </c>
      <c r="Q478">
        <v>-1.0612499999999999E-2</v>
      </c>
      <c r="R478">
        <v>-1.7687499999999998E-2</v>
      </c>
      <c r="S478">
        <v>-2.1374999999999998E-2</v>
      </c>
      <c r="T478">
        <v>-2.4749999999999998E-2</v>
      </c>
      <c r="U478">
        <v>5.7925000000000004E-2</v>
      </c>
      <c r="V478">
        <v>5.4387500000000005E-2</v>
      </c>
      <c r="W478">
        <v>4.7312500000000007E-2</v>
      </c>
      <c r="X478">
        <v>4.3625000000000004E-2</v>
      </c>
      <c r="Y478">
        <v>4.0250000000000008E-2</v>
      </c>
      <c r="Z478">
        <v>5.2424999999999999E-2</v>
      </c>
      <c r="AA478">
        <v>4.88875E-2</v>
      </c>
      <c r="AB478">
        <v>4.1812500000000002E-2</v>
      </c>
      <c r="AC478">
        <v>3.8124999999999999E-2</v>
      </c>
      <c r="AD478">
        <v>3.4750000000000003E-2</v>
      </c>
      <c r="AE478" t="str">
        <f t="shared" si="7"/>
        <v>Peralatan Rumah TanggaKitchen AppliancesMicrowave</v>
      </c>
      <c r="BF478" t="s">
        <v>1507</v>
      </c>
      <c r="BI478" t="s">
        <v>2457</v>
      </c>
      <c r="BL478" t="s">
        <v>223</v>
      </c>
      <c r="BM478" t="s">
        <v>3955</v>
      </c>
      <c r="BO478" t="s">
        <v>3956</v>
      </c>
      <c r="BP478" t="s">
        <v>2872</v>
      </c>
    </row>
    <row r="479" spans="1:68">
      <c r="A479" t="s">
        <v>2267</v>
      </c>
      <c r="B479">
        <v>604579</v>
      </c>
      <c r="C479" t="s">
        <v>2281</v>
      </c>
      <c r="D479">
        <v>871816</v>
      </c>
      <c r="E479" t="s">
        <v>2285</v>
      </c>
      <c r="F479">
        <v>885128</v>
      </c>
      <c r="G479" t="s">
        <v>3957</v>
      </c>
      <c r="H479" t="s">
        <v>3958</v>
      </c>
      <c r="I479" t="s">
        <v>2547</v>
      </c>
      <c r="J479" t="s">
        <v>2267</v>
      </c>
      <c r="K479">
        <v>5.5E-2</v>
      </c>
      <c r="L479">
        <v>7.0000000000000007E-2</v>
      </c>
      <c r="M479">
        <v>1.5000000000000006E-2</v>
      </c>
      <c r="N479">
        <v>0.1</v>
      </c>
      <c r="O479">
        <v>8.2000000000000003E-2</v>
      </c>
      <c r="P479">
        <v>-1.4500000000000004E-2</v>
      </c>
      <c r="Q479">
        <v>-1.0500000000000004E-2</v>
      </c>
      <c r="R479">
        <v>-2.5000000000000008E-2</v>
      </c>
      <c r="S479">
        <v>-3.1250000000000007E-2</v>
      </c>
      <c r="T479">
        <v>-3.5000000000000003E-2</v>
      </c>
      <c r="U479">
        <v>8.5500000000000007E-2</v>
      </c>
      <c r="V479">
        <v>8.9499999999999996E-2</v>
      </c>
      <c r="W479">
        <v>7.4999999999999997E-2</v>
      </c>
      <c r="X479">
        <v>6.8750000000000006E-2</v>
      </c>
      <c r="Y479">
        <v>6.5000000000000002E-2</v>
      </c>
      <c r="Z479">
        <v>6.7500000000000004E-2</v>
      </c>
      <c r="AA479">
        <v>7.1499999999999994E-2</v>
      </c>
      <c r="AB479">
        <v>5.6999999999999995E-2</v>
      </c>
      <c r="AC479">
        <v>5.0749999999999997E-2</v>
      </c>
      <c r="AD479">
        <v>4.7E-2</v>
      </c>
      <c r="AE479" t="str">
        <f t="shared" si="7"/>
        <v>Alat &amp; Perangkat KerasAlat UkurAlat Ukur Fisik</v>
      </c>
      <c r="BF479" t="s">
        <v>1508</v>
      </c>
      <c r="BI479" t="s">
        <v>2457</v>
      </c>
      <c r="BL479" t="s">
        <v>432</v>
      </c>
      <c r="BM479" t="s">
        <v>3959</v>
      </c>
      <c r="BO479" t="s">
        <v>3960</v>
      </c>
      <c r="BP479" t="s">
        <v>2874</v>
      </c>
    </row>
    <row r="480" spans="1:68">
      <c r="A480" t="s">
        <v>2267</v>
      </c>
      <c r="B480">
        <v>604579</v>
      </c>
      <c r="C480" t="s">
        <v>2281</v>
      </c>
      <c r="D480">
        <v>871816</v>
      </c>
      <c r="E480" t="s">
        <v>2283</v>
      </c>
      <c r="F480">
        <v>885000</v>
      </c>
      <c r="G480" t="s">
        <v>3961</v>
      </c>
      <c r="H480" t="s">
        <v>3958</v>
      </c>
      <c r="I480" t="s">
        <v>2547</v>
      </c>
      <c r="J480" t="s">
        <v>2267</v>
      </c>
      <c r="K480">
        <v>5.5E-2</v>
      </c>
      <c r="L480">
        <v>7.0000000000000007E-2</v>
      </c>
      <c r="M480">
        <v>1.5000000000000006E-2</v>
      </c>
      <c r="N480">
        <v>0.1</v>
      </c>
      <c r="O480">
        <v>0.122</v>
      </c>
      <c r="P480">
        <v>-1.4500000000000004E-2</v>
      </c>
      <c r="Q480">
        <v>-1.0500000000000004E-2</v>
      </c>
      <c r="R480">
        <v>-2.5000000000000008E-2</v>
      </c>
      <c r="S480">
        <v>-3.1250000000000007E-2</v>
      </c>
      <c r="T480">
        <v>-3.5000000000000003E-2</v>
      </c>
      <c r="U480">
        <v>8.5500000000000007E-2</v>
      </c>
      <c r="V480">
        <v>8.9499999999999996E-2</v>
      </c>
      <c r="W480">
        <v>7.4999999999999997E-2</v>
      </c>
      <c r="X480">
        <v>6.8750000000000006E-2</v>
      </c>
      <c r="Y480">
        <v>6.5000000000000002E-2</v>
      </c>
      <c r="Z480">
        <v>0.1075</v>
      </c>
      <c r="AA480">
        <v>0.11149999999999999</v>
      </c>
      <c r="AB480">
        <v>9.6999999999999989E-2</v>
      </c>
      <c r="AC480">
        <v>9.0749999999999997E-2</v>
      </c>
      <c r="AD480">
        <v>8.6999999999999994E-2</v>
      </c>
      <c r="AE480" t="str">
        <f t="shared" si="7"/>
        <v>Alat &amp; Perangkat KerasAlat UkurAlat Ukur Tangan</v>
      </c>
      <c r="BF480" t="s">
        <v>1602</v>
      </c>
      <c r="BI480" t="s">
        <v>2457</v>
      </c>
      <c r="BL480" t="s">
        <v>971</v>
      </c>
      <c r="BM480" t="s">
        <v>3962</v>
      </c>
      <c r="BO480" t="s">
        <v>3963</v>
      </c>
      <c r="BP480" t="s">
        <v>2876</v>
      </c>
    </row>
    <row r="481" spans="1:68">
      <c r="A481" t="s">
        <v>2267</v>
      </c>
      <c r="B481">
        <v>604579</v>
      </c>
      <c r="C481" t="s">
        <v>2281</v>
      </c>
      <c r="D481">
        <v>871816</v>
      </c>
      <c r="E481" t="s">
        <v>2284</v>
      </c>
      <c r="F481">
        <v>884616</v>
      </c>
      <c r="G481" t="s">
        <v>3964</v>
      </c>
      <c r="H481" t="s">
        <v>3958</v>
      </c>
      <c r="I481" t="s">
        <v>2547</v>
      </c>
      <c r="J481" t="s">
        <v>2267</v>
      </c>
      <c r="K481">
        <v>5.5E-2</v>
      </c>
      <c r="L481">
        <v>7.0000000000000007E-2</v>
      </c>
      <c r="M481">
        <v>1.5000000000000006E-2</v>
      </c>
      <c r="N481">
        <v>7.4999999999999997E-2</v>
      </c>
      <c r="O481">
        <v>3.2000000000000001E-2</v>
      </c>
      <c r="P481">
        <v>-1.6500000000000001E-2</v>
      </c>
      <c r="Q481">
        <v>-1.0500000000000004E-2</v>
      </c>
      <c r="R481">
        <v>-2.7000000000000003E-2</v>
      </c>
      <c r="S481">
        <v>-3.3750000000000002E-2</v>
      </c>
      <c r="T481">
        <v>-3.7500000000000006E-2</v>
      </c>
      <c r="U481">
        <v>5.8499999999999996E-2</v>
      </c>
      <c r="V481">
        <v>6.4499999999999988E-2</v>
      </c>
      <c r="W481">
        <v>4.7999999999999994E-2</v>
      </c>
      <c r="X481">
        <v>4.1249999999999995E-2</v>
      </c>
      <c r="Y481">
        <v>3.7499999999999992E-2</v>
      </c>
      <c r="Z481">
        <v>1.55E-2</v>
      </c>
      <c r="AA481">
        <v>2.1499999999999998E-2</v>
      </c>
      <c r="AB481">
        <v>4.9999999999999975E-3</v>
      </c>
      <c r="AC481">
        <v>0</v>
      </c>
      <c r="AD481">
        <v>0</v>
      </c>
      <c r="AE481" t="str">
        <f t="shared" si="7"/>
        <v>Alat &amp; Perangkat KerasAlat UkurInstrumen Optik</v>
      </c>
      <c r="BF481" t="s">
        <v>1955</v>
      </c>
      <c r="BI481" t="s">
        <v>2457</v>
      </c>
      <c r="BL481" t="s">
        <v>419</v>
      </c>
      <c r="BM481" t="s">
        <v>3965</v>
      </c>
      <c r="BO481" t="s">
        <v>3966</v>
      </c>
      <c r="BP481" t="s">
        <v>2878</v>
      </c>
    </row>
    <row r="482" spans="1:68">
      <c r="A482" t="s">
        <v>2267</v>
      </c>
      <c r="B482">
        <v>604579</v>
      </c>
      <c r="C482" t="s">
        <v>2281</v>
      </c>
      <c r="D482">
        <v>871816</v>
      </c>
      <c r="E482" t="s">
        <v>2282</v>
      </c>
      <c r="F482">
        <v>885256</v>
      </c>
      <c r="G482" t="s">
        <v>3967</v>
      </c>
      <c r="H482" t="s">
        <v>3958</v>
      </c>
      <c r="I482" t="s">
        <v>2547</v>
      </c>
      <c r="J482" t="s">
        <v>2267</v>
      </c>
      <c r="K482">
        <v>5.5E-2</v>
      </c>
      <c r="L482">
        <v>7.0000000000000007E-2</v>
      </c>
      <c r="M482">
        <v>1.5000000000000006E-2</v>
      </c>
      <c r="N482">
        <v>0.1</v>
      </c>
      <c r="O482">
        <v>0.122</v>
      </c>
      <c r="P482">
        <v>-1.4500000000000004E-2</v>
      </c>
      <c r="Q482">
        <v>-1.0500000000000004E-2</v>
      </c>
      <c r="R482">
        <v>-2.5000000000000008E-2</v>
      </c>
      <c r="S482">
        <v>-3.1250000000000007E-2</v>
      </c>
      <c r="T482">
        <v>-3.5000000000000003E-2</v>
      </c>
      <c r="U482">
        <v>8.5500000000000007E-2</v>
      </c>
      <c r="V482">
        <v>8.9499999999999996E-2</v>
      </c>
      <c r="W482">
        <v>7.4999999999999997E-2</v>
      </c>
      <c r="X482">
        <v>6.8750000000000006E-2</v>
      </c>
      <c r="Y482">
        <v>6.5000000000000002E-2</v>
      </c>
      <c r="Z482">
        <v>0.1075</v>
      </c>
      <c r="AA482">
        <v>0.11149999999999999</v>
      </c>
      <c r="AB482">
        <v>9.6999999999999989E-2</v>
      </c>
      <c r="AC482">
        <v>9.0749999999999997E-2</v>
      </c>
      <c r="AD482">
        <v>8.6999999999999994E-2</v>
      </c>
      <c r="AE482" t="str">
        <f t="shared" si="7"/>
        <v>Alat &amp; Perangkat KerasAlat UkurAlat Ukur Listrik</v>
      </c>
      <c r="BF482" t="s">
        <v>1956</v>
      </c>
      <c r="BI482" t="s">
        <v>2457</v>
      </c>
      <c r="BL482" t="s">
        <v>361</v>
      </c>
      <c r="BM482" t="s">
        <v>3968</v>
      </c>
      <c r="BO482" t="s">
        <v>3969</v>
      </c>
      <c r="BP482" t="s">
        <v>2880</v>
      </c>
    </row>
    <row r="483" spans="1:68">
      <c r="A483" t="s">
        <v>2267</v>
      </c>
      <c r="B483">
        <v>604579</v>
      </c>
      <c r="C483" t="s">
        <v>2281</v>
      </c>
      <c r="D483">
        <v>871816</v>
      </c>
      <c r="E483" t="s">
        <v>2287</v>
      </c>
      <c r="F483">
        <v>884872</v>
      </c>
      <c r="G483" t="s">
        <v>3970</v>
      </c>
      <c r="H483" t="s">
        <v>3958</v>
      </c>
      <c r="I483" t="s">
        <v>2547</v>
      </c>
      <c r="J483" t="s">
        <v>2267</v>
      </c>
      <c r="K483">
        <v>5.5E-2</v>
      </c>
      <c r="L483">
        <v>7.0000000000000007E-2</v>
      </c>
      <c r="M483">
        <v>1.5000000000000006E-2</v>
      </c>
      <c r="N483">
        <v>0.1</v>
      </c>
      <c r="O483">
        <v>7.1999999999999995E-2</v>
      </c>
      <c r="P483">
        <v>-1.4500000000000004E-2</v>
      </c>
      <c r="Q483">
        <v>-1.0500000000000004E-2</v>
      </c>
      <c r="R483">
        <v>-2.5000000000000008E-2</v>
      </c>
      <c r="S483">
        <v>-3.1250000000000007E-2</v>
      </c>
      <c r="T483">
        <v>-3.5000000000000003E-2</v>
      </c>
      <c r="U483">
        <v>8.5500000000000007E-2</v>
      </c>
      <c r="V483">
        <v>8.9499999999999996E-2</v>
      </c>
      <c r="W483">
        <v>7.4999999999999997E-2</v>
      </c>
      <c r="X483">
        <v>6.8750000000000006E-2</v>
      </c>
      <c r="Y483">
        <v>6.5000000000000002E-2</v>
      </c>
      <c r="Z483">
        <v>5.7499999999999989E-2</v>
      </c>
      <c r="AA483">
        <v>6.1499999999999992E-2</v>
      </c>
      <c r="AB483">
        <v>4.6999999999999986E-2</v>
      </c>
      <c r="AC483">
        <v>4.0749999999999988E-2</v>
      </c>
      <c r="AD483">
        <v>3.6999999999999991E-2</v>
      </c>
      <c r="AE483" t="str">
        <f t="shared" si="7"/>
        <v>Alat &amp; Perangkat KerasAlat UkurAlat Ukur Suhu</v>
      </c>
      <c r="BF483" t="s">
        <v>1957</v>
      </c>
      <c r="BI483" t="s">
        <v>2457</v>
      </c>
      <c r="BL483" t="s">
        <v>420</v>
      </c>
      <c r="BM483" t="s">
        <v>3971</v>
      </c>
      <c r="BO483" t="s">
        <v>3972</v>
      </c>
      <c r="BP483" t="s">
        <v>2882</v>
      </c>
    </row>
    <row r="484" spans="1:68">
      <c r="A484" t="s">
        <v>2267</v>
      </c>
      <c r="B484">
        <v>604579</v>
      </c>
      <c r="C484" t="s">
        <v>2281</v>
      </c>
      <c r="D484">
        <v>871816</v>
      </c>
      <c r="E484" t="s">
        <v>2286</v>
      </c>
      <c r="F484">
        <v>884744</v>
      </c>
      <c r="G484" t="s">
        <v>3973</v>
      </c>
      <c r="H484" t="s">
        <v>3958</v>
      </c>
      <c r="I484" t="s">
        <v>2547</v>
      </c>
      <c r="J484" t="s">
        <v>2267</v>
      </c>
      <c r="K484">
        <v>5.5E-2</v>
      </c>
      <c r="L484">
        <v>7.0000000000000007E-2</v>
      </c>
      <c r="M484">
        <v>1.5000000000000006E-2</v>
      </c>
      <c r="N484">
        <v>0.1</v>
      </c>
      <c r="O484">
        <v>0.122</v>
      </c>
      <c r="P484">
        <v>-1.4500000000000004E-2</v>
      </c>
      <c r="Q484">
        <v>-1.0500000000000004E-2</v>
      </c>
      <c r="R484">
        <v>-2.5000000000000008E-2</v>
      </c>
      <c r="S484">
        <v>-3.1250000000000007E-2</v>
      </c>
      <c r="T484">
        <v>-3.5000000000000003E-2</v>
      </c>
      <c r="U484">
        <v>8.5500000000000007E-2</v>
      </c>
      <c r="V484">
        <v>8.9499999999999996E-2</v>
      </c>
      <c r="W484">
        <v>7.4999999999999997E-2</v>
      </c>
      <c r="X484">
        <v>6.8750000000000006E-2</v>
      </c>
      <c r="Y484">
        <v>6.5000000000000002E-2</v>
      </c>
      <c r="Z484">
        <v>0.1075</v>
      </c>
      <c r="AA484">
        <v>0.11149999999999999</v>
      </c>
      <c r="AB484">
        <v>9.6999999999999989E-2</v>
      </c>
      <c r="AC484">
        <v>9.0749999999999997E-2</v>
      </c>
      <c r="AD484">
        <v>8.6999999999999994E-2</v>
      </c>
      <c r="AE484" t="str">
        <f t="shared" si="7"/>
        <v>Alat &amp; Perangkat KerasAlat UkurAlat Ukur Tekanan</v>
      </c>
      <c r="BF484" t="s">
        <v>1907</v>
      </c>
      <c r="BI484" t="s">
        <v>2457</v>
      </c>
      <c r="BL484" t="s">
        <v>995</v>
      </c>
      <c r="BM484" t="s">
        <v>3974</v>
      </c>
      <c r="BO484" t="s">
        <v>3975</v>
      </c>
      <c r="BP484" t="s">
        <v>2884</v>
      </c>
    </row>
    <row r="485" spans="1:68">
      <c r="A485" t="s">
        <v>1959</v>
      </c>
      <c r="B485">
        <v>600024</v>
      </c>
      <c r="C485" t="s">
        <v>1960</v>
      </c>
      <c r="D485">
        <v>859016</v>
      </c>
      <c r="G485" t="s">
        <v>3976</v>
      </c>
      <c r="H485" t="s">
        <v>3976</v>
      </c>
      <c r="I485" t="s">
        <v>2547</v>
      </c>
      <c r="J485" t="s">
        <v>1959</v>
      </c>
      <c r="K485">
        <v>0.06</v>
      </c>
      <c r="L485">
        <v>0.08</v>
      </c>
      <c r="M485">
        <v>2.0000000000000004E-2</v>
      </c>
      <c r="N485">
        <v>0.08</v>
      </c>
      <c r="O485">
        <v>5.1999999999999998E-2</v>
      </c>
      <c r="P485">
        <v>-1.3787989884282351E-2</v>
      </c>
      <c r="Q485">
        <v>-1.5484070810023528E-2</v>
      </c>
      <c r="R485">
        <v>-2.9272060694305879E-2</v>
      </c>
      <c r="S485">
        <v>-3.6590075867882349E-2</v>
      </c>
      <c r="T485">
        <v>-4.2120101157176473E-2</v>
      </c>
      <c r="U485">
        <v>6.6212010115717645E-2</v>
      </c>
      <c r="V485">
        <v>6.4515929189976479E-2</v>
      </c>
      <c r="W485">
        <v>5.0727939305694122E-2</v>
      </c>
      <c r="X485">
        <v>4.3409924132117653E-2</v>
      </c>
      <c r="Y485">
        <v>3.7879898842823528E-2</v>
      </c>
      <c r="Z485">
        <v>3.8212010115717648E-2</v>
      </c>
      <c r="AA485">
        <v>3.6515929189976468E-2</v>
      </c>
      <c r="AB485">
        <v>2.2727939305694118E-2</v>
      </c>
      <c r="AC485">
        <v>1.5409924132117649E-2</v>
      </c>
      <c r="AD485">
        <v>9.8798988428235243E-3</v>
      </c>
      <c r="AE485" t="str">
        <f t="shared" si="7"/>
        <v>Peralatan DapurAlat Pembuat Roti</v>
      </c>
      <c r="BF485" t="s">
        <v>1798</v>
      </c>
      <c r="BI485" t="s">
        <v>2457</v>
      </c>
      <c r="BL485" t="s">
        <v>254</v>
      </c>
      <c r="BM485" t="s">
        <v>3977</v>
      </c>
      <c r="BO485" t="s">
        <v>3978</v>
      </c>
      <c r="BP485" t="s">
        <v>2886</v>
      </c>
    </row>
    <row r="486" spans="1:68">
      <c r="A486" t="s">
        <v>2052</v>
      </c>
      <c r="B486">
        <v>602118</v>
      </c>
      <c r="C486" t="s">
        <v>2057</v>
      </c>
      <c r="D486">
        <v>812808</v>
      </c>
      <c r="G486" t="s">
        <v>3979</v>
      </c>
      <c r="H486" t="s">
        <v>3979</v>
      </c>
      <c r="I486" t="s">
        <v>2971</v>
      </c>
      <c r="J486" t="s">
        <v>2052</v>
      </c>
      <c r="K486">
        <v>0.06</v>
      </c>
      <c r="L486">
        <v>0.08</v>
      </c>
      <c r="M486">
        <v>2.0000000000000004E-2</v>
      </c>
      <c r="N486">
        <v>9.5000000000000001E-2</v>
      </c>
      <c r="O486">
        <v>9.1999999999999998E-2</v>
      </c>
      <c r="P486">
        <v>-1.4000000000000002E-2</v>
      </c>
      <c r="Q486">
        <v>-1.4000000000000002E-2</v>
      </c>
      <c r="R486">
        <v>-2.8000000000000004E-2</v>
      </c>
      <c r="S486">
        <v>-3.5000000000000003E-2</v>
      </c>
      <c r="T486">
        <v>-4.0000000000000008E-2</v>
      </c>
      <c r="U486">
        <v>8.1000000000000003E-2</v>
      </c>
      <c r="V486">
        <v>8.1000000000000003E-2</v>
      </c>
      <c r="W486">
        <v>6.7000000000000004E-2</v>
      </c>
      <c r="X486">
        <v>0.06</v>
      </c>
      <c r="Y486">
        <v>5.4999999999999993E-2</v>
      </c>
      <c r="Z486">
        <v>7.8E-2</v>
      </c>
      <c r="AA486">
        <v>7.8E-2</v>
      </c>
      <c r="AB486">
        <v>6.4000000000000001E-2</v>
      </c>
      <c r="AC486">
        <v>5.6999999999999995E-2</v>
      </c>
      <c r="AD486">
        <v>5.1999999999999991E-2</v>
      </c>
      <c r="AE486" t="str">
        <f t="shared" si="7"/>
        <v>Perlengkapan Hewan PeliharaanFurnitur Anjing &amp; Kucing</v>
      </c>
      <c r="BF486" t="s">
        <v>1982</v>
      </c>
      <c r="BI486" t="s">
        <v>2457</v>
      </c>
      <c r="BL486" t="s">
        <v>169</v>
      </c>
      <c r="BM486" t="s">
        <v>3980</v>
      </c>
      <c r="BO486" t="s">
        <v>3981</v>
      </c>
      <c r="BP486" t="s">
        <v>2889</v>
      </c>
    </row>
    <row r="487" spans="1:68">
      <c r="A487" t="s">
        <v>2052</v>
      </c>
      <c r="B487">
        <v>602118</v>
      </c>
      <c r="C487" t="s">
        <v>2058</v>
      </c>
      <c r="D487">
        <v>816392</v>
      </c>
      <c r="G487" t="s">
        <v>3982</v>
      </c>
      <c r="H487" t="s">
        <v>3982</v>
      </c>
      <c r="I487" t="s">
        <v>2971</v>
      </c>
      <c r="J487" t="s">
        <v>2052</v>
      </c>
      <c r="K487">
        <v>0.06</v>
      </c>
      <c r="L487">
        <v>0.08</v>
      </c>
      <c r="M487">
        <v>2.0000000000000004E-2</v>
      </c>
      <c r="N487">
        <v>9.5000000000000001E-2</v>
      </c>
      <c r="O487">
        <v>9.1999999999999998E-2</v>
      </c>
      <c r="P487">
        <v>-1.4000000000000002E-2</v>
      </c>
      <c r="Q487">
        <v>-1.4000000000000002E-2</v>
      </c>
      <c r="R487">
        <v>-2.8000000000000004E-2</v>
      </c>
      <c r="S487">
        <v>-3.5000000000000003E-2</v>
      </c>
      <c r="T487">
        <v>-4.0000000000000008E-2</v>
      </c>
      <c r="U487">
        <v>8.1000000000000003E-2</v>
      </c>
      <c r="V487">
        <v>8.1000000000000003E-2</v>
      </c>
      <c r="W487">
        <v>6.7000000000000004E-2</v>
      </c>
      <c r="X487">
        <v>0.06</v>
      </c>
      <c r="Y487">
        <v>5.4999999999999993E-2</v>
      </c>
      <c r="Z487">
        <v>7.8E-2</v>
      </c>
      <c r="AA487">
        <v>7.8E-2</v>
      </c>
      <c r="AB487">
        <v>6.4000000000000001E-2</v>
      </c>
      <c r="AC487">
        <v>5.6999999999999995E-2</v>
      </c>
      <c r="AD487">
        <v>5.1999999999999991E-2</v>
      </c>
      <c r="AE487" t="str">
        <f t="shared" si="7"/>
        <v>Perlengkapan Hewan PeliharaanPerawatan Anjing &amp; Kucing</v>
      </c>
      <c r="BF487" t="s">
        <v>1983</v>
      </c>
      <c r="BI487" t="s">
        <v>2457</v>
      </c>
      <c r="BL487" t="s">
        <v>545</v>
      </c>
      <c r="BM487" t="s">
        <v>3983</v>
      </c>
      <c r="BO487" t="s">
        <v>3984</v>
      </c>
      <c r="BP487" t="s">
        <v>2891</v>
      </c>
    </row>
    <row r="488" spans="1:68">
      <c r="A488" t="s">
        <v>2052</v>
      </c>
      <c r="B488">
        <v>602118</v>
      </c>
      <c r="C488" t="s">
        <v>2053</v>
      </c>
      <c r="D488">
        <v>821896</v>
      </c>
      <c r="G488" t="s">
        <v>3985</v>
      </c>
      <c r="H488" t="s">
        <v>3985</v>
      </c>
      <c r="I488" t="s">
        <v>2971</v>
      </c>
      <c r="J488" t="s">
        <v>2052</v>
      </c>
      <c r="K488">
        <v>0.06</v>
      </c>
      <c r="L488">
        <v>0.08</v>
      </c>
      <c r="M488">
        <v>2.0000000000000004E-2</v>
      </c>
      <c r="N488">
        <v>9.5000000000000001E-2</v>
      </c>
      <c r="O488">
        <v>9.1999999999999998E-2</v>
      </c>
      <c r="P488">
        <v>-1.4000000000000002E-2</v>
      </c>
      <c r="Q488">
        <v>-1.4000000000000002E-2</v>
      </c>
      <c r="R488">
        <v>-2.8000000000000004E-2</v>
      </c>
      <c r="S488">
        <v>-3.5000000000000003E-2</v>
      </c>
      <c r="T488">
        <v>-4.0000000000000008E-2</v>
      </c>
      <c r="U488">
        <v>8.1000000000000003E-2</v>
      </c>
      <c r="V488">
        <v>8.1000000000000003E-2</v>
      </c>
      <c r="W488">
        <v>6.7000000000000004E-2</v>
      </c>
      <c r="X488">
        <v>0.06</v>
      </c>
      <c r="Y488">
        <v>5.4999999999999993E-2</v>
      </c>
      <c r="Z488">
        <v>7.8E-2</v>
      </c>
      <c r="AA488">
        <v>7.8E-2</v>
      </c>
      <c r="AB488">
        <v>6.4000000000000001E-2</v>
      </c>
      <c r="AC488">
        <v>5.6999999999999995E-2</v>
      </c>
      <c r="AD488">
        <v>5.1999999999999991E-2</v>
      </c>
      <c r="AE488" t="str">
        <f t="shared" si="7"/>
        <v>Perlengkapan Hewan PeliharaanPerlengkapan Burung</v>
      </c>
      <c r="BF488" t="s">
        <v>1984</v>
      </c>
      <c r="BI488" t="s">
        <v>2457</v>
      </c>
      <c r="BL488" t="s">
        <v>444</v>
      </c>
      <c r="BM488" t="s">
        <v>3986</v>
      </c>
      <c r="BO488" t="s">
        <v>3987</v>
      </c>
      <c r="BP488" t="s">
        <v>2893</v>
      </c>
    </row>
    <row r="489" spans="1:68">
      <c r="A489" t="s">
        <v>1779</v>
      </c>
      <c r="B489">
        <v>604968</v>
      </c>
      <c r="C489" t="s">
        <v>1799</v>
      </c>
      <c r="D489">
        <v>872456</v>
      </c>
      <c r="E489" t="s">
        <v>1804</v>
      </c>
      <c r="F489">
        <v>894216</v>
      </c>
      <c r="G489" t="s">
        <v>3988</v>
      </c>
      <c r="H489" t="s">
        <v>3989</v>
      </c>
      <c r="I489" t="s">
        <v>2547</v>
      </c>
      <c r="J489" t="s">
        <v>1779</v>
      </c>
      <c r="K489">
        <v>5.5E-2</v>
      </c>
      <c r="L489">
        <v>7.4999999999999997E-2</v>
      </c>
      <c r="M489">
        <v>1.9999999999999997E-2</v>
      </c>
      <c r="N489">
        <v>0.1</v>
      </c>
      <c r="O489">
        <v>0.122</v>
      </c>
      <c r="P489">
        <v>-1.4E-2</v>
      </c>
      <c r="Q489">
        <v>-1.3999999999999997E-2</v>
      </c>
      <c r="R489">
        <v>-2.7999999999999997E-2</v>
      </c>
      <c r="S489">
        <v>-3.4999999999999996E-2</v>
      </c>
      <c r="T489">
        <v>-3.9999999999999994E-2</v>
      </c>
      <c r="U489">
        <v>8.6000000000000007E-2</v>
      </c>
      <c r="V489">
        <v>8.6000000000000007E-2</v>
      </c>
      <c r="W489">
        <v>7.2000000000000008E-2</v>
      </c>
      <c r="X489">
        <v>6.5000000000000002E-2</v>
      </c>
      <c r="Y489">
        <v>6.0000000000000012E-2</v>
      </c>
      <c r="Z489">
        <v>0.108</v>
      </c>
      <c r="AA489">
        <v>0.108</v>
      </c>
      <c r="AB489">
        <v>9.4E-2</v>
      </c>
      <c r="AC489">
        <v>8.6999999999999994E-2</v>
      </c>
      <c r="AD489">
        <v>8.2000000000000003E-2</v>
      </c>
      <c r="AE489" t="str">
        <f t="shared" si="7"/>
        <v>Perbaikan RumahLampu &amp; PencahayaanPencahayaan Baru</v>
      </c>
      <c r="BF489" t="s">
        <v>2300</v>
      </c>
      <c r="BI489" t="s">
        <v>2457</v>
      </c>
      <c r="BL489" t="s">
        <v>403</v>
      </c>
      <c r="BM489" t="s">
        <v>3990</v>
      </c>
      <c r="BO489" t="s">
        <v>3396</v>
      </c>
      <c r="BP489" t="s">
        <v>2895</v>
      </c>
    </row>
    <row r="490" spans="1:68">
      <c r="A490" t="s">
        <v>1779</v>
      </c>
      <c r="B490">
        <v>604968</v>
      </c>
      <c r="C490" t="s">
        <v>1799</v>
      </c>
      <c r="D490">
        <v>872456</v>
      </c>
      <c r="E490" t="s">
        <v>1800</v>
      </c>
      <c r="F490">
        <v>893704</v>
      </c>
      <c r="G490" t="s">
        <v>3991</v>
      </c>
      <c r="H490" t="s">
        <v>3989</v>
      </c>
      <c r="I490" t="s">
        <v>2547</v>
      </c>
      <c r="J490" t="s">
        <v>1779</v>
      </c>
      <c r="K490">
        <v>5.5E-2</v>
      </c>
      <c r="L490">
        <v>7.4999999999999997E-2</v>
      </c>
      <c r="M490">
        <v>1.9999999999999997E-2</v>
      </c>
      <c r="N490">
        <v>0.1</v>
      </c>
      <c r="O490">
        <v>9.1999999999999998E-2</v>
      </c>
      <c r="P490">
        <v>-1.4E-2</v>
      </c>
      <c r="Q490">
        <v>-1.3999999999999997E-2</v>
      </c>
      <c r="R490">
        <v>-2.7999999999999997E-2</v>
      </c>
      <c r="S490">
        <v>-3.4999999999999996E-2</v>
      </c>
      <c r="T490">
        <v>-3.9999999999999994E-2</v>
      </c>
      <c r="U490">
        <v>8.6000000000000007E-2</v>
      </c>
      <c r="V490">
        <v>8.6000000000000007E-2</v>
      </c>
      <c r="W490">
        <v>7.2000000000000008E-2</v>
      </c>
      <c r="X490">
        <v>6.5000000000000002E-2</v>
      </c>
      <c r="Y490">
        <v>6.0000000000000012E-2</v>
      </c>
      <c r="Z490">
        <v>7.8E-2</v>
      </c>
      <c r="AA490">
        <v>7.8E-2</v>
      </c>
      <c r="AB490">
        <v>6.4000000000000001E-2</v>
      </c>
      <c r="AC490">
        <v>5.7000000000000002E-2</v>
      </c>
      <c r="AD490">
        <v>5.2000000000000005E-2</v>
      </c>
      <c r="AE490" t="str">
        <f t="shared" si="7"/>
        <v>Perbaikan RumahLampu &amp; PencahayaanBohlam, Tube &amp; Strip</v>
      </c>
      <c r="BF490" t="s">
        <v>2176</v>
      </c>
      <c r="BI490" t="s">
        <v>2457</v>
      </c>
      <c r="BL490" t="s">
        <v>1165</v>
      </c>
      <c r="BM490" t="s">
        <v>3992</v>
      </c>
      <c r="BO490" t="s">
        <v>3993</v>
      </c>
      <c r="BP490" t="s">
        <v>2897</v>
      </c>
    </row>
    <row r="491" spans="1:68">
      <c r="A491" t="s">
        <v>1779</v>
      </c>
      <c r="B491">
        <v>604968</v>
      </c>
      <c r="C491" t="s">
        <v>1799</v>
      </c>
      <c r="D491">
        <v>872456</v>
      </c>
      <c r="E491" t="s">
        <v>1807</v>
      </c>
      <c r="F491">
        <v>894344</v>
      </c>
      <c r="G491" t="s">
        <v>3994</v>
      </c>
      <c r="H491" t="s">
        <v>3989</v>
      </c>
      <c r="I491" t="s">
        <v>2547</v>
      </c>
      <c r="J491" t="s">
        <v>1779</v>
      </c>
      <c r="K491">
        <v>5.5E-2</v>
      </c>
      <c r="L491">
        <v>7.4999999999999997E-2</v>
      </c>
      <c r="M491">
        <v>1.9999999999999997E-2</v>
      </c>
      <c r="N491">
        <v>7.7499999999999999E-2</v>
      </c>
      <c r="O491">
        <v>7.7499999999999999E-2</v>
      </c>
      <c r="P491">
        <v>-1.4E-2</v>
      </c>
      <c r="Q491">
        <v>-1.3999999999999997E-2</v>
      </c>
      <c r="R491">
        <v>-2.7999999999999997E-2</v>
      </c>
      <c r="S491">
        <v>-3.4999999999999996E-2</v>
      </c>
      <c r="T491">
        <v>-3.9999999999999994E-2</v>
      </c>
      <c r="U491">
        <v>6.3500000000000001E-2</v>
      </c>
      <c r="V491">
        <v>6.3500000000000001E-2</v>
      </c>
      <c r="W491">
        <v>4.9500000000000002E-2</v>
      </c>
      <c r="X491">
        <v>4.2500000000000003E-2</v>
      </c>
      <c r="Y491">
        <v>3.7500000000000006E-2</v>
      </c>
      <c r="Z491">
        <v>6.3500000000000001E-2</v>
      </c>
      <c r="AA491">
        <v>6.3500000000000001E-2</v>
      </c>
      <c r="AB491">
        <v>4.9500000000000002E-2</v>
      </c>
      <c r="AC491">
        <v>4.2500000000000003E-2</v>
      </c>
      <c r="AD491">
        <v>3.7500000000000006E-2</v>
      </c>
      <c r="AE491" t="str">
        <f t="shared" si="7"/>
        <v>Perbaikan RumahLampu &amp; PencahayaanPencahayaan Profesional</v>
      </c>
      <c r="BF491" t="s">
        <v>1537</v>
      </c>
      <c r="BI491" t="s">
        <v>2457</v>
      </c>
      <c r="BL491" t="s">
        <v>706</v>
      </c>
      <c r="BM491" t="s">
        <v>3995</v>
      </c>
      <c r="BO491" t="s">
        <v>3996</v>
      </c>
      <c r="BP491" t="s">
        <v>2899</v>
      </c>
    </row>
    <row r="492" spans="1:68">
      <c r="A492" t="s">
        <v>1779</v>
      </c>
      <c r="B492">
        <v>604968</v>
      </c>
      <c r="C492" t="s">
        <v>1799</v>
      </c>
      <c r="D492">
        <v>872456</v>
      </c>
      <c r="E492" t="s">
        <v>1802</v>
      </c>
      <c r="F492">
        <v>893832</v>
      </c>
      <c r="G492" t="s">
        <v>3997</v>
      </c>
      <c r="H492" t="s">
        <v>3989</v>
      </c>
      <c r="I492" t="s">
        <v>2547</v>
      </c>
      <c r="J492" t="s">
        <v>1779</v>
      </c>
      <c r="K492">
        <v>5.5E-2</v>
      </c>
      <c r="L492">
        <v>7.4999999999999997E-2</v>
      </c>
      <c r="M492">
        <v>1.9999999999999997E-2</v>
      </c>
      <c r="N492">
        <v>0.1</v>
      </c>
      <c r="O492">
        <v>9.1999999999999998E-2</v>
      </c>
      <c r="P492">
        <v>-1.4E-2</v>
      </c>
      <c r="Q492">
        <v>-1.3999999999999997E-2</v>
      </c>
      <c r="R492">
        <v>-2.7999999999999997E-2</v>
      </c>
      <c r="S492">
        <v>-3.4999999999999996E-2</v>
      </c>
      <c r="T492">
        <v>-3.9999999999999994E-2</v>
      </c>
      <c r="U492">
        <v>8.6000000000000007E-2</v>
      </c>
      <c r="V492">
        <v>8.6000000000000007E-2</v>
      </c>
      <c r="W492">
        <v>7.2000000000000008E-2</v>
      </c>
      <c r="X492">
        <v>6.5000000000000002E-2</v>
      </c>
      <c r="Y492">
        <v>6.0000000000000012E-2</v>
      </c>
      <c r="Z492">
        <v>7.8E-2</v>
      </c>
      <c r="AA492">
        <v>7.8E-2</v>
      </c>
      <c r="AB492">
        <v>6.4000000000000001E-2</v>
      </c>
      <c r="AC492">
        <v>5.7000000000000002E-2</v>
      </c>
      <c r="AD492">
        <v>5.2000000000000005E-2</v>
      </c>
      <c r="AE492" t="str">
        <f t="shared" si="7"/>
        <v>Perbaikan RumahLampu &amp; PencahayaanPencahayaan Indoor</v>
      </c>
      <c r="BF492" t="s">
        <v>1553</v>
      </c>
      <c r="BI492" t="s">
        <v>2457</v>
      </c>
      <c r="BL492" t="s">
        <v>335</v>
      </c>
      <c r="BM492" t="s">
        <v>3998</v>
      </c>
      <c r="BO492" t="s">
        <v>3999</v>
      </c>
      <c r="BP492" t="s">
        <v>2901</v>
      </c>
    </row>
    <row r="493" spans="1:68">
      <c r="A493" t="s">
        <v>1779</v>
      </c>
      <c r="B493">
        <v>604968</v>
      </c>
      <c r="C493" t="s">
        <v>1799</v>
      </c>
      <c r="D493">
        <v>872456</v>
      </c>
      <c r="E493" t="s">
        <v>1806</v>
      </c>
      <c r="F493">
        <v>893960</v>
      </c>
      <c r="G493" t="s">
        <v>4000</v>
      </c>
      <c r="H493" t="s">
        <v>3989</v>
      </c>
      <c r="I493" t="s">
        <v>2547</v>
      </c>
      <c r="J493" t="s">
        <v>1779</v>
      </c>
      <c r="K493">
        <v>5.5E-2</v>
      </c>
      <c r="L493">
        <v>7.4999999999999997E-2</v>
      </c>
      <c r="M493">
        <v>1.9999999999999997E-2</v>
      </c>
      <c r="N493">
        <v>0.1</v>
      </c>
      <c r="O493">
        <v>9.1999999999999998E-2</v>
      </c>
      <c r="P493">
        <v>-1.3623699813350244E-2</v>
      </c>
      <c r="Q493">
        <v>-1.6634101306548299E-2</v>
      </c>
      <c r="R493">
        <v>-3.0257801119898543E-2</v>
      </c>
      <c r="S493">
        <v>-3.7822251399873177E-2</v>
      </c>
      <c r="T493">
        <v>-4.3763001866497578E-2</v>
      </c>
      <c r="U493">
        <v>8.6376300186649768E-2</v>
      </c>
      <c r="V493">
        <v>8.3365898693451707E-2</v>
      </c>
      <c r="W493">
        <v>6.9742198880101469E-2</v>
      </c>
      <c r="X493">
        <v>6.2177748600126828E-2</v>
      </c>
      <c r="Y493">
        <v>5.6236998133502428E-2</v>
      </c>
      <c r="Z493">
        <v>7.8376300186649761E-2</v>
      </c>
      <c r="AA493">
        <v>7.5365898693451699E-2</v>
      </c>
      <c r="AB493">
        <v>6.1742198880101455E-2</v>
      </c>
      <c r="AC493">
        <v>5.4177748600126821E-2</v>
      </c>
      <c r="AD493">
        <v>4.8236998133502421E-2</v>
      </c>
      <c r="AE493" t="str">
        <f t="shared" si="7"/>
        <v>Perbaikan RumahLampu &amp; PencahayaanPencahayaan Portabel</v>
      </c>
      <c r="BF493" t="s">
        <v>1570</v>
      </c>
      <c r="BI493" t="s">
        <v>2457</v>
      </c>
      <c r="BL493" t="s">
        <v>336</v>
      </c>
      <c r="BM493" t="s">
        <v>4001</v>
      </c>
      <c r="BO493" t="s">
        <v>4002</v>
      </c>
      <c r="BP493" t="s">
        <v>2903</v>
      </c>
    </row>
    <row r="494" spans="1:68">
      <c r="A494" t="s">
        <v>1779</v>
      </c>
      <c r="B494">
        <v>604968</v>
      </c>
      <c r="C494" t="s">
        <v>1799</v>
      </c>
      <c r="D494">
        <v>872456</v>
      </c>
      <c r="E494" t="s">
        <v>1805</v>
      </c>
      <c r="F494">
        <v>894088</v>
      </c>
      <c r="G494" t="s">
        <v>4003</v>
      </c>
      <c r="H494" t="s">
        <v>3989</v>
      </c>
      <c r="I494" t="s">
        <v>2547</v>
      </c>
      <c r="J494" t="s">
        <v>1779</v>
      </c>
      <c r="K494">
        <v>5.5E-2</v>
      </c>
      <c r="L494">
        <v>7.4999999999999997E-2</v>
      </c>
      <c r="M494">
        <v>1.9999999999999997E-2</v>
      </c>
      <c r="N494">
        <v>0.1</v>
      </c>
      <c r="O494">
        <v>9.1999999999999998E-2</v>
      </c>
      <c r="P494">
        <v>-1.3990786120530715E-2</v>
      </c>
      <c r="Q494">
        <v>-1.4064497156284998E-2</v>
      </c>
      <c r="R494">
        <v>-2.8055283276815713E-2</v>
      </c>
      <c r="S494">
        <v>-3.506910409601964E-2</v>
      </c>
      <c r="T494">
        <v>-4.0092138794692853E-2</v>
      </c>
      <c r="U494">
        <v>8.600921387946929E-2</v>
      </c>
      <c r="V494">
        <v>8.5935502843715011E-2</v>
      </c>
      <c r="W494">
        <v>7.1944716723184296E-2</v>
      </c>
      <c r="X494">
        <v>6.4930895903980365E-2</v>
      </c>
      <c r="Y494">
        <v>5.9907861205307153E-2</v>
      </c>
      <c r="Z494">
        <v>7.8009213879469283E-2</v>
      </c>
      <c r="AA494">
        <v>7.7935502843715004E-2</v>
      </c>
      <c r="AB494">
        <v>6.3944716723184289E-2</v>
      </c>
      <c r="AC494">
        <v>5.6930895903980358E-2</v>
      </c>
      <c r="AD494">
        <v>5.1907861205307146E-2</v>
      </c>
      <c r="AE494" t="str">
        <f t="shared" si="7"/>
        <v>Perbaikan RumahLampu &amp; PencahayaanPencahayaan Outdoor</v>
      </c>
      <c r="BF494" t="s">
        <v>1732</v>
      </c>
      <c r="BI494" t="s">
        <v>2457</v>
      </c>
      <c r="BL494" t="s">
        <v>337</v>
      </c>
      <c r="BM494" t="s">
        <v>4004</v>
      </c>
      <c r="BO494" t="s">
        <v>4005</v>
      </c>
      <c r="BP494" t="s">
        <v>2906</v>
      </c>
    </row>
    <row r="495" spans="1:68">
      <c r="A495" t="s">
        <v>1779</v>
      </c>
      <c r="B495">
        <v>604968</v>
      </c>
      <c r="C495" t="s">
        <v>1799</v>
      </c>
      <c r="D495">
        <v>872456</v>
      </c>
      <c r="E495" t="s">
        <v>1803</v>
      </c>
      <c r="F495">
        <v>893576</v>
      </c>
      <c r="G495" t="s">
        <v>4006</v>
      </c>
      <c r="H495" t="s">
        <v>3989</v>
      </c>
      <c r="I495" t="s">
        <v>2547</v>
      </c>
      <c r="J495" t="s">
        <v>1779</v>
      </c>
      <c r="K495">
        <v>5.5E-2</v>
      </c>
      <c r="L495">
        <v>7.4999999999999997E-2</v>
      </c>
      <c r="M495">
        <v>1.9999999999999997E-2</v>
      </c>
      <c r="N495">
        <v>0.1</v>
      </c>
      <c r="O495">
        <v>9.1999999999999998E-2</v>
      </c>
      <c r="P495">
        <v>-1.4E-2</v>
      </c>
      <c r="Q495">
        <v>-1.3999999999999997E-2</v>
      </c>
      <c r="R495">
        <v>-2.7999999999999997E-2</v>
      </c>
      <c r="S495">
        <v>-3.4999999999999996E-2</v>
      </c>
      <c r="T495">
        <v>-3.9999999999999994E-2</v>
      </c>
      <c r="U495">
        <v>8.6000000000000007E-2</v>
      </c>
      <c r="V495">
        <v>8.6000000000000007E-2</v>
      </c>
      <c r="W495">
        <v>7.2000000000000008E-2</v>
      </c>
      <c r="X495">
        <v>6.5000000000000002E-2</v>
      </c>
      <c r="Y495">
        <v>6.0000000000000012E-2</v>
      </c>
      <c r="Z495">
        <v>7.8E-2</v>
      </c>
      <c r="AA495">
        <v>7.8E-2</v>
      </c>
      <c r="AB495">
        <v>6.4000000000000001E-2</v>
      </c>
      <c r="AC495">
        <v>5.7000000000000002E-2</v>
      </c>
      <c r="AD495">
        <v>5.2000000000000005E-2</v>
      </c>
      <c r="AE495" t="str">
        <f t="shared" si="7"/>
        <v>Perbaikan RumahLampu &amp; PencahayaanAksesoris Pencahayaan</v>
      </c>
      <c r="BF495" t="s">
        <v>1554</v>
      </c>
      <c r="BI495" t="s">
        <v>2457</v>
      </c>
      <c r="BL495" t="s">
        <v>328</v>
      </c>
      <c r="BM495" t="s">
        <v>4007</v>
      </c>
      <c r="BO495" t="s">
        <v>4008</v>
      </c>
      <c r="BP495" t="s">
        <v>2908</v>
      </c>
    </row>
    <row r="496" spans="1:68">
      <c r="A496" t="s">
        <v>1779</v>
      </c>
      <c r="B496">
        <v>604968</v>
      </c>
      <c r="C496" t="s">
        <v>1799</v>
      </c>
      <c r="D496">
        <v>872456</v>
      </c>
      <c r="E496" t="s">
        <v>1801</v>
      </c>
      <c r="F496">
        <v>894472</v>
      </c>
      <c r="G496" t="s">
        <v>4009</v>
      </c>
      <c r="H496" t="s">
        <v>3989</v>
      </c>
      <c r="I496" t="s">
        <v>2547</v>
      </c>
      <c r="J496" t="s">
        <v>1779</v>
      </c>
      <c r="K496">
        <v>5.5E-2</v>
      </c>
      <c r="L496">
        <v>7.4999999999999997E-2</v>
      </c>
      <c r="M496">
        <v>1.9999999999999997E-2</v>
      </c>
      <c r="N496">
        <v>0.1</v>
      </c>
      <c r="O496">
        <v>9.1999999999999998E-2</v>
      </c>
      <c r="P496">
        <v>-1.3902213795295479E-2</v>
      </c>
      <c r="Q496">
        <v>-1.4684503432931654E-2</v>
      </c>
      <c r="R496">
        <v>-2.8586717228227133E-2</v>
      </c>
      <c r="S496">
        <v>-3.5733396535283915E-2</v>
      </c>
      <c r="T496">
        <v>-4.0977862047045219E-2</v>
      </c>
      <c r="U496">
        <v>8.6097786204704527E-2</v>
      </c>
      <c r="V496">
        <v>8.5315496567068355E-2</v>
      </c>
      <c r="W496">
        <v>7.1413282771772876E-2</v>
      </c>
      <c r="X496">
        <v>6.4266603464716091E-2</v>
      </c>
      <c r="Y496">
        <v>5.9022137952954787E-2</v>
      </c>
      <c r="Z496">
        <v>7.809778620470452E-2</v>
      </c>
      <c r="AA496">
        <v>7.7315496567068348E-2</v>
      </c>
      <c r="AB496">
        <v>6.3413282771772869E-2</v>
      </c>
      <c r="AC496">
        <v>5.6266603464716083E-2</v>
      </c>
      <c r="AD496">
        <v>5.102213795295478E-2</v>
      </c>
      <c r="AE496" t="str">
        <f t="shared" si="7"/>
        <v>Perbaikan RumahLampu &amp; PencahayaanPencahayaan Komersial</v>
      </c>
      <c r="BF496" t="s">
        <v>1421</v>
      </c>
      <c r="BI496" t="s">
        <v>2457</v>
      </c>
      <c r="BL496" t="s">
        <v>338</v>
      </c>
      <c r="BM496" t="s">
        <v>4010</v>
      </c>
      <c r="BO496" t="s">
        <v>4011</v>
      </c>
      <c r="BP496" t="s">
        <v>2910</v>
      </c>
    </row>
    <row r="497" spans="1:68">
      <c r="A497" t="s">
        <v>1779</v>
      </c>
      <c r="B497">
        <v>604968</v>
      </c>
      <c r="C497" t="s">
        <v>1786</v>
      </c>
      <c r="D497">
        <v>872584</v>
      </c>
      <c r="E497" t="s">
        <v>1788</v>
      </c>
      <c r="F497">
        <v>895240</v>
      </c>
      <c r="G497" t="s">
        <v>4012</v>
      </c>
      <c r="H497" t="s">
        <v>4013</v>
      </c>
      <c r="I497" t="s">
        <v>2547</v>
      </c>
      <c r="J497" t="s">
        <v>1779</v>
      </c>
      <c r="K497">
        <v>5.5E-2</v>
      </c>
      <c r="L497">
        <v>7.4999999999999997E-2</v>
      </c>
      <c r="M497">
        <v>1.9999999999999997E-2</v>
      </c>
      <c r="N497">
        <v>0.1</v>
      </c>
      <c r="O497">
        <v>0.122</v>
      </c>
      <c r="P497">
        <v>-1.4E-2</v>
      </c>
      <c r="Q497">
        <v>-1.3999999999999997E-2</v>
      </c>
      <c r="R497">
        <v>-2.7999999999999997E-2</v>
      </c>
      <c r="S497">
        <v>-3.4999999999999996E-2</v>
      </c>
      <c r="T497">
        <v>-3.9999999999999994E-2</v>
      </c>
      <c r="U497">
        <v>8.6000000000000007E-2</v>
      </c>
      <c r="V497">
        <v>8.6000000000000007E-2</v>
      </c>
      <c r="W497">
        <v>7.2000000000000008E-2</v>
      </c>
      <c r="X497">
        <v>6.5000000000000002E-2</v>
      </c>
      <c r="Y497">
        <v>6.0000000000000012E-2</v>
      </c>
      <c r="Z497">
        <v>0.108</v>
      </c>
      <c r="AA497">
        <v>0.108</v>
      </c>
      <c r="AB497">
        <v>9.4E-2</v>
      </c>
      <c r="AC497">
        <v>8.6999999999999994E-2</v>
      </c>
      <c r="AD497">
        <v>8.2000000000000003E-2</v>
      </c>
      <c r="AE497" t="str">
        <f t="shared" si="7"/>
        <v>Perbaikan RumahPeralatan &amp; Perlengkapan ListrikSoket &amp; Aksesoris Listrik</v>
      </c>
      <c r="BF497" t="s">
        <v>1422</v>
      </c>
      <c r="BI497" t="s">
        <v>2457</v>
      </c>
      <c r="BL497" t="s">
        <v>339</v>
      </c>
      <c r="BM497" t="s">
        <v>4014</v>
      </c>
      <c r="BO497" t="s">
        <v>4015</v>
      </c>
      <c r="BP497" t="s">
        <v>2912</v>
      </c>
    </row>
    <row r="498" spans="1:68">
      <c r="A498" t="s">
        <v>1779</v>
      </c>
      <c r="B498">
        <v>604968</v>
      </c>
      <c r="C498" t="s">
        <v>1786</v>
      </c>
      <c r="D498">
        <v>872584</v>
      </c>
      <c r="E498" t="s">
        <v>1793</v>
      </c>
      <c r="F498">
        <v>894728</v>
      </c>
      <c r="G498" t="s">
        <v>4016</v>
      </c>
      <c r="H498" t="s">
        <v>4013</v>
      </c>
      <c r="I498" t="s">
        <v>2547</v>
      </c>
      <c r="J498" t="s">
        <v>1779</v>
      </c>
      <c r="K498">
        <v>5.5E-2</v>
      </c>
      <c r="L498">
        <v>7.4999999999999997E-2</v>
      </c>
      <c r="M498">
        <v>1.9999999999999997E-2</v>
      </c>
      <c r="N498">
        <v>0.1</v>
      </c>
      <c r="O498">
        <v>0.122</v>
      </c>
      <c r="P498">
        <v>-1.4E-2</v>
      </c>
      <c r="Q498">
        <v>-1.3999999999999997E-2</v>
      </c>
      <c r="R498">
        <v>-2.7999999999999997E-2</v>
      </c>
      <c r="S498">
        <v>-3.4999999999999996E-2</v>
      </c>
      <c r="T498">
        <v>-3.9999999999999994E-2</v>
      </c>
      <c r="U498">
        <v>8.6000000000000007E-2</v>
      </c>
      <c r="V498">
        <v>8.6000000000000007E-2</v>
      </c>
      <c r="W498">
        <v>7.2000000000000008E-2</v>
      </c>
      <c r="X498">
        <v>6.5000000000000002E-2</v>
      </c>
      <c r="Y498">
        <v>6.0000000000000012E-2</v>
      </c>
      <c r="Z498">
        <v>0.108</v>
      </c>
      <c r="AA498">
        <v>0.108</v>
      </c>
      <c r="AB498">
        <v>9.4E-2</v>
      </c>
      <c r="AC498">
        <v>8.6999999999999994E-2</v>
      </c>
      <c r="AD498">
        <v>8.2000000000000003E-2</v>
      </c>
      <c r="AE498" t="str">
        <f t="shared" si="7"/>
        <v>Perbaikan RumahPeralatan &amp; Perlengkapan ListrikSakelar &amp; Aksesoris</v>
      </c>
      <c r="BF498" t="s">
        <v>1423</v>
      </c>
      <c r="BI498" t="s">
        <v>2457</v>
      </c>
      <c r="BL498" t="s">
        <v>340</v>
      </c>
      <c r="BM498" t="s">
        <v>4017</v>
      </c>
      <c r="BO498" t="s">
        <v>4018</v>
      </c>
      <c r="BP498" t="s">
        <v>2914</v>
      </c>
    </row>
    <row r="499" spans="1:68">
      <c r="A499" t="s">
        <v>1779</v>
      </c>
      <c r="B499">
        <v>604968</v>
      </c>
      <c r="C499" t="s">
        <v>1786</v>
      </c>
      <c r="D499">
        <v>872584</v>
      </c>
      <c r="E499" t="s">
        <v>1792</v>
      </c>
      <c r="F499">
        <v>894856</v>
      </c>
      <c r="G499" t="s">
        <v>4019</v>
      </c>
      <c r="H499" t="s">
        <v>4013</v>
      </c>
      <c r="I499" t="s">
        <v>2547</v>
      </c>
      <c r="J499" t="s">
        <v>1779</v>
      </c>
      <c r="K499">
        <v>5.5E-2</v>
      </c>
      <c r="L499">
        <v>7.4999999999999997E-2</v>
      </c>
      <c r="M499">
        <v>1.9999999999999997E-2</v>
      </c>
      <c r="N499">
        <v>0.1</v>
      </c>
      <c r="O499">
        <v>0.122</v>
      </c>
      <c r="P499">
        <v>-1.4E-2</v>
      </c>
      <c r="Q499">
        <v>-1.3999999999999997E-2</v>
      </c>
      <c r="R499">
        <v>-2.7999999999999997E-2</v>
      </c>
      <c r="S499">
        <v>-3.4999999999999996E-2</v>
      </c>
      <c r="T499">
        <v>-3.9999999999999994E-2</v>
      </c>
      <c r="U499">
        <v>8.6000000000000007E-2</v>
      </c>
      <c r="V499">
        <v>8.6000000000000007E-2</v>
      </c>
      <c r="W499">
        <v>7.2000000000000008E-2</v>
      </c>
      <c r="X499">
        <v>6.5000000000000002E-2</v>
      </c>
      <c r="Y499">
        <v>6.0000000000000012E-2</v>
      </c>
      <c r="Z499">
        <v>0.108</v>
      </c>
      <c r="AA499">
        <v>0.108</v>
      </c>
      <c r="AB499">
        <v>9.4E-2</v>
      </c>
      <c r="AC499">
        <v>8.6999999999999994E-2</v>
      </c>
      <c r="AD499">
        <v>8.2000000000000003E-2</v>
      </c>
      <c r="AE499" t="str">
        <f t="shared" si="7"/>
        <v>Perbaikan RumahPeralatan &amp; Perlengkapan ListrikRelay &amp; Breaker</v>
      </c>
      <c r="BF499" t="s">
        <v>1439</v>
      </c>
      <c r="BI499" t="s">
        <v>2457</v>
      </c>
      <c r="BL499" t="s">
        <v>341</v>
      </c>
      <c r="BM499" t="s">
        <v>4020</v>
      </c>
      <c r="BO499" t="s">
        <v>4021</v>
      </c>
      <c r="BP499" t="s">
        <v>2916</v>
      </c>
    </row>
    <row r="500" spans="1:68">
      <c r="A500" t="s">
        <v>1779</v>
      </c>
      <c r="B500">
        <v>604968</v>
      </c>
      <c r="C500" t="s">
        <v>1786</v>
      </c>
      <c r="D500">
        <v>872584</v>
      </c>
      <c r="E500" t="s">
        <v>1795</v>
      </c>
      <c r="F500">
        <v>895368</v>
      </c>
      <c r="G500" t="s">
        <v>4022</v>
      </c>
      <c r="H500" t="s">
        <v>4013</v>
      </c>
      <c r="I500" t="s">
        <v>2547</v>
      </c>
      <c r="J500" t="s">
        <v>1779</v>
      </c>
      <c r="K500">
        <v>5.5E-2</v>
      </c>
      <c r="L500">
        <v>7.4999999999999997E-2</v>
      </c>
      <c r="M500">
        <v>1.9999999999999997E-2</v>
      </c>
      <c r="N500">
        <v>6.25E-2</v>
      </c>
      <c r="O500">
        <v>0.122</v>
      </c>
      <c r="P500">
        <v>-1.4E-2</v>
      </c>
      <c r="Q500">
        <v>-1.3999999999999997E-2</v>
      </c>
      <c r="R500">
        <v>-2.7999999999999997E-2</v>
      </c>
      <c r="S500">
        <v>-3.4999999999999996E-2</v>
      </c>
      <c r="T500">
        <v>-3.9999999999999994E-2</v>
      </c>
      <c r="U500">
        <v>4.8500000000000001E-2</v>
      </c>
      <c r="V500">
        <v>4.8500000000000001E-2</v>
      </c>
      <c r="W500">
        <v>3.4500000000000003E-2</v>
      </c>
      <c r="X500">
        <v>2.7500000000000004E-2</v>
      </c>
      <c r="Y500">
        <v>2.2500000000000006E-2</v>
      </c>
      <c r="Z500">
        <v>0.108</v>
      </c>
      <c r="AA500">
        <v>0.108</v>
      </c>
      <c r="AB500">
        <v>9.4E-2</v>
      </c>
      <c r="AC500">
        <v>8.6999999999999994E-2</v>
      </c>
      <c r="AD500">
        <v>8.2000000000000003E-2</v>
      </c>
      <c r="AE500" t="str">
        <f t="shared" si="7"/>
        <v>Perbaikan RumahPeralatan &amp; Perlengkapan ListrikKawat &amp; Kabel</v>
      </c>
      <c r="BF500" t="s">
        <v>1456</v>
      </c>
      <c r="BI500" t="s">
        <v>2457</v>
      </c>
      <c r="BL500" t="s">
        <v>342</v>
      </c>
      <c r="BM500" t="s">
        <v>4023</v>
      </c>
      <c r="BO500" t="s">
        <v>4024</v>
      </c>
      <c r="BP500" t="s">
        <v>2918</v>
      </c>
    </row>
    <row r="501" spans="1:68">
      <c r="A501" t="s">
        <v>1779</v>
      </c>
      <c r="B501">
        <v>604968</v>
      </c>
      <c r="C501" t="s">
        <v>1786</v>
      </c>
      <c r="D501">
        <v>872584</v>
      </c>
      <c r="E501" t="s">
        <v>1787</v>
      </c>
      <c r="F501">
        <v>894600</v>
      </c>
      <c r="G501" t="s">
        <v>4025</v>
      </c>
      <c r="H501" t="s">
        <v>4013</v>
      </c>
      <c r="I501" t="s">
        <v>2547</v>
      </c>
      <c r="J501" t="s">
        <v>1779</v>
      </c>
      <c r="K501">
        <v>5.5E-2</v>
      </c>
      <c r="L501">
        <v>7.4999999999999997E-2</v>
      </c>
      <c r="M501">
        <v>1.9999999999999997E-2</v>
      </c>
      <c r="N501">
        <v>0.1</v>
      </c>
      <c r="O501">
        <v>0.122</v>
      </c>
      <c r="P501">
        <v>-1.4E-2</v>
      </c>
      <c r="Q501">
        <v>-1.3999999999999997E-2</v>
      </c>
      <c r="R501">
        <v>-2.7999999999999997E-2</v>
      </c>
      <c r="S501">
        <v>-3.4999999999999996E-2</v>
      </c>
      <c r="T501">
        <v>-3.9999999999999994E-2</v>
      </c>
      <c r="U501">
        <v>8.6000000000000007E-2</v>
      </c>
      <c r="V501">
        <v>8.6000000000000007E-2</v>
      </c>
      <c r="W501">
        <v>7.2000000000000008E-2</v>
      </c>
      <c r="X501">
        <v>6.5000000000000002E-2</v>
      </c>
      <c r="Y501">
        <v>6.0000000000000012E-2</v>
      </c>
      <c r="Z501">
        <v>0.108</v>
      </c>
      <c r="AA501">
        <v>0.108</v>
      </c>
      <c r="AB501">
        <v>9.4E-2</v>
      </c>
      <c r="AC501">
        <v>8.6999999999999994E-2</v>
      </c>
      <c r="AD501">
        <v>8.2000000000000003E-2</v>
      </c>
      <c r="AE501" t="str">
        <f t="shared" si="7"/>
        <v>Perbaikan RumahPeralatan &amp; Perlengkapan ListrikKonektor &amp; Terminal</v>
      </c>
      <c r="BF501" t="s">
        <v>2309</v>
      </c>
      <c r="BI501" t="s">
        <v>2457</v>
      </c>
      <c r="BL501" t="s">
        <v>343</v>
      </c>
      <c r="BM501" t="s">
        <v>4026</v>
      </c>
      <c r="BO501" t="s">
        <v>4027</v>
      </c>
      <c r="BP501" t="s">
        <v>2920</v>
      </c>
    </row>
    <row r="502" spans="1:68">
      <c r="A502" t="s">
        <v>1779</v>
      </c>
      <c r="B502">
        <v>604968</v>
      </c>
      <c r="C502" t="s">
        <v>1786</v>
      </c>
      <c r="D502">
        <v>872584</v>
      </c>
      <c r="E502" t="s">
        <v>1794</v>
      </c>
      <c r="F502">
        <v>895496</v>
      </c>
      <c r="G502" t="s">
        <v>4028</v>
      </c>
      <c r="H502" t="s">
        <v>4013</v>
      </c>
      <c r="I502" t="s">
        <v>2547</v>
      </c>
      <c r="J502" t="s">
        <v>1779</v>
      </c>
      <c r="K502">
        <v>5.5E-2</v>
      </c>
      <c r="L502">
        <v>7.4999999999999997E-2</v>
      </c>
      <c r="M502">
        <v>1.9999999999999997E-2</v>
      </c>
      <c r="N502">
        <v>0.1</v>
      </c>
      <c r="O502">
        <v>0.122</v>
      </c>
      <c r="P502">
        <v>-1.4E-2</v>
      </c>
      <c r="Q502">
        <v>-1.3999999999999997E-2</v>
      </c>
      <c r="R502">
        <v>-2.7999999999999997E-2</v>
      </c>
      <c r="S502">
        <v>-3.4999999999999996E-2</v>
      </c>
      <c r="T502">
        <v>-3.9999999999999994E-2</v>
      </c>
      <c r="U502">
        <v>8.6000000000000007E-2</v>
      </c>
      <c r="V502">
        <v>8.6000000000000007E-2</v>
      </c>
      <c r="W502">
        <v>7.2000000000000008E-2</v>
      </c>
      <c r="X502">
        <v>6.5000000000000002E-2</v>
      </c>
      <c r="Y502">
        <v>6.0000000000000012E-2</v>
      </c>
      <c r="Z502">
        <v>0.108</v>
      </c>
      <c r="AA502">
        <v>0.108</v>
      </c>
      <c r="AB502">
        <v>9.4E-2</v>
      </c>
      <c r="AC502">
        <v>8.6999999999999994E-2</v>
      </c>
      <c r="AD502">
        <v>8.2000000000000003E-2</v>
      </c>
      <c r="AE502" t="str">
        <f t="shared" si="7"/>
        <v>Perbaikan RumahPeralatan &amp; Perlengkapan ListrikTransformer</v>
      </c>
      <c r="BF502" t="s">
        <v>2002</v>
      </c>
      <c r="BI502" t="s">
        <v>2457</v>
      </c>
      <c r="BL502" t="s">
        <v>344</v>
      </c>
      <c r="BM502" t="s">
        <v>4029</v>
      </c>
      <c r="BO502" t="s">
        <v>3615</v>
      </c>
      <c r="BP502" t="s">
        <v>2924</v>
      </c>
    </row>
    <row r="503" spans="1:68">
      <c r="A503" t="s">
        <v>1779</v>
      </c>
      <c r="B503">
        <v>604968</v>
      </c>
      <c r="C503" t="s">
        <v>1786</v>
      </c>
      <c r="D503">
        <v>872584</v>
      </c>
      <c r="E503" t="s">
        <v>1791</v>
      </c>
      <c r="F503">
        <v>894984</v>
      </c>
      <c r="G503" t="s">
        <v>4030</v>
      </c>
      <c r="H503" t="s">
        <v>4013</v>
      </c>
      <c r="I503" t="s">
        <v>2547</v>
      </c>
      <c r="J503" t="s">
        <v>1779</v>
      </c>
      <c r="K503">
        <v>5.5E-2</v>
      </c>
      <c r="L503">
        <v>7.4999999999999997E-2</v>
      </c>
      <c r="M503">
        <v>1.9999999999999997E-2</v>
      </c>
      <c r="N503">
        <v>0.1</v>
      </c>
      <c r="O503">
        <v>0.122</v>
      </c>
      <c r="P503">
        <v>-1.4E-2</v>
      </c>
      <c r="Q503">
        <v>-1.3999999999999997E-2</v>
      </c>
      <c r="R503">
        <v>-2.7999999999999997E-2</v>
      </c>
      <c r="S503">
        <v>-3.4999999999999996E-2</v>
      </c>
      <c r="T503">
        <v>-3.9999999999999994E-2</v>
      </c>
      <c r="U503">
        <v>8.6000000000000007E-2</v>
      </c>
      <c r="V503">
        <v>8.6000000000000007E-2</v>
      </c>
      <c r="W503">
        <v>7.2000000000000008E-2</v>
      </c>
      <c r="X503">
        <v>6.5000000000000002E-2</v>
      </c>
      <c r="Y503">
        <v>6.0000000000000012E-2</v>
      </c>
      <c r="Z503">
        <v>0.108</v>
      </c>
      <c r="AA503">
        <v>0.108</v>
      </c>
      <c r="AB503">
        <v>9.4E-2</v>
      </c>
      <c r="AC503">
        <v>8.6999999999999994E-2</v>
      </c>
      <c r="AD503">
        <v>8.2000000000000003E-2</v>
      </c>
      <c r="AE503" t="str">
        <f t="shared" si="7"/>
        <v>Perbaikan RumahPeralatan &amp; Perlengkapan ListrikCatu Daya</v>
      </c>
      <c r="BF503" t="s">
        <v>1509</v>
      </c>
      <c r="BI503" t="s">
        <v>2457</v>
      </c>
      <c r="BL503" t="s">
        <v>345</v>
      </c>
      <c r="BM503" t="s">
        <v>4031</v>
      </c>
      <c r="BO503" t="s">
        <v>4032</v>
      </c>
      <c r="BP503" t="s">
        <v>2927</v>
      </c>
    </row>
    <row r="504" spans="1:68">
      <c r="A504" t="s">
        <v>1779</v>
      </c>
      <c r="B504">
        <v>604968</v>
      </c>
      <c r="C504" t="s">
        <v>1786</v>
      </c>
      <c r="D504">
        <v>872584</v>
      </c>
      <c r="E504" t="s">
        <v>1790</v>
      </c>
      <c r="F504">
        <v>983176</v>
      </c>
      <c r="G504" t="s">
        <v>4033</v>
      </c>
      <c r="H504" t="s">
        <v>4013</v>
      </c>
      <c r="I504" t="s">
        <v>2547</v>
      </c>
      <c r="J504" t="s">
        <v>1779</v>
      </c>
      <c r="K504">
        <v>5.5E-2</v>
      </c>
      <c r="L504">
        <v>7.4999999999999997E-2</v>
      </c>
      <c r="M504">
        <v>1.9999999999999997E-2</v>
      </c>
      <c r="N504">
        <v>0.1</v>
      </c>
      <c r="O504">
        <v>0.122</v>
      </c>
      <c r="P504">
        <v>-1.4E-2</v>
      </c>
      <c r="Q504">
        <v>-1.3999999999999997E-2</v>
      </c>
      <c r="R504">
        <v>-2.7999999999999997E-2</v>
      </c>
      <c r="S504">
        <v>-3.4999999999999996E-2</v>
      </c>
      <c r="T504">
        <v>-3.9999999999999994E-2</v>
      </c>
      <c r="U504">
        <v>8.6000000000000007E-2</v>
      </c>
      <c r="V504">
        <v>8.6000000000000007E-2</v>
      </c>
      <c r="W504">
        <v>7.2000000000000008E-2</v>
      </c>
      <c r="X504">
        <v>6.5000000000000002E-2</v>
      </c>
      <c r="Y504">
        <v>6.0000000000000012E-2</v>
      </c>
      <c r="Z504">
        <v>0.108</v>
      </c>
      <c r="AA504">
        <v>0.108</v>
      </c>
      <c r="AB504">
        <v>9.4E-2</v>
      </c>
      <c r="AC504">
        <v>8.6999999999999994E-2</v>
      </c>
      <c r="AD504">
        <v>8.2000000000000003E-2</v>
      </c>
      <c r="AE504" t="str">
        <f t="shared" si="7"/>
        <v>Perbaikan RumahPeralatan &amp; Perlengkapan ListrikPenghemat Daya</v>
      </c>
      <c r="BF504" t="s">
        <v>1510</v>
      </c>
      <c r="BI504" t="s">
        <v>2457</v>
      </c>
      <c r="BL504" t="s">
        <v>346</v>
      </c>
      <c r="BM504" t="s">
        <v>4034</v>
      </c>
      <c r="BO504" t="s">
        <v>4035</v>
      </c>
      <c r="BP504" t="s">
        <v>2930</v>
      </c>
    </row>
    <row r="505" spans="1:68">
      <c r="A505" t="s">
        <v>1779</v>
      </c>
      <c r="B505">
        <v>604968</v>
      </c>
      <c r="C505" t="s">
        <v>1786</v>
      </c>
      <c r="D505">
        <v>872584</v>
      </c>
      <c r="E505" t="s">
        <v>1789</v>
      </c>
      <c r="F505">
        <v>895112</v>
      </c>
      <c r="G505" t="s">
        <v>4036</v>
      </c>
      <c r="H505" t="s">
        <v>4013</v>
      </c>
      <c r="I505" t="s">
        <v>2547</v>
      </c>
      <c r="J505" t="s">
        <v>1779</v>
      </c>
      <c r="K505">
        <v>5.5E-2</v>
      </c>
      <c r="L505">
        <v>7.4999999999999997E-2</v>
      </c>
      <c r="M505">
        <v>1.9999999999999997E-2</v>
      </c>
      <c r="N505">
        <v>0.1</v>
      </c>
      <c r="O505">
        <v>0.122</v>
      </c>
      <c r="P505">
        <v>-1.4E-2</v>
      </c>
      <c r="Q505">
        <v>-1.3999999999999997E-2</v>
      </c>
      <c r="R505">
        <v>-2.7999999999999997E-2</v>
      </c>
      <c r="S505">
        <v>-3.4999999999999996E-2</v>
      </c>
      <c r="T505">
        <v>-3.9999999999999994E-2</v>
      </c>
      <c r="U505">
        <v>8.6000000000000007E-2</v>
      </c>
      <c r="V505">
        <v>8.6000000000000007E-2</v>
      </c>
      <c r="W505">
        <v>7.2000000000000008E-2</v>
      </c>
      <c r="X505">
        <v>6.5000000000000002E-2</v>
      </c>
      <c r="Y505">
        <v>6.0000000000000012E-2</v>
      </c>
      <c r="Z505">
        <v>0.108</v>
      </c>
      <c r="AA505">
        <v>0.108</v>
      </c>
      <c r="AB505">
        <v>9.4E-2</v>
      </c>
      <c r="AC505">
        <v>8.6999999999999994E-2</v>
      </c>
      <c r="AD505">
        <v>8.2000000000000003E-2</v>
      </c>
      <c r="AE505" t="str">
        <f t="shared" si="7"/>
        <v>Perbaikan RumahPeralatan &amp; Perlengkapan ListrikMotor, Generator, &amp; Aksesoris</v>
      </c>
      <c r="BF505" t="s">
        <v>1511</v>
      </c>
      <c r="BI505" t="s">
        <v>2457</v>
      </c>
      <c r="BL505" t="s">
        <v>347</v>
      </c>
      <c r="BM505" t="s">
        <v>4037</v>
      </c>
      <c r="BO505" t="s">
        <v>4038</v>
      </c>
      <c r="BP505" t="s">
        <v>2933</v>
      </c>
    </row>
    <row r="506" spans="1:68">
      <c r="A506" t="s">
        <v>1717</v>
      </c>
      <c r="B506">
        <v>700645</v>
      </c>
      <c r="C506" t="s">
        <v>1752</v>
      </c>
      <c r="D506">
        <v>2315408</v>
      </c>
      <c r="E506" t="s">
        <v>1761</v>
      </c>
      <c r="F506">
        <v>2319888</v>
      </c>
      <c r="G506" t="s">
        <v>4039</v>
      </c>
      <c r="H506" t="s">
        <v>3767</v>
      </c>
      <c r="I506" t="s">
        <v>2457</v>
      </c>
      <c r="J506" t="s">
        <v>1717</v>
      </c>
      <c r="K506">
        <v>0.04</v>
      </c>
      <c r="L506">
        <v>6.5000000000000002E-2</v>
      </c>
      <c r="M506">
        <v>2.5000000000000001E-2</v>
      </c>
      <c r="N506">
        <v>7.4999999999999997E-2</v>
      </c>
      <c r="O506">
        <v>6.2E-2</v>
      </c>
      <c r="P506">
        <v>-1.8750000000000003E-2</v>
      </c>
      <c r="Q506">
        <v>-1.8750000000000003E-2</v>
      </c>
      <c r="R506">
        <v>-1.8750000000000003E-2</v>
      </c>
      <c r="S506">
        <v>-1.8750000000000003E-2</v>
      </c>
      <c r="T506">
        <v>-2.5000000000000001E-2</v>
      </c>
      <c r="U506">
        <v>5.6249999999999994E-2</v>
      </c>
      <c r="V506">
        <v>5.6249999999999994E-2</v>
      </c>
      <c r="W506">
        <v>5.6249999999999994E-2</v>
      </c>
      <c r="X506">
        <v>5.6249999999999994E-2</v>
      </c>
      <c r="Y506">
        <v>4.9999999999999996E-2</v>
      </c>
      <c r="Z506">
        <v>4.3249999999999997E-2</v>
      </c>
      <c r="AA506">
        <v>4.3249999999999997E-2</v>
      </c>
      <c r="AB506">
        <v>4.3249999999999997E-2</v>
      </c>
      <c r="AC506">
        <v>4.3249999999999997E-2</v>
      </c>
      <c r="AD506">
        <v>3.6999999999999998E-2</v>
      </c>
      <c r="AE506" t="str">
        <f t="shared" si="7"/>
        <v>KesehatanObat ResepObat Jantung</v>
      </c>
      <c r="BF506" t="s">
        <v>1512</v>
      </c>
      <c r="BI506" t="s">
        <v>2457</v>
      </c>
      <c r="BL506" t="s">
        <v>348</v>
      </c>
      <c r="BM506" t="s">
        <v>4040</v>
      </c>
      <c r="BO506" t="s">
        <v>2737</v>
      </c>
      <c r="BP506" t="s">
        <v>2936</v>
      </c>
    </row>
    <row r="507" spans="1:68">
      <c r="A507" t="s">
        <v>2014</v>
      </c>
      <c r="B507">
        <v>824328</v>
      </c>
      <c r="C507" t="s">
        <v>2021</v>
      </c>
      <c r="D507">
        <v>840712</v>
      </c>
      <c r="G507" t="s">
        <v>3817</v>
      </c>
      <c r="H507" t="s">
        <v>3817</v>
      </c>
      <c r="I507" t="s">
        <v>246</v>
      </c>
      <c r="J507" t="s">
        <v>2014</v>
      </c>
      <c r="K507">
        <v>0.05</v>
      </c>
      <c r="L507">
        <v>0.08</v>
      </c>
      <c r="M507">
        <v>0.03</v>
      </c>
      <c r="N507">
        <v>9.2499999999999999E-2</v>
      </c>
      <c r="O507">
        <v>0.1095</v>
      </c>
      <c r="P507">
        <v>-6.297050819560765E-3</v>
      </c>
      <c r="Q507">
        <v>-2.5920644263074659E-2</v>
      </c>
      <c r="R507">
        <v>-3.2217695082635424E-2</v>
      </c>
      <c r="S507">
        <v>-4.0272118853294278E-2</v>
      </c>
      <c r="T507">
        <v>-4.9529491804392374E-2</v>
      </c>
      <c r="U507">
        <v>8.6202949180439234E-2</v>
      </c>
      <c r="V507">
        <v>6.6579355736925333E-2</v>
      </c>
      <c r="W507">
        <v>6.0282304917364575E-2</v>
      </c>
      <c r="X507">
        <v>5.2227881146705721E-2</v>
      </c>
      <c r="Y507">
        <v>4.2970508195607625E-2</v>
      </c>
      <c r="Z507">
        <v>0.10320294918043924</v>
      </c>
      <c r="AA507">
        <v>8.3579355736925348E-2</v>
      </c>
      <c r="AB507">
        <v>7.7282304917364569E-2</v>
      </c>
      <c r="AC507">
        <v>6.9227881146705722E-2</v>
      </c>
      <c r="AD507">
        <v>5.9970508195607626E-2</v>
      </c>
      <c r="AE507" t="str">
        <f t="shared" si="7"/>
        <v>Pakaian &amp; Pakaian Dalam PriaSetelan &amp; Overall Pria</v>
      </c>
      <c r="BF507" t="s">
        <v>1920</v>
      </c>
      <c r="BI507" t="s">
        <v>2457</v>
      </c>
      <c r="BL507" t="s">
        <v>950</v>
      </c>
      <c r="BM507" t="s">
        <v>4041</v>
      </c>
      <c r="BO507" t="s">
        <v>4042</v>
      </c>
      <c r="BP507" t="s">
        <v>2939</v>
      </c>
    </row>
    <row r="508" spans="1:68">
      <c r="A508" t="s">
        <v>1348</v>
      </c>
      <c r="B508">
        <v>601450</v>
      </c>
      <c r="C508" t="s">
        <v>1349</v>
      </c>
      <c r="D508">
        <v>849160</v>
      </c>
      <c r="E508" t="s">
        <v>1358</v>
      </c>
      <c r="F508">
        <v>601511</v>
      </c>
      <c r="G508" t="s">
        <v>4043</v>
      </c>
      <c r="H508" t="s">
        <v>2510</v>
      </c>
      <c r="I508" t="s">
        <v>2457</v>
      </c>
      <c r="J508" t="s">
        <v>1348</v>
      </c>
      <c r="K508">
        <v>0.04</v>
      </c>
      <c r="L508">
        <v>7.0000000000000007E-2</v>
      </c>
      <c r="M508">
        <v>3.0000000000000006E-2</v>
      </c>
      <c r="N508">
        <v>9.2499999999999999E-2</v>
      </c>
      <c r="O508">
        <v>0.1095</v>
      </c>
      <c r="P508">
        <v>-6.7711300953310835E-3</v>
      </c>
      <c r="Q508">
        <v>-2.2602089332682471E-2</v>
      </c>
      <c r="R508">
        <v>-2.9373219428013554E-2</v>
      </c>
      <c r="S508">
        <v>-3.6716524285016941E-2</v>
      </c>
      <c r="T508">
        <v>-4.4788699046689251E-2</v>
      </c>
      <c r="U508">
        <v>8.5728869904668908E-2</v>
      </c>
      <c r="V508">
        <v>6.9897910667317528E-2</v>
      </c>
      <c r="W508">
        <v>6.3126780571986452E-2</v>
      </c>
      <c r="X508">
        <v>5.5783475714983058E-2</v>
      </c>
      <c r="Y508">
        <v>4.7711300953310748E-2</v>
      </c>
      <c r="Z508">
        <v>0.10272886990466892</v>
      </c>
      <c r="AA508">
        <v>8.6897910667317529E-2</v>
      </c>
      <c r="AB508">
        <v>8.0126780571986439E-2</v>
      </c>
      <c r="AC508">
        <v>7.2783475714983059E-2</v>
      </c>
      <c r="AD508">
        <v>6.4711300953310749E-2</v>
      </c>
      <c r="AE508" t="str">
        <f t="shared" si="7"/>
        <v>Perawatan &amp; KecantikanKeperluan Mandi &amp; Perawatan TubuhPerawatan Payudara</v>
      </c>
      <c r="BF508" t="s">
        <v>1854</v>
      </c>
      <c r="BI508" t="s">
        <v>2457</v>
      </c>
      <c r="BL508" t="s">
        <v>224</v>
      </c>
      <c r="BM508" t="s">
        <v>4044</v>
      </c>
      <c r="BO508" t="s">
        <v>4045</v>
      </c>
      <c r="BP508" t="s">
        <v>2942</v>
      </c>
    </row>
    <row r="509" spans="1:68">
      <c r="A509" t="s">
        <v>1717</v>
      </c>
      <c r="B509">
        <v>700645</v>
      </c>
      <c r="C509" t="s">
        <v>1752</v>
      </c>
      <c r="D509">
        <v>2315408</v>
      </c>
      <c r="E509" t="s">
        <v>1766</v>
      </c>
      <c r="F509">
        <v>2320528</v>
      </c>
      <c r="G509" t="s">
        <v>4046</v>
      </c>
      <c r="H509" t="s">
        <v>3767</v>
      </c>
      <c r="I509" t="s">
        <v>2457</v>
      </c>
      <c r="J509" t="s">
        <v>1717</v>
      </c>
      <c r="K509">
        <v>0.04</v>
      </c>
      <c r="L509">
        <v>6.5000000000000002E-2</v>
      </c>
      <c r="M509">
        <v>2.5000000000000001E-2</v>
      </c>
      <c r="N509">
        <v>7.4999999999999997E-2</v>
      </c>
      <c r="O509">
        <v>6.2E-2</v>
      </c>
      <c r="P509">
        <v>-1.8750000000000003E-2</v>
      </c>
      <c r="Q509">
        <v>-1.8750000000000003E-2</v>
      </c>
      <c r="R509">
        <v>-1.8750000000000003E-2</v>
      </c>
      <c r="S509">
        <v>-1.8750000000000003E-2</v>
      </c>
      <c r="T509">
        <v>-2.5000000000000001E-2</v>
      </c>
      <c r="U509">
        <v>5.6249999999999994E-2</v>
      </c>
      <c r="V509">
        <v>5.6249999999999994E-2</v>
      </c>
      <c r="W509">
        <v>5.6249999999999994E-2</v>
      </c>
      <c r="X509">
        <v>5.6249999999999994E-2</v>
      </c>
      <c r="Y509">
        <v>4.9999999999999996E-2</v>
      </c>
      <c r="Z509">
        <v>4.3249999999999997E-2</v>
      </c>
      <c r="AA509">
        <v>4.3249999999999997E-2</v>
      </c>
      <c r="AB509">
        <v>4.3249999999999997E-2</v>
      </c>
      <c r="AC509">
        <v>4.3249999999999997E-2</v>
      </c>
      <c r="AD509">
        <v>3.6999999999999998E-2</v>
      </c>
      <c r="AE509" t="str">
        <f t="shared" si="7"/>
        <v>KesehatanObat ResepObat Saluran Kemih &amp; Prostat</v>
      </c>
      <c r="BF509" t="s">
        <v>1261</v>
      </c>
      <c r="BI509" t="s">
        <v>2457</v>
      </c>
      <c r="BL509" t="s">
        <v>121</v>
      </c>
      <c r="BM509" t="s">
        <v>4047</v>
      </c>
      <c r="BO509" t="s">
        <v>4048</v>
      </c>
      <c r="BP509" t="s">
        <v>2945</v>
      </c>
    </row>
    <row r="510" spans="1:68">
      <c r="A510" t="s">
        <v>1717</v>
      </c>
      <c r="B510">
        <v>700645</v>
      </c>
      <c r="C510" t="s">
        <v>373</v>
      </c>
      <c r="D510">
        <v>2315536</v>
      </c>
      <c r="E510" t="s">
        <v>1771</v>
      </c>
      <c r="F510">
        <v>2320656</v>
      </c>
      <c r="G510" t="s">
        <v>2464</v>
      </c>
      <c r="H510" t="s">
        <v>3641</v>
      </c>
      <c r="I510" t="s">
        <v>2403</v>
      </c>
      <c r="J510" t="s">
        <v>2529</v>
      </c>
      <c r="K510">
        <v>0.04</v>
      </c>
      <c r="L510">
        <v>6.5000000000000002E-2</v>
      </c>
      <c r="M510">
        <v>2.5000000000000001E-2</v>
      </c>
      <c r="N510">
        <v>7.4999999999999997E-2</v>
      </c>
      <c r="O510">
        <v>0.06</v>
      </c>
      <c r="P510">
        <v>0</v>
      </c>
      <c r="Q510">
        <v>0</v>
      </c>
      <c r="R510">
        <v>0</v>
      </c>
      <c r="S510">
        <v>0</v>
      </c>
      <c r="T510">
        <v>0</v>
      </c>
      <c r="U510">
        <v>7.4999999999999997E-2</v>
      </c>
      <c r="V510">
        <v>7.4999999999999997E-2</v>
      </c>
      <c r="W510">
        <v>7.4999999999999997E-2</v>
      </c>
      <c r="X510">
        <v>7.4999999999999997E-2</v>
      </c>
      <c r="Y510">
        <v>7.4999999999999997E-2</v>
      </c>
      <c r="Z510">
        <v>0.06</v>
      </c>
      <c r="AA510">
        <v>0.06</v>
      </c>
      <c r="AB510">
        <v>0.06</v>
      </c>
      <c r="AC510">
        <v>0.06</v>
      </c>
      <c r="AD510">
        <v>0.06</v>
      </c>
      <c r="AE510" t="str">
        <f t="shared" si="7"/>
        <v>KesehatanVaporizerAtomizer Vape</v>
      </c>
      <c r="BF510" t="s">
        <v>1870</v>
      </c>
      <c r="BI510" t="s">
        <v>2457</v>
      </c>
      <c r="BL510" t="s">
        <v>707</v>
      </c>
      <c r="BM510" t="s">
        <v>4049</v>
      </c>
      <c r="BO510" t="s">
        <v>4050</v>
      </c>
      <c r="BP510" t="s">
        <v>2948</v>
      </c>
    </row>
    <row r="511" spans="1:68">
      <c r="A511" t="s">
        <v>2292</v>
      </c>
      <c r="B511">
        <v>604206</v>
      </c>
      <c r="C511" t="s">
        <v>2316</v>
      </c>
      <c r="D511">
        <v>860168</v>
      </c>
      <c r="G511" t="s">
        <v>4051</v>
      </c>
      <c r="H511" t="s">
        <v>4051</v>
      </c>
      <c r="I511" t="s">
        <v>2971</v>
      </c>
      <c r="J511" t="s">
        <v>2292</v>
      </c>
      <c r="K511">
        <v>0.06</v>
      </c>
      <c r="L511">
        <v>0.08</v>
      </c>
      <c r="M511">
        <v>2.0000000000000004E-2</v>
      </c>
      <c r="N511">
        <v>9.5000000000000001E-2</v>
      </c>
      <c r="O511">
        <v>9.1999999999999998E-2</v>
      </c>
      <c r="P511">
        <v>-1.4000000000000002E-2</v>
      </c>
      <c r="Q511">
        <v>-1.4000000000000002E-2</v>
      </c>
      <c r="R511">
        <v>-2.8000000000000004E-2</v>
      </c>
      <c r="S511">
        <v>-3.5000000000000003E-2</v>
      </c>
      <c r="T511">
        <v>-4.0000000000000008E-2</v>
      </c>
      <c r="U511">
        <v>8.1000000000000003E-2</v>
      </c>
      <c r="V511">
        <v>8.1000000000000003E-2</v>
      </c>
      <c r="W511">
        <v>6.7000000000000004E-2</v>
      </c>
      <c r="X511">
        <v>0.06</v>
      </c>
      <c r="Y511">
        <v>5.4999999999999993E-2</v>
      </c>
      <c r="Z511">
        <v>7.8E-2</v>
      </c>
      <c r="AA511">
        <v>7.8E-2</v>
      </c>
      <c r="AB511">
        <v>6.4000000000000001E-2</v>
      </c>
      <c r="AC511">
        <v>5.6999999999999995E-2</v>
      </c>
      <c r="AD511">
        <v>5.1999999999999991E-2</v>
      </c>
      <c r="AE511" t="str">
        <f t="shared" si="7"/>
        <v>Mainan &amp; HobiGame &amp; Teka-teki</v>
      </c>
      <c r="BF511" t="s">
        <v>2301</v>
      </c>
      <c r="BI511" t="s">
        <v>2457</v>
      </c>
      <c r="BL511" t="s">
        <v>653</v>
      </c>
      <c r="BM511" t="s">
        <v>4052</v>
      </c>
      <c r="BO511" t="s">
        <v>4053</v>
      </c>
      <c r="BP511" t="s">
        <v>2951</v>
      </c>
    </row>
    <row r="512" spans="1:68">
      <c r="A512" t="s">
        <v>1504</v>
      </c>
      <c r="B512">
        <v>601755</v>
      </c>
      <c r="C512" t="s">
        <v>1561</v>
      </c>
      <c r="D512">
        <v>831112</v>
      </c>
      <c r="E512" t="s">
        <v>1572</v>
      </c>
      <c r="F512">
        <v>831240</v>
      </c>
      <c r="G512" t="s">
        <v>4054</v>
      </c>
      <c r="H512" t="s">
        <v>2970</v>
      </c>
      <c r="I512" t="s">
        <v>2971</v>
      </c>
      <c r="J512" t="s">
        <v>2972</v>
      </c>
      <c r="K512">
        <v>0.04</v>
      </c>
      <c r="L512">
        <v>0.04</v>
      </c>
      <c r="M512">
        <v>0</v>
      </c>
      <c r="N512">
        <v>6.25E-2</v>
      </c>
      <c r="O512">
        <v>9.1999999999999998E-2</v>
      </c>
      <c r="P512">
        <v>-1.6E-2</v>
      </c>
      <c r="Q512">
        <v>0</v>
      </c>
      <c r="R512">
        <v>-1.6E-2</v>
      </c>
      <c r="S512">
        <v>-0.02</v>
      </c>
      <c r="T512">
        <v>-0.02</v>
      </c>
      <c r="U512">
        <v>4.65E-2</v>
      </c>
      <c r="V512">
        <v>6.25E-2</v>
      </c>
      <c r="W512">
        <v>4.65E-2</v>
      </c>
      <c r="X512">
        <v>4.2499999999999996E-2</v>
      </c>
      <c r="Y512">
        <v>4.2499999999999996E-2</v>
      </c>
      <c r="Z512">
        <v>7.5999999999999998E-2</v>
      </c>
      <c r="AA512">
        <v>9.1999999999999998E-2</v>
      </c>
      <c r="AB512">
        <v>7.5999999999999998E-2</v>
      </c>
      <c r="AC512">
        <v>7.1999999999999995E-2</v>
      </c>
      <c r="AD512">
        <v>7.1999999999999995E-2</v>
      </c>
      <c r="AE512" t="str">
        <f t="shared" si="7"/>
        <v>Komputer &amp; Peralatan KantorAlat Tulis &amp; Perlengkapan KantorPerlengkapan Penjilidan</v>
      </c>
      <c r="BF512" t="s">
        <v>2046</v>
      </c>
      <c r="BI512" t="s">
        <v>2457</v>
      </c>
      <c r="BL512" t="s">
        <v>1051</v>
      </c>
      <c r="BM512" t="s">
        <v>4055</v>
      </c>
      <c r="BO512" t="s">
        <v>4056</v>
      </c>
      <c r="BP512" t="s">
        <v>2954</v>
      </c>
    </row>
    <row r="513" spans="1:68">
      <c r="A513" t="s">
        <v>1244</v>
      </c>
      <c r="B513">
        <v>602284</v>
      </c>
      <c r="C513" t="s">
        <v>1318</v>
      </c>
      <c r="D513">
        <v>879496</v>
      </c>
      <c r="E513" t="s">
        <v>1323</v>
      </c>
      <c r="F513">
        <v>934024</v>
      </c>
      <c r="G513" t="s">
        <v>4057</v>
      </c>
      <c r="H513" t="s">
        <v>4058</v>
      </c>
      <c r="I513" t="s">
        <v>2457</v>
      </c>
      <c r="J513" t="s">
        <v>2739</v>
      </c>
      <c r="K513">
        <v>0.04</v>
      </c>
      <c r="L513">
        <v>7.0000000000000007E-2</v>
      </c>
      <c r="M513">
        <v>3.0000000000000006E-2</v>
      </c>
      <c r="N513">
        <v>5.7500000000000002E-2</v>
      </c>
      <c r="O513">
        <v>7.1999999999999995E-2</v>
      </c>
      <c r="P513">
        <v>-2.2500000000000006E-2</v>
      </c>
      <c r="Q513">
        <v>-2.2500000000000006E-2</v>
      </c>
      <c r="R513">
        <v>-2.2500000000000006E-2</v>
      </c>
      <c r="S513">
        <v>-2.2500000000000006E-2</v>
      </c>
      <c r="T513">
        <v>-3.0000000000000006E-2</v>
      </c>
      <c r="U513">
        <v>3.4999999999999996E-2</v>
      </c>
      <c r="V513">
        <v>3.4999999999999996E-2</v>
      </c>
      <c r="W513">
        <v>3.4999999999999996E-2</v>
      </c>
      <c r="X513">
        <v>3.4999999999999996E-2</v>
      </c>
      <c r="Y513">
        <v>2.7499999999999997E-2</v>
      </c>
      <c r="Z513">
        <v>4.9499999999999988E-2</v>
      </c>
      <c r="AA513">
        <v>4.9499999999999988E-2</v>
      </c>
      <c r="AB513">
        <v>4.9499999999999988E-2</v>
      </c>
      <c r="AC513">
        <v>4.9499999999999988E-2</v>
      </c>
      <c r="AD513">
        <v>4.1999999999999989E-2</v>
      </c>
      <c r="AE513" t="str">
        <f t="shared" si="7"/>
        <v>Bayi &amp; PersalinanSusu Formula &amp; Makanan BayiMakanan Ringan</v>
      </c>
      <c r="BF513" t="s">
        <v>1371</v>
      </c>
      <c r="BI513" t="s">
        <v>2457</v>
      </c>
      <c r="BL513" t="s">
        <v>225</v>
      </c>
      <c r="BM513" t="s">
        <v>4059</v>
      </c>
      <c r="BO513" t="s">
        <v>4060</v>
      </c>
      <c r="BP513" t="s">
        <v>2957</v>
      </c>
    </row>
    <row r="514" spans="1:68">
      <c r="A514" t="s">
        <v>1581</v>
      </c>
      <c r="B514">
        <v>605248</v>
      </c>
      <c r="C514" t="s">
        <v>1612</v>
      </c>
      <c r="D514">
        <v>810128</v>
      </c>
      <c r="G514" t="s">
        <v>3605</v>
      </c>
      <c r="H514" t="s">
        <v>3605</v>
      </c>
      <c r="I514" t="s">
        <v>246</v>
      </c>
      <c r="J514" t="s">
        <v>1581</v>
      </c>
      <c r="K514">
        <v>0.06</v>
      </c>
      <c r="L514">
        <v>7.4999999999999997E-2</v>
      </c>
      <c r="M514">
        <v>1.4999999999999999E-2</v>
      </c>
      <c r="N514">
        <v>0.1</v>
      </c>
      <c r="O514">
        <v>0.11700000000000001</v>
      </c>
      <c r="P514">
        <v>-1.2958626208728844E-2</v>
      </c>
      <c r="Q514">
        <v>-2.1289616538898121E-2</v>
      </c>
      <c r="R514">
        <v>-3.4248242747626965E-2</v>
      </c>
      <c r="S514">
        <v>-4.2810303434533709E-2</v>
      </c>
      <c r="T514">
        <v>-5.0413737912711601E-2</v>
      </c>
      <c r="U514">
        <v>8.7041373791271165E-2</v>
      </c>
      <c r="V514">
        <v>7.8710383461101888E-2</v>
      </c>
      <c r="W514">
        <v>6.5751757252373033E-2</v>
      </c>
      <c r="X514">
        <v>5.7189696565466297E-2</v>
      </c>
      <c r="Y514">
        <v>4.9586262087288405E-2</v>
      </c>
      <c r="Z514">
        <v>0.10404137379127117</v>
      </c>
      <c r="AA514">
        <v>9.5710383461101889E-2</v>
      </c>
      <c r="AB514">
        <v>8.2751757252373048E-2</v>
      </c>
      <c r="AC514">
        <v>7.4189696565466298E-2</v>
      </c>
      <c r="AD514">
        <v>6.6586262087288406E-2</v>
      </c>
      <c r="AE514" t="str">
        <f t="shared" si="7"/>
        <v>Aksesoris FashionEkstensi Rambut &amp; Wig</v>
      </c>
      <c r="BF514" t="s">
        <v>2225</v>
      </c>
      <c r="BI514" t="s">
        <v>2457</v>
      </c>
      <c r="BL514" t="s">
        <v>911</v>
      </c>
      <c r="BM514" t="s">
        <v>4061</v>
      </c>
      <c r="BO514" t="s">
        <v>4062</v>
      </c>
      <c r="BP514" t="s">
        <v>2960</v>
      </c>
    </row>
    <row r="515" spans="1:68">
      <c r="A515" t="s">
        <v>2028</v>
      </c>
      <c r="B515">
        <v>601303</v>
      </c>
      <c r="C515" t="s">
        <v>2031</v>
      </c>
      <c r="D515">
        <v>838920</v>
      </c>
      <c r="G515" t="s">
        <v>3713</v>
      </c>
      <c r="H515" t="s">
        <v>3713</v>
      </c>
      <c r="I515" t="s">
        <v>246</v>
      </c>
      <c r="J515" t="s">
        <v>2028</v>
      </c>
      <c r="K515">
        <v>5.5E-2</v>
      </c>
      <c r="L515">
        <v>0.08</v>
      </c>
      <c r="M515">
        <v>2.5000000000000001E-2</v>
      </c>
      <c r="N515">
        <v>0.1</v>
      </c>
      <c r="O515">
        <v>0.122</v>
      </c>
      <c r="P515">
        <v>-1.3180787317933103E-2</v>
      </c>
      <c r="Q515">
        <v>-1.9734488774468324E-2</v>
      </c>
      <c r="R515">
        <v>-3.2915276092401427E-2</v>
      </c>
      <c r="S515">
        <v>-4.114409511550178E-2</v>
      </c>
      <c r="T515">
        <v>-4.8192126820669035E-2</v>
      </c>
      <c r="U515">
        <v>8.681921268206691E-2</v>
      </c>
      <c r="V515">
        <v>8.0265511225531688E-2</v>
      </c>
      <c r="W515">
        <v>6.7084723907598579E-2</v>
      </c>
      <c r="X515">
        <v>5.8855904884498225E-2</v>
      </c>
      <c r="Y515">
        <v>5.1807873179330971E-2</v>
      </c>
      <c r="Z515">
        <v>0.1088192126820669</v>
      </c>
      <c r="AA515">
        <v>0.10226551122553168</v>
      </c>
      <c r="AB515">
        <v>8.908472390759857E-2</v>
      </c>
      <c r="AC515">
        <v>8.0855904884498217E-2</v>
      </c>
      <c r="AD515">
        <v>7.3807873179330963E-2</v>
      </c>
      <c r="AE515" t="str">
        <f t="shared" si="7"/>
        <v>Fashion MuslimPakaian Olahraga Muslim</v>
      </c>
      <c r="BF515" t="s">
        <v>1486</v>
      </c>
      <c r="BI515" t="s">
        <v>2457</v>
      </c>
      <c r="BL515" t="s">
        <v>770</v>
      </c>
      <c r="BM515" t="s">
        <v>4063</v>
      </c>
      <c r="BO515" t="s">
        <v>3754</v>
      </c>
      <c r="BP515" t="s">
        <v>2963</v>
      </c>
    </row>
    <row r="516" spans="1:68">
      <c r="A516" t="s">
        <v>1717</v>
      </c>
      <c r="B516">
        <v>700645</v>
      </c>
      <c r="C516" t="s">
        <v>1752</v>
      </c>
      <c r="D516">
        <v>2315408</v>
      </c>
      <c r="E516" t="s">
        <v>1760</v>
      </c>
      <c r="F516">
        <v>2319504</v>
      </c>
      <c r="G516" t="s">
        <v>4064</v>
      </c>
      <c r="H516" t="s">
        <v>3767</v>
      </c>
      <c r="I516" t="s">
        <v>2457</v>
      </c>
      <c r="J516" t="s">
        <v>1717</v>
      </c>
      <c r="K516">
        <v>0.04</v>
      </c>
      <c r="L516">
        <v>6.5000000000000002E-2</v>
      </c>
      <c r="M516">
        <v>2.5000000000000001E-2</v>
      </c>
      <c r="N516">
        <v>7.4999999999999997E-2</v>
      </c>
      <c r="O516">
        <v>6.2E-2</v>
      </c>
      <c r="P516">
        <v>-2.5000000000000001E-2</v>
      </c>
      <c r="Q516">
        <v>-2.5000000000000001E-2</v>
      </c>
      <c r="R516">
        <v>-2.5000000000000001E-2</v>
      </c>
      <c r="S516">
        <v>-2.5000000000000001E-2</v>
      </c>
      <c r="T516">
        <v>-2.5000000000000001E-2</v>
      </c>
      <c r="U516">
        <v>4.9999999999999996E-2</v>
      </c>
      <c r="V516">
        <v>4.9999999999999996E-2</v>
      </c>
      <c r="W516">
        <v>4.9999999999999996E-2</v>
      </c>
      <c r="X516">
        <v>4.9999999999999996E-2</v>
      </c>
      <c r="Y516">
        <v>4.9999999999999996E-2</v>
      </c>
      <c r="Z516">
        <v>3.6999999999999998E-2</v>
      </c>
      <c r="AA516">
        <v>3.6999999999999998E-2</v>
      </c>
      <c r="AB516">
        <v>3.6999999999999998E-2</v>
      </c>
      <c r="AC516">
        <v>3.6999999999999998E-2</v>
      </c>
      <c r="AD516">
        <v>3.6999999999999998E-2</v>
      </c>
      <c r="AE516" t="str">
        <f t="shared" si="7"/>
        <v>KesehatanObat ResepObat Kesuburan, Hormon &amp; Kontrasepsi</v>
      </c>
      <c r="BF516" t="s">
        <v>1218</v>
      </c>
      <c r="BI516" t="s">
        <v>2457</v>
      </c>
      <c r="BL516" t="s">
        <v>1098</v>
      </c>
      <c r="BM516" t="s">
        <v>4065</v>
      </c>
      <c r="BO516" t="s">
        <v>4066</v>
      </c>
      <c r="BP516" t="s">
        <v>2966</v>
      </c>
    </row>
    <row r="517" spans="1:68">
      <c r="A517" t="s">
        <v>1244</v>
      </c>
      <c r="B517">
        <v>602284</v>
      </c>
      <c r="C517" t="s">
        <v>1290</v>
      </c>
      <c r="D517">
        <v>878600</v>
      </c>
      <c r="G517" t="s">
        <v>3900</v>
      </c>
      <c r="H517" t="s">
        <v>3900</v>
      </c>
      <c r="I517" t="s">
        <v>2457</v>
      </c>
      <c r="J517" t="s">
        <v>2739</v>
      </c>
      <c r="K517">
        <v>0.04</v>
      </c>
      <c r="L517">
        <v>7.0000000000000007E-2</v>
      </c>
      <c r="M517">
        <v>3.0000000000000006E-2</v>
      </c>
      <c r="N517">
        <v>0.1</v>
      </c>
      <c r="O517">
        <v>0.11700000000000001</v>
      </c>
      <c r="P517">
        <v>-1.3000000000000008E-2</v>
      </c>
      <c r="Q517">
        <v>-2.1000000000000001E-2</v>
      </c>
      <c r="R517">
        <v>-3.4000000000000009E-2</v>
      </c>
      <c r="S517">
        <v>-4.250000000000001E-2</v>
      </c>
      <c r="T517">
        <v>-0.05</v>
      </c>
      <c r="U517">
        <v>8.6999999999999994E-2</v>
      </c>
      <c r="V517">
        <v>7.9000000000000001E-2</v>
      </c>
      <c r="W517">
        <v>6.6000000000000003E-2</v>
      </c>
      <c r="X517">
        <v>5.7499999999999996E-2</v>
      </c>
      <c r="Y517">
        <v>0.05</v>
      </c>
      <c r="Z517">
        <v>0.104</v>
      </c>
      <c r="AA517">
        <v>9.6000000000000002E-2</v>
      </c>
      <c r="AB517">
        <v>8.299999999999999E-2</v>
      </c>
      <c r="AC517">
        <v>7.4499999999999997E-2</v>
      </c>
      <c r="AD517">
        <v>6.7000000000000004E-2</v>
      </c>
      <c r="AE517" t="str">
        <f t="shared" si="7"/>
        <v>Bayi &amp; PersalinanKeselamatan Bayi</v>
      </c>
      <c r="BF517" t="s">
        <v>1859</v>
      </c>
      <c r="BI517" t="s">
        <v>2457</v>
      </c>
      <c r="BL517" t="s">
        <v>708</v>
      </c>
      <c r="BM517" t="s">
        <v>4067</v>
      </c>
      <c r="BO517" t="s">
        <v>3759</v>
      </c>
      <c r="BP517" t="s">
        <v>2973</v>
      </c>
    </row>
    <row r="518" spans="1:68">
      <c r="A518" t="s">
        <v>1581</v>
      </c>
      <c r="B518">
        <v>605248</v>
      </c>
      <c r="C518" t="s">
        <v>1611</v>
      </c>
      <c r="D518">
        <v>905864</v>
      </c>
      <c r="G518" t="s">
        <v>3603</v>
      </c>
      <c r="H518" t="s">
        <v>3603</v>
      </c>
      <c r="I518" t="s">
        <v>246</v>
      </c>
      <c r="J518" t="s">
        <v>1581</v>
      </c>
      <c r="K518">
        <v>0.06</v>
      </c>
      <c r="L518">
        <v>7.4999999999999997E-2</v>
      </c>
      <c r="M518">
        <v>1.4999999999999999E-2</v>
      </c>
      <c r="N518">
        <v>0.1</v>
      </c>
      <c r="O518">
        <v>0.11700000000000001</v>
      </c>
      <c r="P518">
        <v>-1.3226931847770615E-2</v>
      </c>
      <c r="Q518">
        <v>-1.9411477065605726E-2</v>
      </c>
      <c r="R518">
        <v>-3.2638408913376341E-2</v>
      </c>
      <c r="S518">
        <v>-4.0798011141720422E-2</v>
      </c>
      <c r="T518">
        <v>-4.77306815222939E-2</v>
      </c>
      <c r="U518">
        <v>8.6773068152229391E-2</v>
      </c>
      <c r="V518">
        <v>8.058852293439428E-2</v>
      </c>
      <c r="W518">
        <v>6.7361591086623665E-2</v>
      </c>
      <c r="X518">
        <v>5.9201988858279583E-2</v>
      </c>
      <c r="Y518">
        <v>5.2269318477706106E-2</v>
      </c>
      <c r="Z518">
        <v>0.10377306815222939</v>
      </c>
      <c r="AA518">
        <v>9.7588522934394281E-2</v>
      </c>
      <c r="AB518">
        <v>8.4361591086623666E-2</v>
      </c>
      <c r="AC518">
        <v>7.6201988858279585E-2</v>
      </c>
      <c r="AD518">
        <v>6.9269318477706107E-2</v>
      </c>
      <c r="AE518" t="str">
        <f t="shared" ref="AE518:AE581" si="8">VLOOKUP(G518,BO:BP,2,0)</f>
        <v>Aksesoris FashionAksesoris Rambut</v>
      </c>
      <c r="BF518" t="s">
        <v>1236</v>
      </c>
      <c r="BI518" t="s">
        <v>2457</v>
      </c>
      <c r="BL518" t="s">
        <v>709</v>
      </c>
      <c r="BM518" t="s">
        <v>4068</v>
      </c>
      <c r="BO518" t="s">
        <v>4069</v>
      </c>
      <c r="BP518" t="s">
        <v>2977</v>
      </c>
    </row>
    <row r="519" spans="1:68">
      <c r="A519" t="s">
        <v>1929</v>
      </c>
      <c r="B519">
        <v>953224</v>
      </c>
      <c r="C519" t="s">
        <v>1947</v>
      </c>
      <c r="D519">
        <v>955144</v>
      </c>
      <c r="G519" t="s">
        <v>3556</v>
      </c>
      <c r="H519" t="s">
        <v>3556</v>
      </c>
      <c r="I519" t="s">
        <v>246</v>
      </c>
      <c r="J519" t="s">
        <v>2479</v>
      </c>
      <c r="K519">
        <v>0.04</v>
      </c>
      <c r="L519">
        <v>4.4999999999999998E-2</v>
      </c>
      <c r="M519">
        <v>4.9999999999999975E-3</v>
      </c>
      <c r="N519">
        <v>4.7500000000000001E-2</v>
      </c>
      <c r="O519">
        <v>3.6999999999999998E-2</v>
      </c>
      <c r="P519">
        <v>-3.232217091110174E-3</v>
      </c>
      <c r="Q519">
        <v>-2.0502078551084792E-2</v>
      </c>
      <c r="R519">
        <v>-2.3734295642194966E-2</v>
      </c>
      <c r="S519">
        <v>-2.696651273330514E-2</v>
      </c>
      <c r="T519">
        <v>-3.4288683644406848E-2</v>
      </c>
      <c r="U519">
        <v>4.426778290888983E-2</v>
      </c>
      <c r="V519">
        <v>2.6997921448915208E-2</v>
      </c>
      <c r="W519">
        <v>2.3765704357805034E-2</v>
      </c>
      <c r="X519">
        <v>2.053348726669486E-2</v>
      </c>
      <c r="Y519">
        <v>1.3211316355593153E-2</v>
      </c>
      <c r="Z519">
        <v>3.3767782908889821E-2</v>
      </c>
      <c r="AA519">
        <v>1.6497921448915206E-2</v>
      </c>
      <c r="AB519">
        <v>1.3265704357805032E-2</v>
      </c>
      <c r="AC519">
        <v>1.0033487266694858E-2</v>
      </c>
      <c r="AD519">
        <v>2.7113163555931505E-3</v>
      </c>
      <c r="AE519" t="str">
        <f t="shared" si="8"/>
        <v>Aksesori Perhiasan &amp; TurunannyaPerak</v>
      </c>
      <c r="BF519" t="s">
        <v>1803</v>
      </c>
      <c r="BI519" t="s">
        <v>2457</v>
      </c>
      <c r="BL519" t="s">
        <v>174</v>
      </c>
      <c r="BM519" t="s">
        <v>4070</v>
      </c>
      <c r="BO519" t="s">
        <v>4071</v>
      </c>
      <c r="BP519" t="s">
        <v>2981</v>
      </c>
    </row>
    <row r="520" spans="1:68">
      <c r="A520" t="s">
        <v>1444</v>
      </c>
      <c r="B520">
        <v>801928</v>
      </c>
      <c r="C520" t="s">
        <v>1465</v>
      </c>
      <c r="D520">
        <v>992392</v>
      </c>
      <c r="G520" t="s">
        <v>4072</v>
      </c>
      <c r="H520" t="s">
        <v>4072</v>
      </c>
      <c r="I520" t="s">
        <v>2971</v>
      </c>
      <c r="J520" t="s">
        <v>3208</v>
      </c>
      <c r="K520">
        <v>0.05</v>
      </c>
      <c r="L520">
        <v>0.08</v>
      </c>
      <c r="M520">
        <v>0.03</v>
      </c>
      <c r="N520">
        <v>0.1</v>
      </c>
      <c r="O520">
        <v>8.2000000000000003E-2</v>
      </c>
      <c r="P520">
        <v>-1.2999999999999998E-2</v>
      </c>
      <c r="Q520">
        <v>-2.0999999999999998E-2</v>
      </c>
      <c r="R520">
        <v>-3.3999999999999996E-2</v>
      </c>
      <c r="S520">
        <v>-4.2499999999999996E-2</v>
      </c>
      <c r="T520">
        <v>-0.05</v>
      </c>
      <c r="U520">
        <v>8.7000000000000008E-2</v>
      </c>
      <c r="V520">
        <v>7.9000000000000015E-2</v>
      </c>
      <c r="W520">
        <v>6.6000000000000003E-2</v>
      </c>
      <c r="X520">
        <v>5.7500000000000009E-2</v>
      </c>
      <c r="Y520">
        <v>0.05</v>
      </c>
      <c r="Z520">
        <v>6.9000000000000006E-2</v>
      </c>
      <c r="AA520">
        <v>6.1000000000000006E-2</v>
      </c>
      <c r="AB520">
        <v>4.8000000000000008E-2</v>
      </c>
      <c r="AC520">
        <v>3.9500000000000007E-2</v>
      </c>
      <c r="AD520">
        <v>3.2000000000000001E-2</v>
      </c>
      <c r="AE520" t="str">
        <f t="shared" si="8"/>
        <v>Buku, Majalah, &amp; AudioGaya Hidup &amp; Hobi</v>
      </c>
      <c r="BF520" t="s">
        <v>2177</v>
      </c>
      <c r="BI520" t="s">
        <v>2457</v>
      </c>
      <c r="BL520" t="s">
        <v>175</v>
      </c>
      <c r="BM520" t="s">
        <v>4073</v>
      </c>
      <c r="BO520" t="s">
        <v>4074</v>
      </c>
      <c r="BP520" t="s">
        <v>2985</v>
      </c>
    </row>
    <row r="521" spans="1:68">
      <c r="A521" t="s">
        <v>1244</v>
      </c>
      <c r="B521">
        <v>602284</v>
      </c>
      <c r="C521" t="s">
        <v>1335</v>
      </c>
      <c r="D521">
        <v>877832</v>
      </c>
      <c r="E521" t="s">
        <v>1339</v>
      </c>
      <c r="F521">
        <v>700704</v>
      </c>
      <c r="G521" t="s">
        <v>3960</v>
      </c>
      <c r="H521" t="s">
        <v>4075</v>
      </c>
      <c r="I521" t="s">
        <v>2457</v>
      </c>
      <c r="J521" t="s">
        <v>2739</v>
      </c>
      <c r="K521">
        <v>0.04</v>
      </c>
      <c r="L521">
        <v>7.0000000000000007E-2</v>
      </c>
      <c r="M521">
        <v>3.0000000000000006E-2</v>
      </c>
      <c r="N521">
        <v>9.2499999999999999E-2</v>
      </c>
      <c r="O521">
        <v>0.1095</v>
      </c>
      <c r="P521">
        <v>-7.0000000000000097E-3</v>
      </c>
      <c r="Q521">
        <v>-2.1000000000000001E-2</v>
      </c>
      <c r="R521">
        <v>-2.8000000000000011E-2</v>
      </c>
      <c r="S521">
        <v>-3.500000000000001E-2</v>
      </c>
      <c r="T521">
        <v>-4.250000000000001E-2</v>
      </c>
      <c r="U521">
        <v>8.5499999999999993E-2</v>
      </c>
      <c r="V521">
        <v>7.1499999999999994E-2</v>
      </c>
      <c r="W521">
        <v>6.4499999999999988E-2</v>
      </c>
      <c r="X521">
        <v>5.7499999999999989E-2</v>
      </c>
      <c r="Y521">
        <v>4.9999999999999989E-2</v>
      </c>
      <c r="Z521">
        <v>0.10249999999999999</v>
      </c>
      <c r="AA521">
        <v>8.8499999999999995E-2</v>
      </c>
      <c r="AB521">
        <v>8.1499999999999989E-2</v>
      </c>
      <c r="AC521">
        <v>7.4499999999999983E-2</v>
      </c>
      <c r="AD521">
        <v>6.699999999999999E-2</v>
      </c>
      <c r="AE521" t="str">
        <f t="shared" si="8"/>
        <v>Bayi &amp; PersalinanNursing &amp; Pemberian MakanBotol Bayi &amp; Aksesorinya</v>
      </c>
      <c r="BF521" t="s">
        <v>1892</v>
      </c>
      <c r="BI521" t="s">
        <v>2457</v>
      </c>
      <c r="BL521" t="s">
        <v>755</v>
      </c>
      <c r="BM521" t="s">
        <v>4076</v>
      </c>
      <c r="BO521" t="s">
        <v>4077</v>
      </c>
      <c r="BP521" t="s">
        <v>2989</v>
      </c>
    </row>
    <row r="522" spans="1:68">
      <c r="A522" t="s">
        <v>1244</v>
      </c>
      <c r="B522">
        <v>602284</v>
      </c>
      <c r="C522" t="s">
        <v>1335</v>
      </c>
      <c r="D522">
        <v>877832</v>
      </c>
      <c r="E522" t="s">
        <v>1342</v>
      </c>
      <c r="F522">
        <v>933640</v>
      </c>
      <c r="G522" t="s">
        <v>3984</v>
      </c>
      <c r="H522" t="s">
        <v>4075</v>
      </c>
      <c r="I522" t="s">
        <v>2457</v>
      </c>
      <c r="J522" t="s">
        <v>2739</v>
      </c>
      <c r="K522">
        <v>0.04</v>
      </c>
      <c r="L522">
        <v>7.0000000000000007E-2</v>
      </c>
      <c r="M522">
        <v>3.0000000000000006E-2</v>
      </c>
      <c r="N522">
        <v>9.5000000000000001E-2</v>
      </c>
      <c r="O522">
        <v>0.11700000000000001</v>
      </c>
      <c r="P522">
        <v>-1.3000000000000008E-2</v>
      </c>
      <c r="Q522">
        <v>-2.1000000000000001E-2</v>
      </c>
      <c r="R522">
        <v>-3.4000000000000009E-2</v>
      </c>
      <c r="S522">
        <v>-4.250000000000001E-2</v>
      </c>
      <c r="T522">
        <v>-0.05</v>
      </c>
      <c r="U522">
        <v>8.199999999999999E-2</v>
      </c>
      <c r="V522">
        <v>7.3999999999999996E-2</v>
      </c>
      <c r="W522">
        <v>6.0999999999999992E-2</v>
      </c>
      <c r="X522">
        <v>5.2499999999999991E-2</v>
      </c>
      <c r="Y522">
        <v>4.4999999999999998E-2</v>
      </c>
      <c r="Z522">
        <v>0.104</v>
      </c>
      <c r="AA522">
        <v>9.6000000000000002E-2</v>
      </c>
      <c r="AB522">
        <v>8.299999999999999E-2</v>
      </c>
      <c r="AC522">
        <v>7.4499999999999997E-2</v>
      </c>
      <c r="AD522">
        <v>6.7000000000000004E-2</v>
      </c>
      <c r="AE522" t="str">
        <f t="shared" si="8"/>
        <v>Bayi &amp; PersalinanNursing &amp; Pemberian MakanPompa ASI &amp; Aksesorinya</v>
      </c>
      <c r="BF522" t="s">
        <v>1391</v>
      </c>
      <c r="BI522" t="s">
        <v>2457</v>
      </c>
      <c r="BL522" t="s">
        <v>759</v>
      </c>
      <c r="BM522" t="s">
        <v>4078</v>
      </c>
      <c r="BO522" t="s">
        <v>4079</v>
      </c>
      <c r="BP522" t="s">
        <v>2993</v>
      </c>
    </row>
    <row r="523" spans="1:68">
      <c r="A523" t="s">
        <v>1244</v>
      </c>
      <c r="B523">
        <v>602284</v>
      </c>
      <c r="C523" t="s">
        <v>1335</v>
      </c>
      <c r="D523">
        <v>877832</v>
      </c>
      <c r="E523" t="s">
        <v>1346</v>
      </c>
      <c r="F523">
        <v>962952</v>
      </c>
      <c r="G523" t="s">
        <v>3978</v>
      </c>
      <c r="H523" t="s">
        <v>4075</v>
      </c>
      <c r="I523" t="s">
        <v>2457</v>
      </c>
      <c r="J523" t="s">
        <v>2739</v>
      </c>
      <c r="K523">
        <v>0.04</v>
      </c>
      <c r="L523">
        <v>7.0000000000000007E-2</v>
      </c>
      <c r="M523">
        <v>3.0000000000000006E-2</v>
      </c>
      <c r="N523">
        <v>9.2499999999999999E-2</v>
      </c>
      <c r="O523">
        <v>0.1095</v>
      </c>
      <c r="P523">
        <v>-7.0000000000000097E-3</v>
      </c>
      <c r="Q523">
        <v>-2.1000000000000001E-2</v>
      </c>
      <c r="R523">
        <v>-2.8000000000000011E-2</v>
      </c>
      <c r="S523">
        <v>-3.500000000000001E-2</v>
      </c>
      <c r="T523">
        <v>-4.250000000000001E-2</v>
      </c>
      <c r="U523">
        <v>8.5499999999999993E-2</v>
      </c>
      <c r="V523">
        <v>7.1499999999999994E-2</v>
      </c>
      <c r="W523">
        <v>6.4499999999999988E-2</v>
      </c>
      <c r="X523">
        <v>5.7499999999999989E-2</v>
      </c>
      <c r="Y523">
        <v>4.9999999999999989E-2</v>
      </c>
      <c r="Z523">
        <v>0.10249999999999999</v>
      </c>
      <c r="AA523">
        <v>8.8499999999999995E-2</v>
      </c>
      <c r="AB523">
        <v>8.1499999999999989E-2</v>
      </c>
      <c r="AC523">
        <v>7.4499999999999983E-2</v>
      </c>
      <c r="AD523">
        <v>6.699999999999999E-2</v>
      </c>
      <c r="AE523" t="str">
        <f t="shared" si="8"/>
        <v>Bayi &amp; PersalinanNursing &amp; Pemberian MakanPenyimpanan &amp; Penataan Susu Formula &amp; Susu</v>
      </c>
      <c r="BF523" t="s">
        <v>1769</v>
      </c>
      <c r="BI523" t="s">
        <v>2457</v>
      </c>
      <c r="BL523" t="s">
        <v>176</v>
      </c>
      <c r="BM523" t="s">
        <v>4080</v>
      </c>
      <c r="BO523" t="s">
        <v>4081</v>
      </c>
      <c r="BP523" t="s">
        <v>2997</v>
      </c>
    </row>
    <row r="524" spans="1:68">
      <c r="A524" t="s">
        <v>1244</v>
      </c>
      <c r="B524">
        <v>602284</v>
      </c>
      <c r="C524" t="s">
        <v>1335</v>
      </c>
      <c r="D524">
        <v>877832</v>
      </c>
      <c r="E524" t="s">
        <v>1340</v>
      </c>
      <c r="F524">
        <v>700707</v>
      </c>
      <c r="G524" t="s">
        <v>3981</v>
      </c>
      <c r="H524" t="s">
        <v>4075</v>
      </c>
      <c r="I524" t="s">
        <v>2457</v>
      </c>
      <c r="J524" t="s">
        <v>2739</v>
      </c>
      <c r="K524">
        <v>0.04</v>
      </c>
      <c r="L524">
        <v>7.0000000000000007E-2</v>
      </c>
      <c r="M524">
        <v>3.0000000000000006E-2</v>
      </c>
      <c r="N524">
        <v>9.2499999999999999E-2</v>
      </c>
      <c r="O524">
        <v>0.1095</v>
      </c>
      <c r="P524">
        <v>-7.0000000000000097E-3</v>
      </c>
      <c r="Q524">
        <v>-2.1000000000000001E-2</v>
      </c>
      <c r="R524">
        <v>-2.8000000000000011E-2</v>
      </c>
      <c r="S524">
        <v>-3.500000000000001E-2</v>
      </c>
      <c r="T524">
        <v>-4.250000000000001E-2</v>
      </c>
      <c r="U524">
        <v>8.5499999999999993E-2</v>
      </c>
      <c r="V524">
        <v>7.1499999999999994E-2</v>
      </c>
      <c r="W524">
        <v>6.4499999999999988E-2</v>
      </c>
      <c r="X524">
        <v>5.7499999999999989E-2</v>
      </c>
      <c r="Y524">
        <v>4.9999999999999989E-2</v>
      </c>
      <c r="Z524">
        <v>0.10249999999999999</v>
      </c>
      <c r="AA524">
        <v>8.8499999999999995E-2</v>
      </c>
      <c r="AB524">
        <v>8.1499999999999989E-2</v>
      </c>
      <c r="AC524">
        <v>7.4499999999999983E-2</v>
      </c>
      <c r="AD524">
        <v>6.699999999999999E-2</v>
      </c>
      <c r="AE524" t="str">
        <f t="shared" si="8"/>
        <v>Bayi &amp; PersalinanNursing &amp; Pemberian MakanPeralatan Bayi</v>
      </c>
      <c r="BF524" t="s">
        <v>1478</v>
      </c>
      <c r="BI524" t="s">
        <v>2457</v>
      </c>
      <c r="BL524" t="s">
        <v>575</v>
      </c>
      <c r="BM524" t="s">
        <v>4082</v>
      </c>
      <c r="BO524" t="s">
        <v>4083</v>
      </c>
      <c r="BP524" t="s">
        <v>3001</v>
      </c>
    </row>
    <row r="525" spans="1:68">
      <c r="A525" t="s">
        <v>1244</v>
      </c>
      <c r="B525">
        <v>602284</v>
      </c>
      <c r="C525" t="s">
        <v>1335</v>
      </c>
      <c r="D525">
        <v>877832</v>
      </c>
      <c r="E525" t="s">
        <v>1336</v>
      </c>
      <c r="F525">
        <v>842896</v>
      </c>
      <c r="G525" t="s">
        <v>3966</v>
      </c>
      <c r="H525" t="s">
        <v>4075</v>
      </c>
      <c r="I525" t="s">
        <v>2457</v>
      </c>
      <c r="J525" t="s">
        <v>2739</v>
      </c>
      <c r="K525">
        <v>0.04</v>
      </c>
      <c r="L525">
        <v>7.0000000000000007E-2</v>
      </c>
      <c r="M525">
        <v>3.0000000000000006E-2</v>
      </c>
      <c r="N525">
        <v>9.2499999999999999E-2</v>
      </c>
      <c r="O525">
        <v>0.1095</v>
      </c>
      <c r="P525">
        <v>-7.0000000000000097E-3</v>
      </c>
      <c r="Q525">
        <v>-2.1000000000000001E-2</v>
      </c>
      <c r="R525">
        <v>-2.8000000000000011E-2</v>
      </c>
      <c r="S525">
        <v>-3.500000000000001E-2</v>
      </c>
      <c r="T525">
        <v>-4.250000000000001E-2</v>
      </c>
      <c r="U525">
        <v>8.5499999999999993E-2</v>
      </c>
      <c r="V525">
        <v>7.1499999999999994E-2</v>
      </c>
      <c r="W525">
        <v>6.4499999999999988E-2</v>
      </c>
      <c r="X525">
        <v>5.7499999999999989E-2</v>
      </c>
      <c r="Y525">
        <v>4.9999999999999989E-2</v>
      </c>
      <c r="Z525">
        <v>0.10249999999999999</v>
      </c>
      <c r="AA525">
        <v>8.8499999999999995E-2</v>
      </c>
      <c r="AB525">
        <v>8.1499999999999989E-2</v>
      </c>
      <c r="AC525">
        <v>7.4499999999999983E-2</v>
      </c>
      <c r="AD525">
        <v>6.699999999999999E-2</v>
      </c>
      <c r="AE525" t="str">
        <f t="shared" si="8"/>
        <v>Bayi &amp; PersalinanNursing &amp; Pemberian MakanKotak dan Rak Pengering Botol Bayi</v>
      </c>
      <c r="BF525" t="s">
        <v>2007</v>
      </c>
      <c r="BI525" t="s">
        <v>2457</v>
      </c>
      <c r="BL525" t="s">
        <v>381</v>
      </c>
      <c r="BM525" t="s">
        <v>4084</v>
      </c>
      <c r="BO525" t="s">
        <v>4085</v>
      </c>
      <c r="BP525" t="s">
        <v>3005</v>
      </c>
    </row>
    <row r="526" spans="1:68">
      <c r="A526" t="s">
        <v>1244</v>
      </c>
      <c r="B526">
        <v>602284</v>
      </c>
      <c r="C526" t="s">
        <v>1335</v>
      </c>
      <c r="D526">
        <v>877832</v>
      </c>
      <c r="E526" t="s">
        <v>1344</v>
      </c>
      <c r="F526">
        <v>890888</v>
      </c>
      <c r="G526" t="s">
        <v>3963</v>
      </c>
      <c r="H526" t="s">
        <v>4075</v>
      </c>
      <c r="I526" t="s">
        <v>2457</v>
      </c>
      <c r="J526" t="s">
        <v>2739</v>
      </c>
      <c r="K526">
        <v>0.04</v>
      </c>
      <c r="L526">
        <v>7.0000000000000007E-2</v>
      </c>
      <c r="M526">
        <v>3.0000000000000006E-2</v>
      </c>
      <c r="N526">
        <v>9.2499999999999999E-2</v>
      </c>
      <c r="O526">
        <v>0.1095</v>
      </c>
      <c r="P526">
        <v>-6.8803359759591239E-3</v>
      </c>
      <c r="Q526">
        <v>-2.1837648168286178E-2</v>
      </c>
      <c r="R526">
        <v>-2.8717984144245302E-2</v>
      </c>
      <c r="S526">
        <v>-3.5897480180306626E-2</v>
      </c>
      <c r="T526">
        <v>-4.3696640240408834E-2</v>
      </c>
      <c r="U526">
        <v>8.5619664024040879E-2</v>
      </c>
      <c r="V526">
        <v>7.0662351831713821E-2</v>
      </c>
      <c r="W526">
        <v>6.3782015855754701E-2</v>
      </c>
      <c r="X526">
        <v>5.6602519819693373E-2</v>
      </c>
      <c r="Y526">
        <v>4.8803359759591165E-2</v>
      </c>
      <c r="Z526">
        <v>0.10261966402404088</v>
      </c>
      <c r="AA526">
        <v>8.7662351831713822E-2</v>
      </c>
      <c r="AB526">
        <v>8.0782015855754702E-2</v>
      </c>
      <c r="AC526">
        <v>7.3602519819693374E-2</v>
      </c>
      <c r="AD526">
        <v>6.5803359759591173E-2</v>
      </c>
      <c r="AE526" t="str">
        <f t="shared" si="8"/>
        <v>Bayi &amp; PersalinanNursing &amp; Pemberian MakanDot</v>
      </c>
      <c r="BF526" t="s">
        <v>2008</v>
      </c>
      <c r="BI526" t="s">
        <v>2457</v>
      </c>
      <c r="BL526" t="s">
        <v>710</v>
      </c>
      <c r="BM526" t="s">
        <v>4086</v>
      </c>
      <c r="BO526" t="s">
        <v>4087</v>
      </c>
      <c r="BP526" t="s">
        <v>3009</v>
      </c>
    </row>
    <row r="527" spans="1:68">
      <c r="A527" t="s">
        <v>1244</v>
      </c>
      <c r="B527">
        <v>602284</v>
      </c>
      <c r="C527" t="s">
        <v>1335</v>
      </c>
      <c r="D527">
        <v>877832</v>
      </c>
      <c r="E527" t="s">
        <v>1338</v>
      </c>
      <c r="F527">
        <v>890376</v>
      </c>
      <c r="G527" t="s">
        <v>3972</v>
      </c>
      <c r="H527" t="s">
        <v>4075</v>
      </c>
      <c r="I527" t="s">
        <v>2457</v>
      </c>
      <c r="J527" t="s">
        <v>2739</v>
      </c>
      <c r="K527">
        <v>0.04</v>
      </c>
      <c r="L527">
        <v>7.0000000000000007E-2</v>
      </c>
      <c r="M527">
        <v>3.0000000000000006E-2</v>
      </c>
      <c r="N527">
        <v>9.2499999999999999E-2</v>
      </c>
      <c r="O527">
        <v>0.1095</v>
      </c>
      <c r="P527">
        <v>-7.0000000000000097E-3</v>
      </c>
      <c r="Q527">
        <v>-2.1000000000000001E-2</v>
      </c>
      <c r="R527">
        <v>-2.8000000000000011E-2</v>
      </c>
      <c r="S527">
        <v>-3.500000000000001E-2</v>
      </c>
      <c r="T527">
        <v>-4.250000000000001E-2</v>
      </c>
      <c r="U527">
        <v>8.5499999999999993E-2</v>
      </c>
      <c r="V527">
        <v>7.1499999999999994E-2</v>
      </c>
      <c r="W527">
        <v>6.4499999999999988E-2</v>
      </c>
      <c r="X527">
        <v>5.7499999999999989E-2</v>
      </c>
      <c r="Y527">
        <v>4.9999999999999989E-2</v>
      </c>
      <c r="Z527">
        <v>0.10249999999999999</v>
      </c>
      <c r="AA527">
        <v>8.8499999999999995E-2</v>
      </c>
      <c r="AB527">
        <v>8.1499999999999989E-2</v>
      </c>
      <c r="AC527">
        <v>7.4499999999999983E-2</v>
      </c>
      <c r="AD527">
        <v>6.699999999999999E-2</v>
      </c>
      <c r="AE527" t="str">
        <f t="shared" si="8"/>
        <v>Bayi &amp; PersalinanNursing &amp; Pemberian MakanPenghangat &amp; Pendingin &amp; Pensteril Botol Bayi</v>
      </c>
      <c r="BF527" t="s">
        <v>2003</v>
      </c>
      <c r="BI527" t="s">
        <v>2457</v>
      </c>
      <c r="BL527" t="s">
        <v>862</v>
      </c>
      <c r="BM527" t="s">
        <v>4088</v>
      </c>
      <c r="BO527" t="s">
        <v>4089</v>
      </c>
      <c r="BP527" t="s">
        <v>3013</v>
      </c>
    </row>
    <row r="528" spans="1:68">
      <c r="A528" t="s">
        <v>1244</v>
      </c>
      <c r="B528">
        <v>602284</v>
      </c>
      <c r="C528" t="s">
        <v>1335</v>
      </c>
      <c r="D528">
        <v>877832</v>
      </c>
      <c r="E528" t="s">
        <v>1345</v>
      </c>
      <c r="F528">
        <v>602707</v>
      </c>
      <c r="G528" t="s">
        <v>3975</v>
      </c>
      <c r="H528" t="s">
        <v>4075</v>
      </c>
      <c r="I528" t="s">
        <v>2457</v>
      </c>
      <c r="J528" t="s">
        <v>2739</v>
      </c>
      <c r="K528">
        <v>0.04</v>
      </c>
      <c r="L528">
        <v>7.0000000000000007E-2</v>
      </c>
      <c r="M528">
        <v>3.0000000000000006E-2</v>
      </c>
      <c r="N528">
        <v>7.7499999999999999E-2</v>
      </c>
      <c r="O528">
        <v>0.11700000000000001</v>
      </c>
      <c r="P528">
        <v>-1.3000000000000008E-2</v>
      </c>
      <c r="Q528">
        <v>-2.1000000000000001E-2</v>
      </c>
      <c r="R528">
        <v>-3.4000000000000009E-2</v>
      </c>
      <c r="S528">
        <v>-4.250000000000001E-2</v>
      </c>
      <c r="T528">
        <v>-0.05</v>
      </c>
      <c r="U528">
        <v>6.4499999999999988E-2</v>
      </c>
      <c r="V528">
        <v>5.6499999999999995E-2</v>
      </c>
      <c r="W528">
        <v>4.349999999999999E-2</v>
      </c>
      <c r="X528">
        <v>3.4999999999999989E-2</v>
      </c>
      <c r="Y528">
        <v>2.7499999999999997E-2</v>
      </c>
      <c r="Z528">
        <v>0.104</v>
      </c>
      <c r="AA528">
        <v>9.6000000000000002E-2</v>
      </c>
      <c r="AB528">
        <v>8.299999999999999E-2</v>
      </c>
      <c r="AC528">
        <v>7.4499999999999997E-2</v>
      </c>
      <c r="AD528">
        <v>6.7000000000000004E-2</v>
      </c>
      <c r="AE528" t="str">
        <f t="shared" si="8"/>
        <v>Bayi &amp; PersalinanNursing &amp; Pemberian MakanPengolah Makanan</v>
      </c>
      <c r="BF528" t="s">
        <v>2004</v>
      </c>
      <c r="BI528" t="s">
        <v>2457</v>
      </c>
      <c r="BL528" t="s">
        <v>863</v>
      </c>
      <c r="BM528" t="s">
        <v>4090</v>
      </c>
      <c r="BO528" t="s">
        <v>4091</v>
      </c>
      <c r="BP528" t="s">
        <v>3017</v>
      </c>
    </row>
    <row r="529" spans="1:68">
      <c r="A529" t="s">
        <v>1244</v>
      </c>
      <c r="B529">
        <v>602284</v>
      </c>
      <c r="C529" t="s">
        <v>1335</v>
      </c>
      <c r="D529">
        <v>877832</v>
      </c>
      <c r="E529" t="s">
        <v>1347</v>
      </c>
      <c r="F529">
        <v>890632</v>
      </c>
      <c r="G529" t="s">
        <v>3987</v>
      </c>
      <c r="H529" t="s">
        <v>4075</v>
      </c>
      <c r="I529" t="s">
        <v>2457</v>
      </c>
      <c r="J529" t="s">
        <v>2739</v>
      </c>
      <c r="K529">
        <v>0.04</v>
      </c>
      <c r="L529">
        <v>7.0000000000000007E-2</v>
      </c>
      <c r="M529">
        <v>3.0000000000000006E-2</v>
      </c>
      <c r="N529">
        <v>0.1</v>
      </c>
      <c r="O529">
        <v>0.11700000000000001</v>
      </c>
      <c r="P529">
        <v>-1.1390803151708567E-2</v>
      </c>
      <c r="Q529">
        <v>-3.2264377938040031E-2</v>
      </c>
      <c r="R529">
        <v>-4.3655181089748599E-2</v>
      </c>
      <c r="S529">
        <v>-5.4568976362185745E-2</v>
      </c>
      <c r="T529">
        <v>-6.6091968482914334E-2</v>
      </c>
      <c r="U529">
        <v>8.8609196848291438E-2</v>
      </c>
      <c r="V529">
        <v>6.7735622061959974E-2</v>
      </c>
      <c r="W529">
        <v>5.6344818910251407E-2</v>
      </c>
      <c r="X529">
        <v>4.5431023637814261E-2</v>
      </c>
      <c r="Y529">
        <v>3.3908031517085671E-2</v>
      </c>
      <c r="Z529">
        <v>0.10560919684829144</v>
      </c>
      <c r="AA529">
        <v>8.4735622061959975E-2</v>
      </c>
      <c r="AB529">
        <v>7.3344818910251408E-2</v>
      </c>
      <c r="AC529">
        <v>6.2431023637814262E-2</v>
      </c>
      <c r="AD529">
        <v>5.0908031517085672E-2</v>
      </c>
      <c r="AE529" t="str">
        <f t="shared" si="8"/>
        <v>Bayi &amp; PersalinanNursing &amp; Pemberian MakanSelimut Nursing</v>
      </c>
      <c r="BF529" t="s">
        <v>1705</v>
      </c>
      <c r="BI529" t="s">
        <v>2457</v>
      </c>
      <c r="BL529" t="s">
        <v>624</v>
      </c>
      <c r="BM529" t="s">
        <v>4092</v>
      </c>
      <c r="BO529" t="s">
        <v>4093</v>
      </c>
      <c r="BP529" t="s">
        <v>3021</v>
      </c>
    </row>
    <row r="530" spans="1:68">
      <c r="A530" t="s">
        <v>1244</v>
      </c>
      <c r="B530">
        <v>602284</v>
      </c>
      <c r="C530" t="s">
        <v>1335</v>
      </c>
      <c r="D530">
        <v>877832</v>
      </c>
      <c r="E530" t="s">
        <v>1341</v>
      </c>
      <c r="F530">
        <v>890504</v>
      </c>
      <c r="G530" t="s">
        <v>3956</v>
      </c>
      <c r="H530" t="s">
        <v>4075</v>
      </c>
      <c r="I530" t="s">
        <v>2457</v>
      </c>
      <c r="J530" t="s">
        <v>2739</v>
      </c>
      <c r="K530">
        <v>0.04</v>
      </c>
      <c r="L530">
        <v>7.0000000000000007E-2</v>
      </c>
      <c r="M530">
        <v>3.0000000000000006E-2</v>
      </c>
      <c r="N530">
        <v>0.1</v>
      </c>
      <c r="O530">
        <v>0.11700000000000001</v>
      </c>
      <c r="P530">
        <v>-1.3000000000000008E-2</v>
      </c>
      <c r="Q530">
        <v>-2.1000000000000001E-2</v>
      </c>
      <c r="R530">
        <v>-3.4000000000000009E-2</v>
      </c>
      <c r="S530">
        <v>-4.250000000000001E-2</v>
      </c>
      <c r="T530">
        <v>-0.05</v>
      </c>
      <c r="U530">
        <v>8.6999999999999994E-2</v>
      </c>
      <c r="V530">
        <v>7.9000000000000001E-2</v>
      </c>
      <c r="W530">
        <v>6.6000000000000003E-2</v>
      </c>
      <c r="X530">
        <v>5.7499999999999996E-2</v>
      </c>
      <c r="Y530">
        <v>0.05</v>
      </c>
      <c r="Z530">
        <v>0.104</v>
      </c>
      <c r="AA530">
        <v>9.6000000000000002E-2</v>
      </c>
      <c r="AB530">
        <v>8.299999999999999E-2</v>
      </c>
      <c r="AC530">
        <v>7.4499999999999997E-2</v>
      </c>
      <c r="AD530">
        <v>6.7000000000000004E-2</v>
      </c>
      <c r="AE530" t="str">
        <f t="shared" si="8"/>
        <v>Bayi &amp; PersalinanNursing &amp; Pemberian MakanBantalan Payudara</v>
      </c>
      <c r="BF530" t="s">
        <v>1361</v>
      </c>
      <c r="BI530" t="s">
        <v>2457</v>
      </c>
      <c r="BL530" t="s">
        <v>1034</v>
      </c>
      <c r="BM530" t="s">
        <v>4094</v>
      </c>
      <c r="BO530" t="s">
        <v>4095</v>
      </c>
      <c r="BP530" t="s">
        <v>3025</v>
      </c>
    </row>
    <row r="531" spans="1:68">
      <c r="A531" t="s">
        <v>1244</v>
      </c>
      <c r="B531">
        <v>602284</v>
      </c>
      <c r="C531" t="s">
        <v>1335</v>
      </c>
      <c r="D531">
        <v>877832</v>
      </c>
      <c r="E531" t="s">
        <v>1337</v>
      </c>
      <c r="F531">
        <v>819728</v>
      </c>
      <c r="G531" t="s">
        <v>3969</v>
      </c>
      <c r="H531" t="s">
        <v>4075</v>
      </c>
      <c r="I531" t="s">
        <v>2457</v>
      </c>
      <c r="J531" t="s">
        <v>2739</v>
      </c>
      <c r="K531">
        <v>0.04</v>
      </c>
      <c r="L531">
        <v>7.0000000000000007E-2</v>
      </c>
      <c r="M531">
        <v>3.0000000000000006E-2</v>
      </c>
      <c r="N531">
        <v>9.2499999999999999E-2</v>
      </c>
      <c r="O531">
        <v>0.1095</v>
      </c>
      <c r="P531">
        <v>-6.5611895783178643E-3</v>
      </c>
      <c r="Q531">
        <v>-2.4071672951774967E-2</v>
      </c>
      <c r="R531">
        <v>-3.0632862530092831E-2</v>
      </c>
      <c r="S531">
        <v>-3.8291078162616038E-2</v>
      </c>
      <c r="T531">
        <v>-4.6888104216821387E-2</v>
      </c>
      <c r="U531">
        <v>8.5938810421682138E-2</v>
      </c>
      <c r="V531">
        <v>6.8428327048225032E-2</v>
      </c>
      <c r="W531">
        <v>6.1867137469907171E-2</v>
      </c>
      <c r="X531">
        <v>5.4208921837383961E-2</v>
      </c>
      <c r="Y531">
        <v>4.5611895783178612E-2</v>
      </c>
      <c r="Z531">
        <v>0.10293881042168214</v>
      </c>
      <c r="AA531">
        <v>8.5428327048225033E-2</v>
      </c>
      <c r="AB531">
        <v>7.8867137469907173E-2</v>
      </c>
      <c r="AC531">
        <v>7.1208921837383962E-2</v>
      </c>
      <c r="AD531">
        <v>6.2611895783178606E-2</v>
      </c>
      <c r="AE531" t="str">
        <f t="shared" si="8"/>
        <v>Bayi &amp; PersalinanNursing &amp; Pemberian MakanPembersih Botol Bayi</v>
      </c>
      <c r="BF531" t="s">
        <v>1628</v>
      </c>
      <c r="BI531" t="s">
        <v>2457</v>
      </c>
      <c r="BL531" t="s">
        <v>122</v>
      </c>
      <c r="BM531" t="s">
        <v>4096</v>
      </c>
      <c r="BO531" t="s">
        <v>4057</v>
      </c>
      <c r="BP531" t="s">
        <v>3029</v>
      </c>
    </row>
    <row r="532" spans="1:68">
      <c r="A532" t="s">
        <v>1244</v>
      </c>
      <c r="B532">
        <v>602284</v>
      </c>
      <c r="C532" t="s">
        <v>1335</v>
      </c>
      <c r="D532">
        <v>877832</v>
      </c>
      <c r="E532" t="s">
        <v>1343</v>
      </c>
      <c r="F532">
        <v>998024</v>
      </c>
      <c r="G532" t="s">
        <v>3954</v>
      </c>
      <c r="H532" t="s">
        <v>4075</v>
      </c>
      <c r="I532" t="s">
        <v>2457</v>
      </c>
      <c r="J532" t="s">
        <v>2739</v>
      </c>
      <c r="K532">
        <v>0.04</v>
      </c>
      <c r="L532">
        <v>7.0000000000000007E-2</v>
      </c>
      <c r="M532">
        <v>3.0000000000000006E-2</v>
      </c>
      <c r="N532">
        <v>0.1</v>
      </c>
      <c r="O532">
        <v>0.11700000000000001</v>
      </c>
      <c r="P532">
        <v>-1.2513249937495651E-2</v>
      </c>
      <c r="Q532">
        <v>-2.4407250437530472E-2</v>
      </c>
      <c r="R532">
        <v>-3.6920500375026123E-2</v>
      </c>
      <c r="S532">
        <v>-4.6150625468782652E-2</v>
      </c>
      <c r="T532">
        <v>-5.486750062504353E-2</v>
      </c>
      <c r="U532">
        <v>8.7486750062504351E-2</v>
      </c>
      <c r="V532">
        <v>7.559274956246953E-2</v>
      </c>
      <c r="W532">
        <v>6.3079499624973889E-2</v>
      </c>
      <c r="X532">
        <v>5.3849374531217353E-2</v>
      </c>
      <c r="Y532">
        <v>4.5132499374956475E-2</v>
      </c>
      <c r="Z532">
        <v>0.10448675006250435</v>
      </c>
      <c r="AA532">
        <v>9.2592749562469531E-2</v>
      </c>
      <c r="AB532">
        <v>8.0079499624973877E-2</v>
      </c>
      <c r="AC532">
        <v>7.0849374531217355E-2</v>
      </c>
      <c r="AD532">
        <v>6.2132499374956476E-2</v>
      </c>
      <c r="AE532" t="str">
        <f t="shared" si="8"/>
        <v>Bayi &amp; PersalinanNursing &amp; Pemberian MakanBantal Menyusui</v>
      </c>
      <c r="BF532" t="s">
        <v>1471</v>
      </c>
      <c r="BI532" t="s">
        <v>2457</v>
      </c>
      <c r="BL532" t="s">
        <v>1035</v>
      </c>
      <c r="BM532" t="s">
        <v>4097</v>
      </c>
      <c r="BO532" t="s">
        <v>4098</v>
      </c>
      <c r="BP532" t="s">
        <v>3033</v>
      </c>
    </row>
    <row r="533" spans="1:68">
      <c r="A533" t="s">
        <v>1244</v>
      </c>
      <c r="B533">
        <v>602284</v>
      </c>
      <c r="C533" t="s">
        <v>1281</v>
      </c>
      <c r="D533">
        <v>878216</v>
      </c>
      <c r="E533" t="s">
        <v>1288</v>
      </c>
      <c r="F533">
        <v>602734</v>
      </c>
      <c r="G533" t="s">
        <v>3883</v>
      </c>
      <c r="H533" t="s">
        <v>4099</v>
      </c>
      <c r="I533" t="s">
        <v>2457</v>
      </c>
      <c r="J533" t="s">
        <v>2739</v>
      </c>
      <c r="K533">
        <v>0.04</v>
      </c>
      <c r="L533">
        <v>7.0000000000000007E-2</v>
      </c>
      <c r="M533">
        <v>3.0000000000000006E-2</v>
      </c>
      <c r="N533">
        <v>9.2499999999999999E-2</v>
      </c>
      <c r="O533">
        <v>0.1095</v>
      </c>
      <c r="P533">
        <v>-7.0000000000000097E-3</v>
      </c>
      <c r="Q533">
        <v>-2.1000000000000001E-2</v>
      </c>
      <c r="R533">
        <v>-2.8000000000000011E-2</v>
      </c>
      <c r="S533">
        <v>-3.500000000000001E-2</v>
      </c>
      <c r="T533">
        <v>-4.250000000000001E-2</v>
      </c>
      <c r="U533">
        <v>8.5499999999999993E-2</v>
      </c>
      <c r="V533">
        <v>7.1499999999999994E-2</v>
      </c>
      <c r="W533">
        <v>6.4499999999999988E-2</v>
      </c>
      <c r="X533">
        <v>5.7499999999999989E-2</v>
      </c>
      <c r="Y533">
        <v>4.9999999999999989E-2</v>
      </c>
      <c r="Z533">
        <v>0.10249999999999999</v>
      </c>
      <c r="AA533">
        <v>8.8499999999999995E-2</v>
      </c>
      <c r="AB533">
        <v>8.1499999999999989E-2</v>
      </c>
      <c r="AC533">
        <v>7.4499999999999983E-2</v>
      </c>
      <c r="AD533">
        <v>6.699999999999999E-2</v>
      </c>
      <c r="AE533" t="str">
        <f t="shared" si="8"/>
        <v>Bayi &amp; PersalinanFurnitur BayiKasur &amp; Tempat Tidur</v>
      </c>
      <c r="BF533" t="s">
        <v>1325</v>
      </c>
      <c r="BI533" t="s">
        <v>2457</v>
      </c>
      <c r="BL533" t="s">
        <v>936</v>
      </c>
      <c r="BM533" t="s">
        <v>4100</v>
      </c>
      <c r="BO533" t="s">
        <v>4101</v>
      </c>
      <c r="BP533" t="s">
        <v>3037</v>
      </c>
    </row>
    <row r="534" spans="1:68">
      <c r="A534" t="s">
        <v>1244</v>
      </c>
      <c r="B534">
        <v>602284</v>
      </c>
      <c r="C534" t="s">
        <v>1281</v>
      </c>
      <c r="D534">
        <v>878216</v>
      </c>
      <c r="E534" t="s">
        <v>1289</v>
      </c>
      <c r="F534">
        <v>893448</v>
      </c>
      <c r="G534" t="s">
        <v>3888</v>
      </c>
      <c r="H534" t="s">
        <v>4099</v>
      </c>
      <c r="I534" t="s">
        <v>2457</v>
      </c>
      <c r="J534" t="s">
        <v>2739</v>
      </c>
      <c r="K534">
        <v>0.04</v>
      </c>
      <c r="L534">
        <v>7.0000000000000007E-2</v>
      </c>
      <c r="M534">
        <v>3.0000000000000006E-2</v>
      </c>
      <c r="N534">
        <v>0.1</v>
      </c>
      <c r="O534">
        <v>0.11700000000000001</v>
      </c>
      <c r="P534">
        <v>-1.3000000000000008E-2</v>
      </c>
      <c r="Q534">
        <v>-2.1000000000000001E-2</v>
      </c>
      <c r="R534">
        <v>-3.4000000000000009E-2</v>
      </c>
      <c r="S534">
        <v>-4.250000000000001E-2</v>
      </c>
      <c r="T534">
        <v>-0.05</v>
      </c>
      <c r="U534">
        <v>8.6999999999999994E-2</v>
      </c>
      <c r="V534">
        <v>7.9000000000000001E-2</v>
      </c>
      <c r="W534">
        <v>6.6000000000000003E-2</v>
      </c>
      <c r="X534">
        <v>5.7499999999999996E-2</v>
      </c>
      <c r="Y534">
        <v>0.05</v>
      </c>
      <c r="Z534">
        <v>0.104</v>
      </c>
      <c r="AA534">
        <v>9.6000000000000002E-2</v>
      </c>
      <c r="AB534">
        <v>8.299999999999999E-2</v>
      </c>
      <c r="AC534">
        <v>7.4499999999999997E-2</v>
      </c>
      <c r="AD534">
        <v>6.7000000000000004E-2</v>
      </c>
      <c r="AE534" t="str">
        <f t="shared" si="8"/>
        <v>Bayi &amp; PersalinanFurnitur BayiKursi Pelatihan Toilet &amp; Kursi Toilet</v>
      </c>
      <c r="BF534" t="s">
        <v>1326</v>
      </c>
      <c r="BI534" t="s">
        <v>2457</v>
      </c>
      <c r="BL534" t="s">
        <v>938</v>
      </c>
      <c r="BM534" t="s">
        <v>4102</v>
      </c>
      <c r="BO534" t="s">
        <v>4103</v>
      </c>
      <c r="BP534" t="s">
        <v>3041</v>
      </c>
    </row>
    <row r="535" spans="1:68">
      <c r="A535" t="s">
        <v>1244</v>
      </c>
      <c r="B535">
        <v>602284</v>
      </c>
      <c r="C535" t="s">
        <v>1281</v>
      </c>
      <c r="D535">
        <v>878216</v>
      </c>
      <c r="E535" t="s">
        <v>1282</v>
      </c>
      <c r="F535">
        <v>700706</v>
      </c>
      <c r="G535" t="s">
        <v>3886</v>
      </c>
      <c r="H535" t="s">
        <v>4099</v>
      </c>
      <c r="I535" t="s">
        <v>2457</v>
      </c>
      <c r="J535" t="s">
        <v>2739</v>
      </c>
      <c r="K535">
        <v>0.04</v>
      </c>
      <c r="L535">
        <v>7.0000000000000007E-2</v>
      </c>
      <c r="M535">
        <v>3.0000000000000006E-2</v>
      </c>
      <c r="N535">
        <v>9.2499999999999999E-2</v>
      </c>
      <c r="O535">
        <v>0.1095</v>
      </c>
      <c r="P535">
        <v>-7.0000000000000097E-3</v>
      </c>
      <c r="Q535">
        <v>-2.1000000000000001E-2</v>
      </c>
      <c r="R535">
        <v>-2.8000000000000011E-2</v>
      </c>
      <c r="S535">
        <v>-3.500000000000001E-2</v>
      </c>
      <c r="T535">
        <v>-4.250000000000001E-2</v>
      </c>
      <c r="U535">
        <v>8.5499999999999993E-2</v>
      </c>
      <c r="V535">
        <v>7.1499999999999994E-2</v>
      </c>
      <c r="W535">
        <v>6.4499999999999988E-2</v>
      </c>
      <c r="X535">
        <v>5.7499999999999989E-2</v>
      </c>
      <c r="Y535">
        <v>4.9999999999999989E-2</v>
      </c>
      <c r="Z535">
        <v>0.10249999999999999</v>
      </c>
      <c r="AA535">
        <v>8.8499999999999995E-2</v>
      </c>
      <c r="AB535">
        <v>8.1499999999999989E-2</v>
      </c>
      <c r="AC535">
        <v>7.4499999999999983E-2</v>
      </c>
      <c r="AD535">
        <v>6.699999999999999E-2</v>
      </c>
      <c r="AE535" t="str">
        <f t="shared" si="8"/>
        <v>Bayi &amp; PersalinanFurnitur BayiKursi Bayi</v>
      </c>
      <c r="BF535" t="s">
        <v>1327</v>
      </c>
      <c r="BI535" t="s">
        <v>2457</v>
      </c>
      <c r="BL535" t="s">
        <v>939</v>
      </c>
      <c r="BM535" t="s">
        <v>4104</v>
      </c>
      <c r="BO535" t="s">
        <v>2562</v>
      </c>
      <c r="BP535" t="s">
        <v>3304</v>
      </c>
    </row>
    <row r="536" spans="1:68">
      <c r="A536" t="s">
        <v>1779</v>
      </c>
      <c r="B536">
        <v>604968</v>
      </c>
      <c r="C536" t="s">
        <v>1809</v>
      </c>
      <c r="D536">
        <v>872840</v>
      </c>
      <c r="G536" t="s">
        <v>4105</v>
      </c>
      <c r="H536" t="s">
        <v>4105</v>
      </c>
      <c r="I536" t="s">
        <v>2547</v>
      </c>
      <c r="J536" t="s">
        <v>1779</v>
      </c>
      <c r="K536">
        <v>5.5E-2</v>
      </c>
      <c r="L536">
        <v>7.4999999999999997E-2</v>
      </c>
      <c r="M536">
        <v>1.9999999999999997E-2</v>
      </c>
      <c r="N536">
        <v>0.1</v>
      </c>
      <c r="O536">
        <v>0.122</v>
      </c>
      <c r="P536">
        <v>-1.4E-2</v>
      </c>
      <c r="Q536">
        <v>-1.3999999999999997E-2</v>
      </c>
      <c r="R536">
        <v>-2.7999999999999997E-2</v>
      </c>
      <c r="S536">
        <v>-3.4999999999999996E-2</v>
      </c>
      <c r="T536">
        <v>-3.9999999999999994E-2</v>
      </c>
      <c r="U536">
        <v>8.6000000000000007E-2</v>
      </c>
      <c r="V536">
        <v>8.6000000000000007E-2</v>
      </c>
      <c r="W536">
        <v>7.2000000000000008E-2</v>
      </c>
      <c r="X536">
        <v>6.5000000000000002E-2</v>
      </c>
      <c r="Y536">
        <v>6.0000000000000012E-2</v>
      </c>
      <c r="Z536">
        <v>0.108</v>
      </c>
      <c r="AA536">
        <v>0.108</v>
      </c>
      <c r="AB536">
        <v>9.4E-2</v>
      </c>
      <c r="AC536">
        <v>8.6999999999999994E-2</v>
      </c>
      <c r="AD536">
        <v>8.2000000000000003E-2</v>
      </c>
      <c r="AE536" t="str">
        <f t="shared" si="8"/>
        <v>Perbaikan RumahSistem Rumah Pintar</v>
      </c>
      <c r="BF536" t="s">
        <v>1328</v>
      </c>
      <c r="BI536" t="s">
        <v>2457</v>
      </c>
      <c r="BL536" t="s">
        <v>940</v>
      </c>
      <c r="BM536" t="s">
        <v>4106</v>
      </c>
      <c r="BO536" t="s">
        <v>2595</v>
      </c>
      <c r="BP536" t="s">
        <v>3308</v>
      </c>
    </row>
    <row r="537" spans="1:68">
      <c r="A537" t="s">
        <v>1244</v>
      </c>
      <c r="B537">
        <v>602284</v>
      </c>
      <c r="C537" t="s">
        <v>1281</v>
      </c>
      <c r="D537">
        <v>878216</v>
      </c>
      <c r="E537" t="s">
        <v>1285</v>
      </c>
      <c r="F537">
        <v>602760</v>
      </c>
      <c r="G537" t="s">
        <v>3881</v>
      </c>
      <c r="H537" t="s">
        <v>4099</v>
      </c>
      <c r="I537" t="s">
        <v>2457</v>
      </c>
      <c r="J537" t="s">
        <v>2739</v>
      </c>
      <c r="K537">
        <v>0.04</v>
      </c>
      <c r="L537">
        <v>7.0000000000000007E-2</v>
      </c>
      <c r="M537">
        <v>3.0000000000000006E-2</v>
      </c>
      <c r="N537">
        <v>9.2499999999999999E-2</v>
      </c>
      <c r="O537">
        <v>0.1095</v>
      </c>
      <c r="P537">
        <v>-6.542012845531308E-3</v>
      </c>
      <c r="Q537">
        <v>-2.4205910081280885E-2</v>
      </c>
      <c r="R537">
        <v>-3.0747922926812193E-2</v>
      </c>
      <c r="S537">
        <v>-3.8434903658515242E-2</v>
      </c>
      <c r="T537">
        <v>-4.7079871544686985E-2</v>
      </c>
      <c r="U537">
        <v>8.5957987154468687E-2</v>
      </c>
      <c r="V537">
        <v>6.8294089918719117E-2</v>
      </c>
      <c r="W537">
        <v>6.1752077073187805E-2</v>
      </c>
      <c r="X537">
        <v>5.4065096341484757E-2</v>
      </c>
      <c r="Y537">
        <v>4.5420128455313014E-2</v>
      </c>
      <c r="Z537">
        <v>0.10295798715446869</v>
      </c>
      <c r="AA537">
        <v>8.5294089918719118E-2</v>
      </c>
      <c r="AB537">
        <v>7.8752077073187807E-2</v>
      </c>
      <c r="AC537">
        <v>7.1065096341484751E-2</v>
      </c>
      <c r="AD537">
        <v>6.2420128455313015E-2</v>
      </c>
      <c r="AE537" t="str">
        <f t="shared" si="8"/>
        <v>Bayi &amp; PersalinanFurnitur BayiBouncer, Jumper, &amp; Ayunan</v>
      </c>
      <c r="BF537" t="s">
        <v>1329</v>
      </c>
      <c r="BI537" t="s">
        <v>2457</v>
      </c>
      <c r="BL537" t="s">
        <v>329</v>
      </c>
      <c r="BM537" t="s">
        <v>4107</v>
      </c>
      <c r="BO537" t="s">
        <v>4108</v>
      </c>
      <c r="BP537" t="s">
        <v>3312</v>
      </c>
    </row>
    <row r="538" spans="1:68">
      <c r="A538" t="s">
        <v>1244</v>
      </c>
      <c r="B538">
        <v>602284</v>
      </c>
      <c r="C538" t="s">
        <v>1281</v>
      </c>
      <c r="D538">
        <v>878216</v>
      </c>
      <c r="E538" t="s">
        <v>1284</v>
      </c>
      <c r="F538">
        <v>891016</v>
      </c>
      <c r="G538" t="s">
        <v>3879</v>
      </c>
      <c r="H538" t="s">
        <v>4099</v>
      </c>
      <c r="I538" t="s">
        <v>2457</v>
      </c>
      <c r="J538" t="s">
        <v>2739</v>
      </c>
      <c r="K538">
        <v>0.04</v>
      </c>
      <c r="L538">
        <v>7.0000000000000007E-2</v>
      </c>
      <c r="M538">
        <v>3.0000000000000006E-2</v>
      </c>
      <c r="N538">
        <v>9.2499999999999999E-2</v>
      </c>
      <c r="O538">
        <v>0.1095</v>
      </c>
      <c r="P538">
        <v>-7.0000000000000097E-3</v>
      </c>
      <c r="Q538">
        <v>-2.1000000000000001E-2</v>
      </c>
      <c r="R538">
        <v>-2.8000000000000011E-2</v>
      </c>
      <c r="S538">
        <v>-3.500000000000001E-2</v>
      </c>
      <c r="T538">
        <v>-4.250000000000001E-2</v>
      </c>
      <c r="U538">
        <v>8.5499999999999993E-2</v>
      </c>
      <c r="V538">
        <v>7.1499999999999994E-2</v>
      </c>
      <c r="W538">
        <v>6.4499999999999988E-2</v>
      </c>
      <c r="X538">
        <v>5.7499999999999989E-2</v>
      </c>
      <c r="Y538">
        <v>4.9999999999999989E-2</v>
      </c>
      <c r="Z538">
        <v>0.10249999999999999</v>
      </c>
      <c r="AA538">
        <v>8.8499999999999995E-2</v>
      </c>
      <c r="AB538">
        <v>8.1499999999999989E-2</v>
      </c>
      <c r="AC538">
        <v>7.4499999999999983E-2</v>
      </c>
      <c r="AD538">
        <v>6.699999999999999E-2</v>
      </c>
      <c r="AE538" t="str">
        <f t="shared" si="8"/>
        <v>Bayi &amp; PersalinanFurnitur BayiBaby Walker</v>
      </c>
      <c r="BF538" t="s">
        <v>1330</v>
      </c>
      <c r="BI538" t="s">
        <v>2457</v>
      </c>
      <c r="BL538" t="s">
        <v>421</v>
      </c>
      <c r="BM538" t="s">
        <v>4109</v>
      </c>
      <c r="BO538" t="s">
        <v>2570</v>
      </c>
      <c r="BP538" t="s">
        <v>3316</v>
      </c>
    </row>
    <row r="539" spans="1:68">
      <c r="A539" t="s">
        <v>1244</v>
      </c>
      <c r="B539">
        <v>602284</v>
      </c>
      <c r="C539" t="s">
        <v>1281</v>
      </c>
      <c r="D539">
        <v>878216</v>
      </c>
      <c r="E539" t="s">
        <v>1286</v>
      </c>
      <c r="F539">
        <v>998280</v>
      </c>
      <c r="G539" t="s">
        <v>3894</v>
      </c>
      <c r="H539" t="s">
        <v>4099</v>
      </c>
      <c r="I539" t="s">
        <v>2457</v>
      </c>
      <c r="J539" t="s">
        <v>2739</v>
      </c>
      <c r="K539">
        <v>0.04</v>
      </c>
      <c r="L539">
        <v>7.0000000000000007E-2</v>
      </c>
      <c r="M539">
        <v>3.0000000000000006E-2</v>
      </c>
      <c r="N539">
        <v>9.2499999999999999E-2</v>
      </c>
      <c r="O539">
        <v>0.1095</v>
      </c>
      <c r="P539">
        <v>-7.0000000000000097E-3</v>
      </c>
      <c r="Q539">
        <v>-2.1000000000000001E-2</v>
      </c>
      <c r="R539">
        <v>-2.8000000000000011E-2</v>
      </c>
      <c r="S539">
        <v>-3.500000000000001E-2</v>
      </c>
      <c r="T539">
        <v>-4.250000000000001E-2</v>
      </c>
      <c r="U539">
        <v>8.5499999999999993E-2</v>
      </c>
      <c r="V539">
        <v>7.1499999999999994E-2</v>
      </c>
      <c r="W539">
        <v>6.4499999999999988E-2</v>
      </c>
      <c r="X539">
        <v>5.7499999999999989E-2</v>
      </c>
      <c r="Y539">
        <v>4.9999999999999989E-2</v>
      </c>
      <c r="Z539">
        <v>0.10249999999999999</v>
      </c>
      <c r="AA539">
        <v>8.8499999999999995E-2</v>
      </c>
      <c r="AB539">
        <v>8.1499999999999989E-2</v>
      </c>
      <c r="AC539">
        <v>7.4499999999999983E-2</v>
      </c>
      <c r="AD539">
        <v>6.699999999999999E-2</v>
      </c>
      <c r="AE539" t="str">
        <f t="shared" si="8"/>
        <v>Bayi &amp; PersalinanFurnitur BayiMeja untuk Mengganti Popok</v>
      </c>
      <c r="BF539" t="s">
        <v>2310</v>
      </c>
      <c r="BI539" t="s">
        <v>2457</v>
      </c>
      <c r="BL539" t="s">
        <v>576</v>
      </c>
      <c r="BM539" t="s">
        <v>4110</v>
      </c>
      <c r="BO539" t="s">
        <v>2574</v>
      </c>
      <c r="BP539" t="s">
        <v>3320</v>
      </c>
    </row>
    <row r="540" spans="1:68">
      <c r="A540" t="s">
        <v>1244</v>
      </c>
      <c r="B540">
        <v>602284</v>
      </c>
      <c r="C540" t="s">
        <v>1281</v>
      </c>
      <c r="D540">
        <v>878216</v>
      </c>
      <c r="E540" t="s">
        <v>1283</v>
      </c>
      <c r="F540">
        <v>998408</v>
      </c>
      <c r="G540" t="s">
        <v>3890</v>
      </c>
      <c r="H540" t="s">
        <v>4099</v>
      </c>
      <c r="I540" t="s">
        <v>2457</v>
      </c>
      <c r="J540" t="s">
        <v>2739</v>
      </c>
      <c r="K540">
        <v>0.04</v>
      </c>
      <c r="L540">
        <v>7.0000000000000007E-2</v>
      </c>
      <c r="M540">
        <v>3.0000000000000006E-2</v>
      </c>
      <c r="N540">
        <v>9.2499999999999999E-2</v>
      </c>
      <c r="O540">
        <v>0.1095</v>
      </c>
      <c r="P540">
        <v>-7.0000000000000097E-3</v>
      </c>
      <c r="Q540">
        <v>-2.1000000000000001E-2</v>
      </c>
      <c r="R540">
        <v>-2.8000000000000011E-2</v>
      </c>
      <c r="S540">
        <v>-3.500000000000001E-2</v>
      </c>
      <c r="T540">
        <v>-4.250000000000001E-2</v>
      </c>
      <c r="U540">
        <v>8.5499999999999993E-2</v>
      </c>
      <c r="V540">
        <v>7.1499999999999994E-2</v>
      </c>
      <c r="W540">
        <v>6.4499999999999988E-2</v>
      </c>
      <c r="X540">
        <v>5.7499999999999989E-2</v>
      </c>
      <c r="Y540">
        <v>4.9999999999999989E-2</v>
      </c>
      <c r="Z540">
        <v>0.10249999999999999</v>
      </c>
      <c r="AA540">
        <v>8.8499999999999995E-2</v>
      </c>
      <c r="AB540">
        <v>8.1499999999999989E-2</v>
      </c>
      <c r="AC540">
        <v>7.4499999999999983E-2</v>
      </c>
      <c r="AD540">
        <v>6.699999999999999E-2</v>
      </c>
      <c r="AE540" t="str">
        <f t="shared" si="8"/>
        <v>Bayi &amp; PersalinanFurnitur BayiMeja Bayi</v>
      </c>
      <c r="BF540" t="s">
        <v>2253</v>
      </c>
      <c r="BI540" t="s">
        <v>2457</v>
      </c>
      <c r="BL540" t="s">
        <v>533</v>
      </c>
      <c r="BM540" t="s">
        <v>4111</v>
      </c>
      <c r="BO540" t="s">
        <v>2591</v>
      </c>
      <c r="BP540" t="s">
        <v>3324</v>
      </c>
    </row>
    <row r="541" spans="1:68">
      <c r="A541" t="s">
        <v>2322</v>
      </c>
      <c r="B541">
        <v>601152</v>
      </c>
      <c r="C541" t="s">
        <v>2327</v>
      </c>
      <c r="D541">
        <v>842632</v>
      </c>
      <c r="G541" t="s">
        <v>3834</v>
      </c>
      <c r="H541" t="s">
        <v>3834</v>
      </c>
      <c r="I541" t="s">
        <v>246</v>
      </c>
      <c r="J541" t="s">
        <v>2322</v>
      </c>
      <c r="K541">
        <v>5.5E-2</v>
      </c>
      <c r="L541">
        <v>0.08</v>
      </c>
      <c r="M541">
        <v>2.5000000000000001E-2</v>
      </c>
      <c r="N541">
        <v>9.2499999999999999E-2</v>
      </c>
      <c r="O541">
        <v>0.1095</v>
      </c>
      <c r="P541">
        <v>-7.0870594393216205E-3</v>
      </c>
      <c r="Q541">
        <v>-2.0390583924748702E-2</v>
      </c>
      <c r="R541">
        <v>-2.7477643364070322E-2</v>
      </c>
      <c r="S541">
        <v>-3.43470542050879E-2</v>
      </c>
      <c r="T541">
        <v>-4.1629405606783867E-2</v>
      </c>
      <c r="U541">
        <v>8.5412940560678385E-2</v>
      </c>
      <c r="V541">
        <v>7.2109416075251301E-2</v>
      </c>
      <c r="W541">
        <v>6.5022356635929673E-2</v>
      </c>
      <c r="X541">
        <v>5.8152945794912099E-2</v>
      </c>
      <c r="Y541">
        <v>5.0870594393216131E-2</v>
      </c>
      <c r="Z541">
        <v>0.10241294056067837</v>
      </c>
      <c r="AA541">
        <v>8.9109416075251302E-2</v>
      </c>
      <c r="AB541">
        <v>8.2022356635929675E-2</v>
      </c>
      <c r="AC541">
        <v>7.5152945794912107E-2</v>
      </c>
      <c r="AD541">
        <v>6.7870594393216133E-2</v>
      </c>
      <c r="AE541" t="str">
        <f t="shared" si="8"/>
        <v>Pakaian &amp; Pakaian Dalam WanitaPakaian Khusus Wanita</v>
      </c>
      <c r="BF541" t="s">
        <v>1706</v>
      </c>
      <c r="BI541" t="s">
        <v>2457</v>
      </c>
      <c r="BL541" t="s">
        <v>1052</v>
      </c>
      <c r="BM541" t="s">
        <v>4112</v>
      </c>
      <c r="BO541" t="s">
        <v>3770</v>
      </c>
      <c r="BP541" t="s">
        <v>3328</v>
      </c>
    </row>
    <row r="542" spans="1:68">
      <c r="A542" t="s">
        <v>1244</v>
      </c>
      <c r="B542">
        <v>602284</v>
      </c>
      <c r="C542" t="s">
        <v>1292</v>
      </c>
      <c r="D542">
        <v>878984</v>
      </c>
      <c r="E542" t="s">
        <v>1304</v>
      </c>
      <c r="F542">
        <v>891400</v>
      </c>
      <c r="G542" t="s">
        <v>3944</v>
      </c>
      <c r="H542" t="s">
        <v>4113</v>
      </c>
      <c r="I542" t="s">
        <v>2457</v>
      </c>
      <c r="J542" t="s">
        <v>2739</v>
      </c>
      <c r="K542">
        <v>0.04</v>
      </c>
      <c r="L542">
        <v>7.0000000000000007E-2</v>
      </c>
      <c r="M542">
        <v>3.0000000000000006E-2</v>
      </c>
      <c r="N542">
        <v>9.2499999999999999E-2</v>
      </c>
      <c r="O542">
        <v>0.1095</v>
      </c>
      <c r="P542">
        <v>-6.9344277200421266E-3</v>
      </c>
      <c r="Q542">
        <v>-2.1459005959705141E-2</v>
      </c>
      <c r="R542">
        <v>-2.8393433679747268E-2</v>
      </c>
      <c r="S542">
        <v>-3.5491792099684082E-2</v>
      </c>
      <c r="T542">
        <v>-4.3155722799578779E-2</v>
      </c>
      <c r="U542">
        <v>8.5565572279957869E-2</v>
      </c>
      <c r="V542">
        <v>7.1040994040294861E-2</v>
      </c>
      <c r="W542">
        <v>6.4106566320252731E-2</v>
      </c>
      <c r="X542">
        <v>5.7008207900315917E-2</v>
      </c>
      <c r="Y542">
        <v>4.934427720042122E-2</v>
      </c>
      <c r="Z542">
        <v>0.10256557227995787</v>
      </c>
      <c r="AA542">
        <v>8.8040994040294862E-2</v>
      </c>
      <c r="AB542">
        <v>8.1106566320252732E-2</v>
      </c>
      <c r="AC542">
        <v>7.4008207900315925E-2</v>
      </c>
      <c r="AD542">
        <v>6.6344277200421214E-2</v>
      </c>
      <c r="AE542" t="str">
        <f t="shared" si="8"/>
        <v>Bayi &amp; PersalinanMainan BayiPlaygym &amp; Playmat</v>
      </c>
      <c r="BF542" t="s">
        <v>1288</v>
      </c>
      <c r="BI542" t="s">
        <v>2457</v>
      </c>
      <c r="BL542" t="s">
        <v>1078</v>
      </c>
      <c r="BM542" t="s">
        <v>4114</v>
      </c>
      <c r="BO542" t="s">
        <v>2599</v>
      </c>
      <c r="BP542" t="s">
        <v>3332</v>
      </c>
    </row>
    <row r="543" spans="1:68">
      <c r="A543" t="s">
        <v>1244</v>
      </c>
      <c r="B543">
        <v>602284</v>
      </c>
      <c r="C543" t="s">
        <v>1292</v>
      </c>
      <c r="D543">
        <v>878984</v>
      </c>
      <c r="E543" t="s">
        <v>1305</v>
      </c>
      <c r="F543">
        <v>891528</v>
      </c>
      <c r="G543" t="s">
        <v>3947</v>
      </c>
      <c r="H543" t="s">
        <v>4113</v>
      </c>
      <c r="I543" t="s">
        <v>2457</v>
      </c>
      <c r="J543" t="s">
        <v>2739</v>
      </c>
      <c r="K543">
        <v>0.04</v>
      </c>
      <c r="L543">
        <v>7.0000000000000007E-2</v>
      </c>
      <c r="M543">
        <v>3.0000000000000006E-2</v>
      </c>
      <c r="N543">
        <v>9.2499999999999999E-2</v>
      </c>
      <c r="O543">
        <v>0.1095</v>
      </c>
      <c r="P543">
        <v>-7.0000000000000097E-3</v>
      </c>
      <c r="Q543">
        <v>-2.1000000000000001E-2</v>
      </c>
      <c r="R543">
        <v>-2.8000000000000011E-2</v>
      </c>
      <c r="S543">
        <v>-3.500000000000001E-2</v>
      </c>
      <c r="T543">
        <v>-4.250000000000001E-2</v>
      </c>
      <c r="U543">
        <v>8.5499999999999993E-2</v>
      </c>
      <c r="V543">
        <v>7.1499999999999994E-2</v>
      </c>
      <c r="W543">
        <v>6.4499999999999988E-2</v>
      </c>
      <c r="X543">
        <v>5.7499999999999989E-2</v>
      </c>
      <c r="Y543">
        <v>4.9999999999999989E-2</v>
      </c>
      <c r="Z543">
        <v>0.10249999999999999</v>
      </c>
      <c r="AA543">
        <v>8.8499999999999995E-2</v>
      </c>
      <c r="AB543">
        <v>8.1499999999999989E-2</v>
      </c>
      <c r="AC543">
        <v>7.4499999999999983E-2</v>
      </c>
      <c r="AD543">
        <v>6.699999999999999E-2</v>
      </c>
      <c r="AE543" t="str">
        <f t="shared" si="8"/>
        <v>Bayi &amp; PersalinanMainan BayiPlaypen</v>
      </c>
      <c r="BF543" t="s">
        <v>1638</v>
      </c>
      <c r="BI543" t="s">
        <v>2457</v>
      </c>
      <c r="BL543" t="s">
        <v>890</v>
      </c>
      <c r="BM543" t="s">
        <v>4115</v>
      </c>
      <c r="BO543" t="s">
        <v>2578</v>
      </c>
      <c r="BP543" t="s">
        <v>3336</v>
      </c>
    </row>
    <row r="544" spans="1:68">
      <c r="A544" t="s">
        <v>1244</v>
      </c>
      <c r="B544">
        <v>602284</v>
      </c>
      <c r="C544" t="s">
        <v>1292</v>
      </c>
      <c r="D544">
        <v>878984</v>
      </c>
      <c r="E544" t="s">
        <v>1296</v>
      </c>
      <c r="F544">
        <v>960904</v>
      </c>
      <c r="G544" t="s">
        <v>3939</v>
      </c>
      <c r="H544" t="s">
        <v>4113</v>
      </c>
      <c r="I544" t="s">
        <v>2457</v>
      </c>
      <c r="J544" t="s">
        <v>2739</v>
      </c>
      <c r="K544">
        <v>0.04</v>
      </c>
      <c r="L544">
        <v>7.0000000000000007E-2</v>
      </c>
      <c r="M544">
        <v>3.0000000000000006E-2</v>
      </c>
      <c r="N544">
        <v>9.2499999999999999E-2</v>
      </c>
      <c r="O544">
        <v>0.1095</v>
      </c>
      <c r="P544">
        <v>-7.0000000000000097E-3</v>
      </c>
      <c r="Q544">
        <v>-2.1000000000000001E-2</v>
      </c>
      <c r="R544">
        <v>-2.8000000000000011E-2</v>
      </c>
      <c r="S544">
        <v>-3.500000000000001E-2</v>
      </c>
      <c r="T544">
        <v>-4.250000000000001E-2</v>
      </c>
      <c r="U544">
        <v>8.5499999999999993E-2</v>
      </c>
      <c r="V544">
        <v>7.1499999999999994E-2</v>
      </c>
      <c r="W544">
        <v>6.4499999999999988E-2</v>
      </c>
      <c r="X544">
        <v>5.7499999999999989E-2</v>
      </c>
      <c r="Y544">
        <v>4.9999999999999989E-2</v>
      </c>
      <c r="Z544">
        <v>0.10249999999999999</v>
      </c>
      <c r="AA544">
        <v>8.8499999999999995E-2</v>
      </c>
      <c r="AB544">
        <v>8.1499999999999989E-2</v>
      </c>
      <c r="AC544">
        <v>7.4499999999999983E-2</v>
      </c>
      <c r="AD544">
        <v>6.699999999999999E-2</v>
      </c>
      <c r="AE544" t="str">
        <f t="shared" si="8"/>
        <v>Bayi &amp; PersalinanMainan BayiOlahraga &amp; Outdoor Play Bayi</v>
      </c>
      <c r="BF544" t="s">
        <v>1985</v>
      </c>
      <c r="BI544" t="s">
        <v>2457</v>
      </c>
      <c r="BL544" t="s">
        <v>1175</v>
      </c>
      <c r="BM544" t="s">
        <v>4116</v>
      </c>
      <c r="BO544" t="s">
        <v>2587</v>
      </c>
      <c r="BP544" t="s">
        <v>3340</v>
      </c>
    </row>
    <row r="545" spans="1:68">
      <c r="A545" t="s">
        <v>1244</v>
      </c>
      <c r="B545">
        <v>602284</v>
      </c>
      <c r="C545" t="s">
        <v>1292</v>
      </c>
      <c r="D545">
        <v>878984</v>
      </c>
      <c r="E545" t="s">
        <v>1306</v>
      </c>
      <c r="F545">
        <v>961416</v>
      </c>
      <c r="G545" t="s">
        <v>3912</v>
      </c>
      <c r="H545" t="s">
        <v>4113</v>
      </c>
      <c r="I545" t="s">
        <v>2457</v>
      </c>
      <c r="J545" t="s">
        <v>2739</v>
      </c>
      <c r="K545">
        <v>0.04</v>
      </c>
      <c r="L545">
        <v>7.0000000000000007E-2</v>
      </c>
      <c r="M545">
        <v>3.0000000000000006E-2</v>
      </c>
      <c r="N545">
        <v>9.2499999999999999E-2</v>
      </c>
      <c r="O545">
        <v>0.1095</v>
      </c>
      <c r="P545">
        <v>-7.0000000000000097E-3</v>
      </c>
      <c r="Q545">
        <v>-2.1000000000000001E-2</v>
      </c>
      <c r="R545">
        <v>-2.8000000000000011E-2</v>
      </c>
      <c r="S545">
        <v>-3.500000000000001E-2</v>
      </c>
      <c r="T545">
        <v>-4.250000000000001E-2</v>
      </c>
      <c r="U545">
        <v>8.5499999999999993E-2</v>
      </c>
      <c r="V545">
        <v>7.1499999999999994E-2</v>
      </c>
      <c r="W545">
        <v>6.4499999999999988E-2</v>
      </c>
      <c r="X545">
        <v>5.7499999999999989E-2</v>
      </c>
      <c r="Y545">
        <v>4.9999999999999989E-2</v>
      </c>
      <c r="Z545">
        <v>0.10249999999999999</v>
      </c>
      <c r="AA545">
        <v>8.8499999999999995E-2</v>
      </c>
      <c r="AB545">
        <v>8.1499999999999989E-2</v>
      </c>
      <c r="AC545">
        <v>7.4499999999999983E-2</v>
      </c>
      <c r="AD545">
        <v>6.699999999999999E-2</v>
      </c>
      <c r="AE545" t="str">
        <f t="shared" si="8"/>
        <v>Bayi &amp; PersalinanMainan BayiKuda &amp; Hewan Ayun</v>
      </c>
      <c r="BF545" t="s">
        <v>1639</v>
      </c>
      <c r="BI545" t="s">
        <v>2457</v>
      </c>
      <c r="BL545" t="s">
        <v>1176</v>
      </c>
      <c r="BM545" t="s">
        <v>4117</v>
      </c>
      <c r="BO545" t="s">
        <v>2551</v>
      </c>
      <c r="BP545" t="s">
        <v>3343</v>
      </c>
    </row>
    <row r="546" spans="1:68">
      <c r="A546" t="s">
        <v>1244</v>
      </c>
      <c r="B546">
        <v>602284</v>
      </c>
      <c r="C546" t="s">
        <v>1292</v>
      </c>
      <c r="D546">
        <v>878984</v>
      </c>
      <c r="E546" t="s">
        <v>1301</v>
      </c>
      <c r="F546">
        <v>892040</v>
      </c>
      <c r="G546" t="s">
        <v>3921</v>
      </c>
      <c r="H546" t="s">
        <v>4113</v>
      </c>
      <c r="I546" t="s">
        <v>2457</v>
      </c>
      <c r="J546" t="s">
        <v>2739</v>
      </c>
      <c r="K546">
        <v>0.04</v>
      </c>
      <c r="L546">
        <v>7.0000000000000007E-2</v>
      </c>
      <c r="M546">
        <v>3.0000000000000006E-2</v>
      </c>
      <c r="N546">
        <v>9.2499999999999999E-2</v>
      </c>
      <c r="O546">
        <v>0.1095</v>
      </c>
      <c r="P546">
        <v>-7.0000000000000097E-3</v>
      </c>
      <c r="Q546">
        <v>-2.1000000000000001E-2</v>
      </c>
      <c r="R546">
        <v>-2.8000000000000011E-2</v>
      </c>
      <c r="S546">
        <v>-3.500000000000001E-2</v>
      </c>
      <c r="T546">
        <v>-4.250000000000001E-2</v>
      </c>
      <c r="U546">
        <v>8.5499999999999993E-2</v>
      </c>
      <c r="V546">
        <v>7.1499999999999994E-2</v>
      </c>
      <c r="W546">
        <v>6.4499999999999988E-2</v>
      </c>
      <c r="X546">
        <v>5.7499999999999989E-2</v>
      </c>
      <c r="Y546">
        <v>4.9999999999999989E-2</v>
      </c>
      <c r="Z546">
        <v>0.10249999999999999</v>
      </c>
      <c r="AA546">
        <v>8.8499999999999995E-2</v>
      </c>
      <c r="AB546">
        <v>8.1499999999999989E-2</v>
      </c>
      <c r="AC546">
        <v>7.4499999999999983E-2</v>
      </c>
      <c r="AD546">
        <v>6.699999999999999E-2</v>
      </c>
      <c r="AE546" t="str">
        <f t="shared" si="8"/>
        <v>Bayi &amp; PersalinanMainan BayiMainan Edukasi Usia Dini &amp; Mainan Pintar</v>
      </c>
      <c r="BF546" t="s">
        <v>1986</v>
      </c>
      <c r="BI546" t="s">
        <v>2457</v>
      </c>
      <c r="BL546" t="s">
        <v>1122</v>
      </c>
      <c r="BM546" t="s">
        <v>4118</v>
      </c>
      <c r="BO546" t="s">
        <v>2557</v>
      </c>
      <c r="BP546" t="s">
        <v>3346</v>
      </c>
    </row>
    <row r="547" spans="1:68">
      <c r="A547" t="s">
        <v>1244</v>
      </c>
      <c r="B547">
        <v>602284</v>
      </c>
      <c r="C547" t="s">
        <v>1292</v>
      </c>
      <c r="D547">
        <v>878984</v>
      </c>
      <c r="E547" t="s">
        <v>1298</v>
      </c>
      <c r="F547">
        <v>891656</v>
      </c>
      <c r="G547" t="s">
        <v>3927</v>
      </c>
      <c r="H547" t="s">
        <v>4113</v>
      </c>
      <c r="I547" t="s">
        <v>2457</v>
      </c>
      <c r="J547" t="s">
        <v>2739</v>
      </c>
      <c r="K547">
        <v>0.04</v>
      </c>
      <c r="L547">
        <v>7.0000000000000007E-2</v>
      </c>
      <c r="M547">
        <v>3.0000000000000006E-2</v>
      </c>
      <c r="N547">
        <v>9.2499999999999999E-2</v>
      </c>
      <c r="O547">
        <v>0.1095</v>
      </c>
      <c r="P547">
        <v>-7.0000000000000097E-3</v>
      </c>
      <c r="Q547">
        <v>-2.1000000000000001E-2</v>
      </c>
      <c r="R547">
        <v>-2.8000000000000011E-2</v>
      </c>
      <c r="S547">
        <v>-3.500000000000001E-2</v>
      </c>
      <c r="T547">
        <v>-4.250000000000001E-2</v>
      </c>
      <c r="U547">
        <v>8.5499999999999993E-2</v>
      </c>
      <c r="V547">
        <v>7.1499999999999994E-2</v>
      </c>
      <c r="W547">
        <v>6.4499999999999988E-2</v>
      </c>
      <c r="X547">
        <v>5.7499999999999989E-2</v>
      </c>
      <c r="Y547">
        <v>4.9999999999999989E-2</v>
      </c>
      <c r="Z547">
        <v>0.10249999999999999</v>
      </c>
      <c r="AA547">
        <v>8.8499999999999995E-2</v>
      </c>
      <c r="AB547">
        <v>8.1499999999999989E-2</v>
      </c>
      <c r="AC547">
        <v>7.4499999999999983E-2</v>
      </c>
      <c r="AD547">
        <v>6.699999999999999E-2</v>
      </c>
      <c r="AE547" t="str">
        <f t="shared" si="8"/>
        <v>Bayi &amp; PersalinanMainan BayiMainan Mandi</v>
      </c>
      <c r="BF547" t="s">
        <v>1493</v>
      </c>
      <c r="BI547" t="s">
        <v>2457</v>
      </c>
      <c r="BL547" t="s">
        <v>891</v>
      </c>
      <c r="BM547" t="s">
        <v>4119</v>
      </c>
      <c r="BO547" t="s">
        <v>3661</v>
      </c>
      <c r="BP547" t="s">
        <v>3350</v>
      </c>
    </row>
    <row r="548" spans="1:68">
      <c r="A548" t="s">
        <v>1244</v>
      </c>
      <c r="B548">
        <v>602284</v>
      </c>
      <c r="C548" t="s">
        <v>1292</v>
      </c>
      <c r="D548">
        <v>878984</v>
      </c>
      <c r="E548" t="s">
        <v>1295</v>
      </c>
      <c r="F548">
        <v>891784</v>
      </c>
      <c r="G548" t="s">
        <v>3918</v>
      </c>
      <c r="H548" t="s">
        <v>4113</v>
      </c>
      <c r="I548" t="s">
        <v>2457</v>
      </c>
      <c r="J548" t="s">
        <v>2739</v>
      </c>
      <c r="K548">
        <v>0.04</v>
      </c>
      <c r="L548">
        <v>7.0000000000000007E-2</v>
      </c>
      <c r="M548">
        <v>3.0000000000000006E-2</v>
      </c>
      <c r="N548">
        <v>9.2499999999999999E-2</v>
      </c>
      <c r="O548">
        <v>0.1095</v>
      </c>
      <c r="P548">
        <v>-6.84159098170899E-3</v>
      </c>
      <c r="Q548">
        <v>-2.2108863128037112E-2</v>
      </c>
      <c r="R548">
        <v>-2.8950454109746102E-2</v>
      </c>
      <c r="S548">
        <v>-3.6188067637182623E-2</v>
      </c>
      <c r="T548">
        <v>-4.4084090182910166E-2</v>
      </c>
      <c r="U548">
        <v>8.5658409018291012E-2</v>
      </c>
      <c r="V548">
        <v>7.0391136871962884E-2</v>
      </c>
      <c r="W548">
        <v>6.3549545890253897E-2</v>
      </c>
      <c r="X548">
        <v>5.6311932362817375E-2</v>
      </c>
      <c r="Y548">
        <v>4.8415909817089833E-2</v>
      </c>
      <c r="Z548">
        <v>0.10265840901829101</v>
      </c>
      <c r="AA548">
        <v>8.7391136871962885E-2</v>
      </c>
      <c r="AB548">
        <v>8.0549545890253899E-2</v>
      </c>
      <c r="AC548">
        <v>7.3311932362817384E-2</v>
      </c>
      <c r="AD548">
        <v>6.5415909817089835E-2</v>
      </c>
      <c r="AE548" t="str">
        <f t="shared" si="8"/>
        <v>Bayi &amp; PersalinanMainan BayiMainan Bersuara untuk Bayi</v>
      </c>
      <c r="BF548" t="s">
        <v>1733</v>
      </c>
      <c r="BI548" t="s">
        <v>2457</v>
      </c>
      <c r="BL548" t="s">
        <v>912</v>
      </c>
      <c r="BM548" t="s">
        <v>4120</v>
      </c>
      <c r="BO548" t="s">
        <v>3945</v>
      </c>
      <c r="BP548" t="s">
        <v>3353</v>
      </c>
    </row>
    <row r="549" spans="1:68">
      <c r="A549" t="s">
        <v>1244</v>
      </c>
      <c r="B549">
        <v>602284</v>
      </c>
      <c r="C549" t="s">
        <v>1292</v>
      </c>
      <c r="D549">
        <v>878984</v>
      </c>
      <c r="E549" t="s">
        <v>1294</v>
      </c>
      <c r="F549">
        <v>818704</v>
      </c>
      <c r="G549" t="s">
        <v>3936</v>
      </c>
      <c r="H549" t="s">
        <v>4113</v>
      </c>
      <c r="I549" t="s">
        <v>2457</v>
      </c>
      <c r="J549" t="s">
        <v>2739</v>
      </c>
      <c r="K549">
        <v>0.04</v>
      </c>
      <c r="L549">
        <v>7.0000000000000007E-2</v>
      </c>
      <c r="M549">
        <v>3.0000000000000006E-2</v>
      </c>
      <c r="N549">
        <v>9.2499999999999999E-2</v>
      </c>
      <c r="O549">
        <v>0.1095</v>
      </c>
      <c r="P549">
        <v>-7.0000000000000097E-3</v>
      </c>
      <c r="Q549">
        <v>-2.1000000000000001E-2</v>
      </c>
      <c r="R549">
        <v>-2.8000000000000011E-2</v>
      </c>
      <c r="S549">
        <v>-3.500000000000001E-2</v>
      </c>
      <c r="T549">
        <v>-4.250000000000001E-2</v>
      </c>
      <c r="U549">
        <v>8.5499999999999993E-2</v>
      </c>
      <c r="V549">
        <v>7.1499999999999994E-2</v>
      </c>
      <c r="W549">
        <v>6.4499999999999988E-2</v>
      </c>
      <c r="X549">
        <v>5.7499999999999989E-2</v>
      </c>
      <c r="Y549">
        <v>4.9999999999999989E-2</v>
      </c>
      <c r="Z549">
        <v>0.10249999999999999</v>
      </c>
      <c r="AA549">
        <v>8.8499999999999995E-2</v>
      </c>
      <c r="AB549">
        <v>8.1499999999999989E-2</v>
      </c>
      <c r="AC549">
        <v>7.4499999999999983E-2</v>
      </c>
      <c r="AD549">
        <v>6.699999999999999E-2</v>
      </c>
      <c r="AE549" t="str">
        <f t="shared" si="8"/>
        <v>Bayi &amp; PersalinanMainan BayiMainan Rumah-rumahan Bayi</v>
      </c>
      <c r="BF549" t="s">
        <v>1734</v>
      </c>
      <c r="BI549" t="s">
        <v>2457</v>
      </c>
      <c r="BL549" t="s">
        <v>864</v>
      </c>
      <c r="BM549" t="s">
        <v>4121</v>
      </c>
      <c r="BO549" t="s">
        <v>3327</v>
      </c>
      <c r="BP549" t="s">
        <v>3356</v>
      </c>
    </row>
    <row r="550" spans="1:68">
      <c r="A550" t="s">
        <v>1244</v>
      </c>
      <c r="B550">
        <v>602284</v>
      </c>
      <c r="C550" t="s">
        <v>1292</v>
      </c>
      <c r="D550">
        <v>878984</v>
      </c>
      <c r="E550" t="s">
        <v>1300</v>
      </c>
      <c r="F550">
        <v>961160</v>
      </c>
      <c r="G550" t="s">
        <v>3906</v>
      </c>
      <c r="H550" t="s">
        <v>4113</v>
      </c>
      <c r="I550" t="s">
        <v>2457</v>
      </c>
      <c r="J550" t="s">
        <v>2739</v>
      </c>
      <c r="K550">
        <v>0.04</v>
      </c>
      <c r="L550">
        <v>7.0000000000000007E-2</v>
      </c>
      <c r="M550">
        <v>3.0000000000000006E-2</v>
      </c>
      <c r="N550">
        <v>9.2499999999999999E-2</v>
      </c>
      <c r="O550">
        <v>0.1095</v>
      </c>
      <c r="P550">
        <v>-6.9469597733745302E-3</v>
      </c>
      <c r="Q550">
        <v>-2.137128158637832E-2</v>
      </c>
      <c r="R550">
        <v>-2.831824135975285E-2</v>
      </c>
      <c r="S550">
        <v>-3.5397801699691062E-2</v>
      </c>
      <c r="T550">
        <v>-4.303040226625475E-2</v>
      </c>
      <c r="U550">
        <v>8.5553040226625465E-2</v>
      </c>
      <c r="V550">
        <v>7.1128718413621672E-2</v>
      </c>
      <c r="W550">
        <v>6.4181758640247152E-2</v>
      </c>
      <c r="X550">
        <v>5.7102198300308937E-2</v>
      </c>
      <c r="Y550">
        <v>4.9469597733745249E-2</v>
      </c>
      <c r="Z550">
        <v>0.10255304022662547</v>
      </c>
      <c r="AA550">
        <v>8.8128718413621687E-2</v>
      </c>
      <c r="AB550">
        <v>8.1181758640247154E-2</v>
      </c>
      <c r="AC550">
        <v>7.4102198300308939E-2</v>
      </c>
      <c r="AD550">
        <v>6.646959773374525E-2</v>
      </c>
      <c r="AE550" t="str">
        <f t="shared" si="8"/>
        <v>Bayi &amp; PersalinanMainan BayiBoneka &amp; Mainan Berisi Busa</v>
      </c>
      <c r="BF550" t="s">
        <v>1262</v>
      </c>
      <c r="BI550" t="s">
        <v>2457</v>
      </c>
      <c r="BL550" t="s">
        <v>147</v>
      </c>
      <c r="BM550" t="s">
        <v>4122</v>
      </c>
      <c r="BO550" t="s">
        <v>3307</v>
      </c>
      <c r="BP550" t="s">
        <v>3359</v>
      </c>
    </row>
    <row r="551" spans="1:68">
      <c r="A551" t="s">
        <v>1244</v>
      </c>
      <c r="B551">
        <v>602284</v>
      </c>
      <c r="C551" t="s">
        <v>1292</v>
      </c>
      <c r="D551">
        <v>878984</v>
      </c>
      <c r="E551" t="s">
        <v>1279</v>
      </c>
      <c r="F551">
        <v>961544</v>
      </c>
      <c r="G551" t="s">
        <v>3951</v>
      </c>
      <c r="H551" t="s">
        <v>4113</v>
      </c>
      <c r="I551" t="s">
        <v>2457</v>
      </c>
      <c r="J551" t="s">
        <v>2739</v>
      </c>
      <c r="K551">
        <v>0.04</v>
      </c>
      <c r="L551">
        <v>7.0000000000000007E-2</v>
      </c>
      <c r="M551">
        <v>3.0000000000000006E-2</v>
      </c>
      <c r="N551">
        <v>9.2499999999999999E-2</v>
      </c>
      <c r="O551">
        <v>0.1095</v>
      </c>
      <c r="P551">
        <v>-7.0000000000000097E-3</v>
      </c>
      <c r="Q551">
        <v>-2.1000000000000001E-2</v>
      </c>
      <c r="R551">
        <v>-2.8000000000000011E-2</v>
      </c>
      <c r="S551">
        <v>-3.500000000000001E-2</v>
      </c>
      <c r="T551">
        <v>-4.250000000000001E-2</v>
      </c>
      <c r="U551">
        <v>8.5499999999999993E-2</v>
      </c>
      <c r="V551">
        <v>7.1499999999999994E-2</v>
      </c>
      <c r="W551">
        <v>6.4499999999999988E-2</v>
      </c>
      <c r="X551">
        <v>5.7499999999999989E-2</v>
      </c>
      <c r="Y551">
        <v>4.9999999999999989E-2</v>
      </c>
      <c r="Z551">
        <v>0.10249999999999999</v>
      </c>
      <c r="AA551">
        <v>8.8499999999999995E-2</v>
      </c>
      <c r="AB551">
        <v>8.1499999999999989E-2</v>
      </c>
      <c r="AC551">
        <v>7.4499999999999983E-2</v>
      </c>
      <c r="AD551">
        <v>6.699999999999999E-2</v>
      </c>
      <c r="AE551" t="str">
        <f t="shared" si="8"/>
        <v>Bayi &amp; PersalinanMainan BayiSet Kado</v>
      </c>
      <c r="BF551" t="s">
        <v>1380</v>
      </c>
      <c r="BI551" t="s">
        <v>2457</v>
      </c>
      <c r="BL551" t="s">
        <v>612</v>
      </c>
      <c r="BM551" t="s">
        <v>4123</v>
      </c>
      <c r="BO551" t="s">
        <v>3889</v>
      </c>
      <c r="BP551" t="s">
        <v>3506</v>
      </c>
    </row>
    <row r="552" spans="1:68">
      <c r="A552" t="s">
        <v>1244</v>
      </c>
      <c r="B552">
        <v>602284</v>
      </c>
      <c r="C552" t="s">
        <v>1292</v>
      </c>
      <c r="D552">
        <v>878984</v>
      </c>
      <c r="E552" t="s">
        <v>1308</v>
      </c>
      <c r="F552">
        <v>819856</v>
      </c>
      <c r="G552" t="s">
        <v>3930</v>
      </c>
      <c r="H552" t="s">
        <v>4113</v>
      </c>
      <c r="I552" t="s">
        <v>2457</v>
      </c>
      <c r="J552" t="s">
        <v>2739</v>
      </c>
      <c r="K552">
        <v>0.04</v>
      </c>
      <c r="L552">
        <v>7.0000000000000007E-2</v>
      </c>
      <c r="M552">
        <v>3.0000000000000006E-2</v>
      </c>
      <c r="N552">
        <v>9.2499999999999999E-2</v>
      </c>
      <c r="O552">
        <v>0.1095</v>
      </c>
      <c r="P552">
        <v>-7.0000000000000097E-3</v>
      </c>
      <c r="Q552">
        <v>-2.1000000000000001E-2</v>
      </c>
      <c r="R552">
        <v>-2.8000000000000011E-2</v>
      </c>
      <c r="S552">
        <v>-3.500000000000001E-2</v>
      </c>
      <c r="T552">
        <v>-4.250000000000001E-2</v>
      </c>
      <c r="U552">
        <v>8.5499999999999993E-2</v>
      </c>
      <c r="V552">
        <v>7.1499999999999994E-2</v>
      </c>
      <c r="W552">
        <v>6.4499999999999988E-2</v>
      </c>
      <c r="X552">
        <v>5.7499999999999989E-2</v>
      </c>
      <c r="Y552">
        <v>4.9999999999999989E-2</v>
      </c>
      <c r="Z552">
        <v>0.10249999999999999</v>
      </c>
      <c r="AA552">
        <v>8.8499999999999995E-2</v>
      </c>
      <c r="AB552">
        <v>8.1499999999999989E-2</v>
      </c>
      <c r="AC552">
        <v>7.4499999999999983E-2</v>
      </c>
      <c r="AD552">
        <v>6.699999999999999E-2</v>
      </c>
      <c r="AE552" t="str">
        <f t="shared" si="8"/>
        <v>Bayi &amp; PersalinanMainan BayiMainan Patung &amp; Model</v>
      </c>
      <c r="BF552" t="s">
        <v>2025</v>
      </c>
      <c r="BI552" t="s">
        <v>2457</v>
      </c>
      <c r="BL552" t="s">
        <v>1166</v>
      </c>
      <c r="BM552" t="s">
        <v>4124</v>
      </c>
      <c r="BO552" t="s">
        <v>3240</v>
      </c>
      <c r="BP552" t="s">
        <v>3509</v>
      </c>
    </row>
    <row r="553" spans="1:68">
      <c r="A553" t="s">
        <v>1244</v>
      </c>
      <c r="B553">
        <v>602284</v>
      </c>
      <c r="C553" t="s">
        <v>1292</v>
      </c>
      <c r="D553">
        <v>878984</v>
      </c>
      <c r="E553" t="s">
        <v>1307</v>
      </c>
      <c r="F553">
        <v>961288</v>
      </c>
      <c r="G553" t="s">
        <v>3933</v>
      </c>
      <c r="H553" t="s">
        <v>4113</v>
      </c>
      <c r="I553" t="s">
        <v>2457</v>
      </c>
      <c r="J553" t="s">
        <v>2739</v>
      </c>
      <c r="K553">
        <v>0.04</v>
      </c>
      <c r="L553">
        <v>7.0000000000000007E-2</v>
      </c>
      <c r="M553">
        <v>3.0000000000000006E-2</v>
      </c>
      <c r="N553">
        <v>9.2499999999999999E-2</v>
      </c>
      <c r="O553">
        <v>0.1095</v>
      </c>
      <c r="P553">
        <v>-7.0000000000000097E-3</v>
      </c>
      <c r="Q553">
        <v>-2.1000000000000001E-2</v>
      </c>
      <c r="R553">
        <v>-2.8000000000000011E-2</v>
      </c>
      <c r="S553">
        <v>-3.500000000000001E-2</v>
      </c>
      <c r="T553">
        <v>-4.250000000000001E-2</v>
      </c>
      <c r="U553">
        <v>8.5499999999999993E-2</v>
      </c>
      <c r="V553">
        <v>7.1499999999999994E-2</v>
      </c>
      <c r="W553">
        <v>6.4499999999999988E-2</v>
      </c>
      <c r="X553">
        <v>5.7499999999999989E-2</v>
      </c>
      <c r="Y553">
        <v>4.9999999999999989E-2</v>
      </c>
      <c r="Z553">
        <v>0.10249999999999999</v>
      </c>
      <c r="AA553">
        <v>8.8499999999999995E-2</v>
      </c>
      <c r="AB553">
        <v>8.1499999999999989E-2</v>
      </c>
      <c r="AC553">
        <v>7.4499999999999983E-2</v>
      </c>
      <c r="AD553">
        <v>6.699999999999999E-2</v>
      </c>
      <c r="AE553" t="str">
        <f t="shared" si="8"/>
        <v>Bayi &amp; PersalinanMainan BayiMainan Roly-Poly</v>
      </c>
      <c r="BF553" t="s">
        <v>2026</v>
      </c>
      <c r="BI553" t="s">
        <v>2457</v>
      </c>
      <c r="BL553" t="s">
        <v>148</v>
      </c>
      <c r="BM553" t="s">
        <v>4125</v>
      </c>
      <c r="BO553" t="s">
        <v>4126</v>
      </c>
      <c r="BP553" t="s">
        <v>3512</v>
      </c>
    </row>
    <row r="554" spans="1:68">
      <c r="A554" t="s">
        <v>1244</v>
      </c>
      <c r="B554">
        <v>602284</v>
      </c>
      <c r="C554" t="s">
        <v>1292</v>
      </c>
      <c r="D554">
        <v>878984</v>
      </c>
      <c r="E554" t="s">
        <v>1303</v>
      </c>
      <c r="F554">
        <v>817936</v>
      </c>
      <c r="G554" t="s">
        <v>3909</v>
      </c>
      <c r="H554" t="s">
        <v>4113</v>
      </c>
      <c r="I554" t="s">
        <v>2457</v>
      </c>
      <c r="J554" t="s">
        <v>2739</v>
      </c>
      <c r="K554">
        <v>0.04</v>
      </c>
      <c r="L554">
        <v>7.0000000000000007E-2</v>
      </c>
      <c r="M554">
        <v>3.0000000000000006E-2</v>
      </c>
      <c r="N554">
        <v>9.2499999999999999E-2</v>
      </c>
      <c r="O554">
        <v>0.1095</v>
      </c>
      <c r="P554">
        <v>-7.0000000000000097E-3</v>
      </c>
      <c r="Q554">
        <v>-2.1000000000000001E-2</v>
      </c>
      <c r="R554">
        <v>-2.8000000000000011E-2</v>
      </c>
      <c r="S554">
        <v>-3.500000000000001E-2</v>
      </c>
      <c r="T554">
        <v>-4.250000000000001E-2</v>
      </c>
      <c r="U554">
        <v>8.5499999999999993E-2</v>
      </c>
      <c r="V554">
        <v>7.1499999999999994E-2</v>
      </c>
      <c r="W554">
        <v>6.4499999999999988E-2</v>
      </c>
      <c r="X554">
        <v>5.7499999999999989E-2</v>
      </c>
      <c r="Y554">
        <v>4.9999999999999989E-2</v>
      </c>
      <c r="Z554">
        <v>0.10249999999999999</v>
      </c>
      <c r="AA554">
        <v>8.8499999999999995E-2</v>
      </c>
      <c r="AB554">
        <v>8.1499999999999989E-2</v>
      </c>
      <c r="AC554">
        <v>7.4499999999999983E-2</v>
      </c>
      <c r="AD554">
        <v>6.699999999999999E-2</v>
      </c>
      <c r="AE554" t="str">
        <f t="shared" si="8"/>
        <v>Bayi &amp; PersalinanMainan BayiCermin</v>
      </c>
      <c r="BF554" t="s">
        <v>1763</v>
      </c>
      <c r="BI554" t="s">
        <v>2457</v>
      </c>
      <c r="BL554" t="s">
        <v>800</v>
      </c>
      <c r="BM554" t="s">
        <v>4127</v>
      </c>
      <c r="BO554" t="s">
        <v>4128</v>
      </c>
      <c r="BP554" t="s">
        <v>3515</v>
      </c>
    </row>
    <row r="555" spans="1:68">
      <c r="A555" t="s">
        <v>1244</v>
      </c>
      <c r="B555">
        <v>602284</v>
      </c>
      <c r="C555" t="s">
        <v>1292</v>
      </c>
      <c r="D555">
        <v>878984</v>
      </c>
      <c r="E555" t="s">
        <v>1302</v>
      </c>
      <c r="F555">
        <v>818448</v>
      </c>
      <c r="G555" t="s">
        <v>3941</v>
      </c>
      <c r="H555" t="s">
        <v>4113</v>
      </c>
      <c r="I555" t="s">
        <v>2457</v>
      </c>
      <c r="J555" t="s">
        <v>2739</v>
      </c>
      <c r="K555">
        <v>0.04</v>
      </c>
      <c r="L555">
        <v>7.0000000000000007E-2</v>
      </c>
      <c r="M555">
        <v>3.0000000000000006E-2</v>
      </c>
      <c r="N555">
        <v>9.2499999999999999E-2</v>
      </c>
      <c r="O555">
        <v>0.1095</v>
      </c>
      <c r="P555">
        <v>-7.0000000000000097E-3</v>
      </c>
      <c r="Q555">
        <v>-2.1000000000000001E-2</v>
      </c>
      <c r="R555">
        <v>-2.8000000000000011E-2</v>
      </c>
      <c r="S555">
        <v>-3.500000000000001E-2</v>
      </c>
      <c r="T555">
        <v>-4.250000000000001E-2</v>
      </c>
      <c r="U555">
        <v>8.5499999999999993E-2</v>
      </c>
      <c r="V555">
        <v>7.1499999999999994E-2</v>
      </c>
      <c r="W555">
        <v>6.4499999999999988E-2</v>
      </c>
      <c r="X555">
        <v>5.7499999999999989E-2</v>
      </c>
      <c r="Y555">
        <v>4.9999999999999989E-2</v>
      </c>
      <c r="Z555">
        <v>0.10249999999999999</v>
      </c>
      <c r="AA555">
        <v>8.8499999999999995E-2</v>
      </c>
      <c r="AB555">
        <v>8.1499999999999989E-2</v>
      </c>
      <c r="AC555">
        <v>7.4499999999999983E-2</v>
      </c>
      <c r="AD555">
        <v>6.699999999999999E-2</v>
      </c>
      <c r="AE555" t="str">
        <f t="shared" si="8"/>
        <v>Bayi &amp; PersalinanMainan BayiPapan Panjat dalam Ruang &amp; Rumah-rumahan</v>
      </c>
      <c r="BF555" t="s">
        <v>1521</v>
      </c>
      <c r="BI555" t="s">
        <v>2457</v>
      </c>
      <c r="BL555" t="s">
        <v>801</v>
      </c>
      <c r="BM555" t="s">
        <v>4129</v>
      </c>
      <c r="BO555" t="s">
        <v>4130</v>
      </c>
      <c r="BP555" t="s">
        <v>3518</v>
      </c>
    </row>
    <row r="556" spans="1:68">
      <c r="A556" t="s">
        <v>1244</v>
      </c>
      <c r="B556">
        <v>602284</v>
      </c>
      <c r="C556" t="s">
        <v>1292</v>
      </c>
      <c r="D556">
        <v>878984</v>
      </c>
      <c r="E556" t="s">
        <v>1299</v>
      </c>
      <c r="F556">
        <v>818192</v>
      </c>
      <c r="G556" t="s">
        <v>3915</v>
      </c>
      <c r="H556" t="s">
        <v>4113</v>
      </c>
      <c r="I556" t="s">
        <v>2457</v>
      </c>
      <c r="J556" t="s">
        <v>2739</v>
      </c>
      <c r="K556">
        <v>0.04</v>
      </c>
      <c r="L556">
        <v>7.0000000000000007E-2</v>
      </c>
      <c r="M556">
        <v>3.0000000000000006E-2</v>
      </c>
      <c r="N556">
        <v>0.1</v>
      </c>
      <c r="O556">
        <v>0.11700000000000001</v>
      </c>
      <c r="P556">
        <v>-1.2523718827299697E-2</v>
      </c>
      <c r="Q556">
        <v>-2.4333968208902164E-2</v>
      </c>
      <c r="R556">
        <v>-3.6857687036201861E-2</v>
      </c>
      <c r="S556">
        <v>-4.6072108795252323E-2</v>
      </c>
      <c r="T556">
        <v>-5.4762811727003091E-2</v>
      </c>
      <c r="U556">
        <v>8.7476281172700315E-2</v>
      </c>
      <c r="V556">
        <v>7.5666031791097849E-2</v>
      </c>
      <c r="W556">
        <v>6.3142312963798145E-2</v>
      </c>
      <c r="X556">
        <v>5.3927891204747683E-2</v>
      </c>
      <c r="Y556">
        <v>4.5237188272996914E-2</v>
      </c>
      <c r="Z556">
        <v>0.1044762811727003</v>
      </c>
      <c r="AA556">
        <v>9.2666031791097836E-2</v>
      </c>
      <c r="AB556">
        <v>8.0142312963798146E-2</v>
      </c>
      <c r="AC556">
        <v>7.0927891204747684E-2</v>
      </c>
      <c r="AD556">
        <v>6.2237188272996916E-2</v>
      </c>
      <c r="AE556" t="str">
        <f t="shared" si="8"/>
        <v>Bayi &amp; PersalinanMainan BayiKursi Pengaman Anak &amp; Mainan Kereta Dorong</v>
      </c>
      <c r="BF556" t="s">
        <v>2079</v>
      </c>
      <c r="BI556" t="s">
        <v>2457</v>
      </c>
      <c r="BL556" t="s">
        <v>802</v>
      </c>
      <c r="BM556" t="s">
        <v>4131</v>
      </c>
      <c r="BO556" t="s">
        <v>4132</v>
      </c>
      <c r="BP556" t="s">
        <v>3520</v>
      </c>
    </row>
    <row r="557" spans="1:68">
      <c r="A557" t="s">
        <v>1244</v>
      </c>
      <c r="B557">
        <v>602284</v>
      </c>
      <c r="C557" t="s">
        <v>1292</v>
      </c>
      <c r="D557">
        <v>878984</v>
      </c>
      <c r="E557" t="s">
        <v>1297</v>
      </c>
      <c r="F557">
        <v>818064</v>
      </c>
      <c r="G557" t="s">
        <v>3903</v>
      </c>
      <c r="H557" t="s">
        <v>4113</v>
      </c>
      <c r="I557" t="s">
        <v>2457</v>
      </c>
      <c r="J557" t="s">
        <v>2739</v>
      </c>
      <c r="K557">
        <v>0.04</v>
      </c>
      <c r="L557">
        <v>7.0000000000000007E-2</v>
      </c>
      <c r="M557">
        <v>3.0000000000000006E-2</v>
      </c>
      <c r="N557">
        <v>9.2499999999999999E-2</v>
      </c>
      <c r="O557">
        <v>0.1095</v>
      </c>
      <c r="P557">
        <v>-7.0000000000000097E-3</v>
      </c>
      <c r="Q557">
        <v>-2.1000000000000001E-2</v>
      </c>
      <c r="R557">
        <v>-2.8000000000000011E-2</v>
      </c>
      <c r="S557">
        <v>-3.500000000000001E-2</v>
      </c>
      <c r="T557">
        <v>-4.250000000000001E-2</v>
      </c>
      <c r="U557">
        <v>8.5499999999999993E-2</v>
      </c>
      <c r="V557">
        <v>7.1499999999999994E-2</v>
      </c>
      <c r="W557">
        <v>6.4499999999999988E-2</v>
      </c>
      <c r="X557">
        <v>5.7499999999999989E-2</v>
      </c>
      <c r="Y557">
        <v>4.9999999999999989E-2</v>
      </c>
      <c r="Z557">
        <v>0.10249999999999999</v>
      </c>
      <c r="AA557">
        <v>8.8499999999999995E-2</v>
      </c>
      <c r="AB557">
        <v>8.1499999999999989E-2</v>
      </c>
      <c r="AC557">
        <v>7.4499999999999983E-2</v>
      </c>
      <c r="AD557">
        <v>6.699999999999999E-2</v>
      </c>
      <c r="AE557" t="str">
        <f t="shared" si="8"/>
        <v>Bayi &amp; PersalinanMainan BayiBola</v>
      </c>
      <c r="BF557" t="s">
        <v>1908</v>
      </c>
      <c r="BI557" t="s">
        <v>2457</v>
      </c>
      <c r="BL557" t="s">
        <v>803</v>
      </c>
      <c r="BM557" t="s">
        <v>4133</v>
      </c>
      <c r="BO557" t="s">
        <v>4134</v>
      </c>
      <c r="BP557" t="s">
        <v>3522</v>
      </c>
    </row>
    <row r="558" spans="1:68">
      <c r="A558" t="s">
        <v>1244</v>
      </c>
      <c r="B558">
        <v>602284</v>
      </c>
      <c r="C558" t="s">
        <v>1292</v>
      </c>
      <c r="D558">
        <v>878984</v>
      </c>
      <c r="E558" t="s">
        <v>1293</v>
      </c>
      <c r="F558">
        <v>818576</v>
      </c>
      <c r="G558" t="s">
        <v>3924</v>
      </c>
      <c r="H558" t="s">
        <v>4113</v>
      </c>
      <c r="I558" t="s">
        <v>2457</v>
      </c>
      <c r="J558" t="s">
        <v>2739</v>
      </c>
      <c r="K558">
        <v>0.04</v>
      </c>
      <c r="L558">
        <v>7.0000000000000007E-2</v>
      </c>
      <c r="M558">
        <v>3.0000000000000006E-2</v>
      </c>
      <c r="N558">
        <v>9.2499999999999999E-2</v>
      </c>
      <c r="O558">
        <v>0.1095</v>
      </c>
      <c r="P558">
        <v>-6.338565554419525E-3</v>
      </c>
      <c r="Q558">
        <v>-2.5630041119063366E-2</v>
      </c>
      <c r="R558">
        <v>-3.1968606673482891E-2</v>
      </c>
      <c r="S558">
        <v>-3.9960758341853614E-2</v>
      </c>
      <c r="T558">
        <v>-4.9114344455804815E-2</v>
      </c>
      <c r="U558">
        <v>8.616143444558047E-2</v>
      </c>
      <c r="V558">
        <v>6.6869958880936636E-2</v>
      </c>
      <c r="W558">
        <v>6.0531393326517108E-2</v>
      </c>
      <c r="X558">
        <v>5.2539241658146385E-2</v>
      </c>
      <c r="Y558">
        <v>4.3385655544195184E-2</v>
      </c>
      <c r="Z558">
        <v>0.10316143444558047</v>
      </c>
      <c r="AA558">
        <v>8.3869958880936638E-2</v>
      </c>
      <c r="AB558">
        <v>7.7531393326517109E-2</v>
      </c>
      <c r="AC558">
        <v>6.9539241658146386E-2</v>
      </c>
      <c r="AD558">
        <v>6.0385655544195185E-2</v>
      </c>
      <c r="AE558" t="str">
        <f t="shared" si="8"/>
        <v>Bayi &amp; PersalinanMainan BayiMainan Elektronik &amp; Remote Control untuk Bayi</v>
      </c>
      <c r="BF558" t="s">
        <v>1331</v>
      </c>
      <c r="BI558" t="s">
        <v>2457</v>
      </c>
      <c r="BL558" t="s">
        <v>804</v>
      </c>
      <c r="BM558" t="s">
        <v>4135</v>
      </c>
      <c r="BO558" t="s">
        <v>4136</v>
      </c>
      <c r="BP558" t="s">
        <v>3525</v>
      </c>
    </row>
    <row r="559" spans="1:68">
      <c r="A559" t="s">
        <v>1244</v>
      </c>
      <c r="B559">
        <v>602284</v>
      </c>
      <c r="C559" t="s">
        <v>1245</v>
      </c>
      <c r="D559">
        <v>879112</v>
      </c>
      <c r="E559" t="s">
        <v>1253</v>
      </c>
      <c r="F559">
        <v>602296</v>
      </c>
      <c r="G559" t="s">
        <v>4032</v>
      </c>
      <c r="H559" t="s">
        <v>2738</v>
      </c>
      <c r="I559" t="s">
        <v>2457</v>
      </c>
      <c r="J559" t="s">
        <v>2739</v>
      </c>
      <c r="K559">
        <v>0.04</v>
      </c>
      <c r="L559">
        <v>7.0000000000000007E-2</v>
      </c>
      <c r="M559">
        <v>3.0000000000000006E-2</v>
      </c>
      <c r="N559">
        <v>9.2499999999999999E-2</v>
      </c>
      <c r="O559">
        <v>8.4499999999999992E-2</v>
      </c>
      <c r="P559">
        <v>-7.0000000000000097E-3</v>
      </c>
      <c r="Q559">
        <v>-2.1000000000000001E-2</v>
      </c>
      <c r="R559">
        <v>-2.8000000000000011E-2</v>
      </c>
      <c r="S559">
        <v>-3.500000000000001E-2</v>
      </c>
      <c r="T559">
        <v>-4.250000000000001E-2</v>
      </c>
      <c r="U559">
        <v>8.5499999999999993E-2</v>
      </c>
      <c r="V559">
        <v>7.1499999999999994E-2</v>
      </c>
      <c r="W559">
        <v>6.4499999999999988E-2</v>
      </c>
      <c r="X559">
        <v>5.7499999999999989E-2</v>
      </c>
      <c r="Y559">
        <v>4.9999999999999989E-2</v>
      </c>
      <c r="Z559">
        <v>7.7499999999999986E-2</v>
      </c>
      <c r="AA559">
        <v>6.3499999999999987E-2</v>
      </c>
      <c r="AB559">
        <v>5.6499999999999981E-2</v>
      </c>
      <c r="AC559">
        <v>4.9499999999999982E-2</v>
      </c>
      <c r="AD559">
        <v>4.1999999999999982E-2</v>
      </c>
      <c r="AE559" t="str">
        <f t="shared" si="8"/>
        <v>Bayi &amp; PersalinanPerawatan &amp; Kesehatan BayiPerawatan Kulit Bayi</v>
      </c>
      <c r="BF559" t="s">
        <v>2095</v>
      </c>
      <c r="BI559" t="s">
        <v>2457</v>
      </c>
      <c r="BL559" t="s">
        <v>805</v>
      </c>
      <c r="BM559" t="s">
        <v>4137</v>
      </c>
      <c r="BO559" t="s">
        <v>4138</v>
      </c>
      <c r="BP559" t="s">
        <v>3527</v>
      </c>
    </row>
    <row r="560" spans="1:68">
      <c r="A560" t="s">
        <v>1444</v>
      </c>
      <c r="B560">
        <v>801928</v>
      </c>
      <c r="C560" t="s">
        <v>1484</v>
      </c>
      <c r="D560">
        <v>985736</v>
      </c>
      <c r="G560" t="s">
        <v>4139</v>
      </c>
      <c r="H560" t="s">
        <v>4139</v>
      </c>
      <c r="I560" t="s">
        <v>2971</v>
      </c>
      <c r="J560" t="s">
        <v>3208</v>
      </c>
      <c r="K560">
        <v>0.05</v>
      </c>
      <c r="L560">
        <v>0.08</v>
      </c>
      <c r="M560">
        <v>0.03</v>
      </c>
      <c r="N560">
        <v>0.1</v>
      </c>
      <c r="O560">
        <v>0.122</v>
      </c>
      <c r="P560">
        <v>-1.2999999999999998E-2</v>
      </c>
      <c r="Q560">
        <v>-2.0999999999999998E-2</v>
      </c>
      <c r="R560">
        <v>-3.3999999999999996E-2</v>
      </c>
      <c r="S560">
        <v>-4.2499999999999996E-2</v>
      </c>
      <c r="T560">
        <v>-0.05</v>
      </c>
      <c r="U560">
        <v>8.7000000000000008E-2</v>
      </c>
      <c r="V560">
        <v>7.9000000000000015E-2</v>
      </c>
      <c r="W560">
        <v>6.6000000000000003E-2</v>
      </c>
      <c r="X560">
        <v>5.7500000000000009E-2</v>
      </c>
      <c r="Y560">
        <v>0.05</v>
      </c>
      <c r="Z560">
        <v>0.109</v>
      </c>
      <c r="AA560">
        <v>0.10100000000000001</v>
      </c>
      <c r="AB560">
        <v>8.7999999999999995E-2</v>
      </c>
      <c r="AC560">
        <v>7.9500000000000001E-2</v>
      </c>
      <c r="AD560">
        <v>7.1999999999999995E-2</v>
      </c>
      <c r="AE560" t="str">
        <f t="shared" si="8"/>
        <v>Buku, Majalah, &amp; AudioMajalah &amp; Surat Kabar</v>
      </c>
      <c r="BF560" t="s">
        <v>1303</v>
      </c>
      <c r="BI560" t="s">
        <v>2457</v>
      </c>
      <c r="BL560" t="s">
        <v>131</v>
      </c>
      <c r="BM560" t="s">
        <v>2736</v>
      </c>
      <c r="BO560" t="s">
        <v>4140</v>
      </c>
      <c r="BP560" t="s">
        <v>3529</v>
      </c>
    </row>
    <row r="561" spans="1:68">
      <c r="A561" t="s">
        <v>1244</v>
      </c>
      <c r="B561">
        <v>602284</v>
      </c>
      <c r="C561" t="s">
        <v>1245</v>
      </c>
      <c r="D561">
        <v>879112</v>
      </c>
      <c r="E561" t="s">
        <v>1257</v>
      </c>
      <c r="F561">
        <v>602317</v>
      </c>
      <c r="G561" t="s">
        <v>4035</v>
      </c>
      <c r="H561" t="s">
        <v>2738</v>
      </c>
      <c r="I561" t="s">
        <v>2457</v>
      </c>
      <c r="J561" t="s">
        <v>2739</v>
      </c>
      <c r="K561">
        <v>0.04</v>
      </c>
      <c r="L561">
        <v>7.0000000000000007E-2</v>
      </c>
      <c r="M561">
        <v>3.0000000000000006E-2</v>
      </c>
      <c r="N561">
        <v>9.2499999999999999E-2</v>
      </c>
      <c r="O561">
        <v>8.4499999999999992E-2</v>
      </c>
      <c r="P561">
        <v>-7.0000000000000097E-3</v>
      </c>
      <c r="Q561">
        <v>-2.1000000000000001E-2</v>
      </c>
      <c r="R561">
        <v>-2.8000000000000011E-2</v>
      </c>
      <c r="S561">
        <v>-3.500000000000001E-2</v>
      </c>
      <c r="T561">
        <v>-4.250000000000001E-2</v>
      </c>
      <c r="U561">
        <v>8.5499999999999993E-2</v>
      </c>
      <c r="V561">
        <v>7.1499999999999994E-2</v>
      </c>
      <c r="W561">
        <v>6.4499999999999988E-2</v>
      </c>
      <c r="X561">
        <v>5.7499999999999989E-2</v>
      </c>
      <c r="Y561">
        <v>4.9999999999999989E-2</v>
      </c>
      <c r="Z561">
        <v>7.7499999999999986E-2</v>
      </c>
      <c r="AA561">
        <v>6.3499999999999987E-2</v>
      </c>
      <c r="AB561">
        <v>5.6499999999999981E-2</v>
      </c>
      <c r="AC561">
        <v>4.9499999999999982E-2</v>
      </c>
      <c r="AD561">
        <v>4.1999999999999982E-2</v>
      </c>
      <c r="AE561" t="str">
        <f t="shared" si="8"/>
        <v>Bayi &amp; PersalinanPerawatan &amp; Kesehatan BayiPerawatan Rambut &amp; Sabun</v>
      </c>
      <c r="BF561" t="s">
        <v>1237</v>
      </c>
      <c r="BI561" t="s">
        <v>2457</v>
      </c>
      <c r="BL561" t="s">
        <v>892</v>
      </c>
      <c r="BM561" t="s">
        <v>2742</v>
      </c>
      <c r="BO561" t="s">
        <v>4141</v>
      </c>
      <c r="BP561" t="s">
        <v>3531</v>
      </c>
    </row>
    <row r="562" spans="1:68">
      <c r="A562" t="s">
        <v>1862</v>
      </c>
      <c r="B562">
        <v>600942</v>
      </c>
      <c r="C562" t="s">
        <v>851</v>
      </c>
      <c r="D562">
        <v>844168</v>
      </c>
      <c r="E562" t="s">
        <v>1901</v>
      </c>
      <c r="F562">
        <v>847880</v>
      </c>
      <c r="G562" t="s">
        <v>2998</v>
      </c>
      <c r="H562" t="s">
        <v>3349</v>
      </c>
      <c r="I562" t="s">
        <v>2403</v>
      </c>
      <c r="J562" t="s">
        <v>1872</v>
      </c>
      <c r="K562">
        <v>0.04</v>
      </c>
      <c r="L562">
        <v>0.06</v>
      </c>
      <c r="M562">
        <v>1.9999999999999997E-2</v>
      </c>
      <c r="N562">
        <v>7.5000000000000011E-2</v>
      </c>
      <c r="O562">
        <v>6.9500000000000006E-2</v>
      </c>
      <c r="P562">
        <v>-1.0277576352234042E-2</v>
      </c>
      <c r="Q562">
        <v>-1.5416364528351061E-2</v>
      </c>
      <c r="R562">
        <v>-2.5693940880585103E-2</v>
      </c>
      <c r="S562">
        <v>-3.2117426100731379E-2</v>
      </c>
      <c r="T562">
        <v>-3.5319380337765952E-2</v>
      </c>
      <c r="U562">
        <v>6.4722423647765967E-2</v>
      </c>
      <c r="V562">
        <v>5.9583635471648952E-2</v>
      </c>
      <c r="W562">
        <v>4.9306059119414908E-2</v>
      </c>
      <c r="X562">
        <v>4.2882573899268632E-2</v>
      </c>
      <c r="Y562">
        <v>3.968061966223406E-2</v>
      </c>
      <c r="Z562">
        <v>5.9222423647765962E-2</v>
      </c>
      <c r="AA562">
        <v>5.4083635471648947E-2</v>
      </c>
      <c r="AB562">
        <v>4.3806059119414903E-2</v>
      </c>
      <c r="AC562">
        <v>3.7382573899268627E-2</v>
      </c>
      <c r="AD562">
        <v>3.4180619662234055E-2</v>
      </c>
      <c r="AE562" t="str">
        <f t="shared" si="8"/>
        <v>Peralatan Rumah TanggaKitchen AppliancesPengukus Listrik</v>
      </c>
      <c r="BF562" t="s">
        <v>1909</v>
      </c>
      <c r="BI562" t="s">
        <v>2457</v>
      </c>
      <c r="BL562" t="s">
        <v>893</v>
      </c>
      <c r="BM562" t="s">
        <v>2746</v>
      </c>
      <c r="BO562" t="s">
        <v>4142</v>
      </c>
      <c r="BP562" t="s">
        <v>3533</v>
      </c>
    </row>
    <row r="563" spans="1:68">
      <c r="A563" t="s">
        <v>1244</v>
      </c>
      <c r="B563">
        <v>602284</v>
      </c>
      <c r="C563" t="s">
        <v>1245</v>
      </c>
      <c r="D563">
        <v>879112</v>
      </c>
      <c r="E563" t="s">
        <v>1254</v>
      </c>
      <c r="F563">
        <v>947592</v>
      </c>
      <c r="G563" t="s">
        <v>4050</v>
      </c>
      <c r="H563" t="s">
        <v>2738</v>
      </c>
      <c r="I563" t="s">
        <v>2457</v>
      </c>
      <c r="J563" t="s">
        <v>2739</v>
      </c>
      <c r="K563">
        <v>0.04</v>
      </c>
      <c r="L563">
        <v>7.0000000000000007E-2</v>
      </c>
      <c r="M563">
        <v>3.0000000000000006E-2</v>
      </c>
      <c r="N563">
        <v>7.5000000000000011E-2</v>
      </c>
      <c r="O563">
        <v>8.9499999999999996E-2</v>
      </c>
      <c r="P563">
        <v>-1.1000000000000006E-2</v>
      </c>
      <c r="Q563">
        <v>-2.1000000000000001E-2</v>
      </c>
      <c r="R563">
        <v>-3.2000000000000008E-2</v>
      </c>
      <c r="S563">
        <v>-4.0000000000000008E-2</v>
      </c>
      <c r="T563">
        <v>-4.7500000000000007E-2</v>
      </c>
      <c r="U563">
        <v>6.4000000000000001E-2</v>
      </c>
      <c r="V563">
        <v>5.4000000000000006E-2</v>
      </c>
      <c r="W563">
        <v>4.3000000000000003E-2</v>
      </c>
      <c r="X563">
        <v>3.5000000000000003E-2</v>
      </c>
      <c r="Y563">
        <v>2.7500000000000004E-2</v>
      </c>
      <c r="Z563">
        <v>7.8499999999999986E-2</v>
      </c>
      <c r="AA563">
        <v>6.8499999999999991E-2</v>
      </c>
      <c r="AB563">
        <v>5.7499999999999989E-2</v>
      </c>
      <c r="AC563">
        <v>4.9499999999999988E-2</v>
      </c>
      <c r="AD563">
        <v>4.1999999999999989E-2</v>
      </c>
      <c r="AE563" t="str">
        <f t="shared" si="8"/>
        <v>Bayi &amp; PersalinanPerawatan &amp; Kesehatan BayiVitamin &amp; Suplemen Bayi</v>
      </c>
      <c r="BF563" t="s">
        <v>2113</v>
      </c>
      <c r="BI563" t="s">
        <v>2457</v>
      </c>
      <c r="BL563" t="s">
        <v>972</v>
      </c>
      <c r="BM563" t="s">
        <v>2751</v>
      </c>
      <c r="BO563" t="s">
        <v>3858</v>
      </c>
      <c r="BP563" t="s">
        <v>3535</v>
      </c>
    </row>
    <row r="564" spans="1:68">
      <c r="A564" t="s">
        <v>1244</v>
      </c>
      <c r="B564">
        <v>602284</v>
      </c>
      <c r="C564" t="s">
        <v>1245</v>
      </c>
      <c r="D564">
        <v>879112</v>
      </c>
      <c r="E564" t="s">
        <v>1264</v>
      </c>
      <c r="F564">
        <v>891912</v>
      </c>
      <c r="G564" t="s">
        <v>4008</v>
      </c>
      <c r="H564" t="s">
        <v>2738</v>
      </c>
      <c r="I564" t="s">
        <v>2457</v>
      </c>
      <c r="J564" t="s">
        <v>2739</v>
      </c>
      <c r="K564">
        <v>0.04</v>
      </c>
      <c r="L564">
        <v>7.0000000000000007E-2</v>
      </c>
      <c r="M564">
        <v>3.0000000000000006E-2</v>
      </c>
      <c r="N564">
        <v>9.2499999999999999E-2</v>
      </c>
      <c r="O564">
        <v>0.1095</v>
      </c>
      <c r="P564">
        <v>-7.0000000000000097E-3</v>
      </c>
      <c r="Q564">
        <v>-2.1000000000000001E-2</v>
      </c>
      <c r="R564">
        <v>-2.8000000000000011E-2</v>
      </c>
      <c r="S564">
        <v>-3.500000000000001E-2</v>
      </c>
      <c r="T564">
        <v>-4.250000000000001E-2</v>
      </c>
      <c r="U564">
        <v>8.5499999999999993E-2</v>
      </c>
      <c r="V564">
        <v>7.1499999999999994E-2</v>
      </c>
      <c r="W564">
        <v>6.4499999999999988E-2</v>
      </c>
      <c r="X564">
        <v>5.7499999999999989E-2</v>
      </c>
      <c r="Y564">
        <v>4.9999999999999989E-2</v>
      </c>
      <c r="Z564">
        <v>0.10249999999999999</v>
      </c>
      <c r="AA564">
        <v>8.8499999999999995E-2</v>
      </c>
      <c r="AB564">
        <v>8.1499999999999989E-2</v>
      </c>
      <c r="AC564">
        <v>7.4499999999999983E-2</v>
      </c>
      <c r="AD564">
        <v>6.699999999999999E-2</v>
      </c>
      <c r="AE564" t="str">
        <f t="shared" si="8"/>
        <v>Bayi &amp; PersalinanPerawatan &amp; Kesehatan BayiDot, Teether, &amp; Mainan Kunyah Tumbuh Gigi</v>
      </c>
      <c r="BF564" t="s">
        <v>2114</v>
      </c>
      <c r="BI564" t="s">
        <v>2457</v>
      </c>
      <c r="BL564" t="s">
        <v>865</v>
      </c>
      <c r="BM564" t="s">
        <v>2755</v>
      </c>
      <c r="BO564" t="s">
        <v>4143</v>
      </c>
      <c r="BP564" t="s">
        <v>3537</v>
      </c>
    </row>
    <row r="565" spans="1:68">
      <c r="A565" t="s">
        <v>1244</v>
      </c>
      <c r="B565">
        <v>602284</v>
      </c>
      <c r="C565" t="s">
        <v>1245</v>
      </c>
      <c r="D565">
        <v>879112</v>
      </c>
      <c r="E565" t="s">
        <v>1246</v>
      </c>
      <c r="F565">
        <v>892424</v>
      </c>
      <c r="G565" t="s">
        <v>4038</v>
      </c>
      <c r="H565" t="s">
        <v>2738</v>
      </c>
      <c r="I565" t="s">
        <v>2457</v>
      </c>
      <c r="J565" t="s">
        <v>2739</v>
      </c>
      <c r="K565">
        <v>0.04</v>
      </c>
      <c r="L565">
        <v>7.0000000000000007E-2</v>
      </c>
      <c r="M565">
        <v>3.0000000000000006E-2</v>
      </c>
      <c r="N565">
        <v>9.2499999999999999E-2</v>
      </c>
      <c r="O565">
        <v>8.4499999999999992E-2</v>
      </c>
      <c r="P565">
        <v>-7.0000000000000097E-3</v>
      </c>
      <c r="Q565">
        <v>-2.1000000000000001E-2</v>
      </c>
      <c r="R565">
        <v>-2.8000000000000011E-2</v>
      </c>
      <c r="S565">
        <v>-3.500000000000001E-2</v>
      </c>
      <c r="T565">
        <v>-4.250000000000001E-2</v>
      </c>
      <c r="U565">
        <v>8.5499999999999993E-2</v>
      </c>
      <c r="V565">
        <v>7.1499999999999994E-2</v>
      </c>
      <c r="W565">
        <v>6.4499999999999988E-2</v>
      </c>
      <c r="X565">
        <v>5.7499999999999989E-2</v>
      </c>
      <c r="Y565">
        <v>4.9999999999999989E-2</v>
      </c>
      <c r="Z565">
        <v>7.7499999999999986E-2</v>
      </c>
      <c r="AA565">
        <v>6.3499999999999987E-2</v>
      </c>
      <c r="AB565">
        <v>5.6499999999999981E-2</v>
      </c>
      <c r="AC565">
        <v>4.9499999999999982E-2</v>
      </c>
      <c r="AD565">
        <v>4.1999999999999982E-2</v>
      </c>
      <c r="AE565" t="str">
        <f t="shared" si="8"/>
        <v>Bayi &amp; PersalinanPerawatan &amp; Kesehatan BayiPerlengkapan Mandi Bayi</v>
      </c>
      <c r="BF565" t="s">
        <v>1538</v>
      </c>
      <c r="BI565" t="s">
        <v>2457</v>
      </c>
      <c r="BL565" t="s">
        <v>636</v>
      </c>
      <c r="BM565" t="s">
        <v>2759</v>
      </c>
      <c r="BO565" t="s">
        <v>3766</v>
      </c>
      <c r="BP565" t="s">
        <v>3540</v>
      </c>
    </row>
    <row r="566" spans="1:68">
      <c r="A566" t="s">
        <v>1244</v>
      </c>
      <c r="B566">
        <v>602284</v>
      </c>
      <c r="C566" t="s">
        <v>1245</v>
      </c>
      <c r="D566">
        <v>879112</v>
      </c>
      <c r="E566" t="s">
        <v>1247</v>
      </c>
      <c r="F566">
        <v>892168</v>
      </c>
      <c r="G566" t="s">
        <v>3999</v>
      </c>
      <c r="H566" t="s">
        <v>2738</v>
      </c>
      <c r="I566" t="s">
        <v>2457</v>
      </c>
      <c r="J566" t="s">
        <v>2739</v>
      </c>
      <c r="K566">
        <v>0.04</v>
      </c>
      <c r="L566">
        <v>7.0000000000000007E-2</v>
      </c>
      <c r="M566">
        <v>3.0000000000000006E-2</v>
      </c>
      <c r="N566">
        <v>9.2499999999999999E-2</v>
      </c>
      <c r="O566">
        <v>0.1095</v>
      </c>
      <c r="P566">
        <v>-7.0000000000000097E-3</v>
      </c>
      <c r="Q566">
        <v>-2.1000000000000001E-2</v>
      </c>
      <c r="R566">
        <v>-2.8000000000000011E-2</v>
      </c>
      <c r="S566">
        <v>-3.500000000000001E-2</v>
      </c>
      <c r="T566">
        <v>-4.250000000000001E-2</v>
      </c>
      <c r="U566">
        <v>8.5499999999999993E-2</v>
      </c>
      <c r="V566">
        <v>7.1499999999999994E-2</v>
      </c>
      <c r="W566">
        <v>6.4499999999999988E-2</v>
      </c>
      <c r="X566">
        <v>5.7499999999999989E-2</v>
      </c>
      <c r="Y566">
        <v>4.9999999999999989E-2</v>
      </c>
      <c r="Z566">
        <v>0.10249999999999999</v>
      </c>
      <c r="AA566">
        <v>8.8499999999999995E-2</v>
      </c>
      <c r="AB566">
        <v>8.1499999999999989E-2</v>
      </c>
      <c r="AC566">
        <v>7.4499999999999983E-2</v>
      </c>
      <c r="AD566">
        <v>6.699999999999999E-2</v>
      </c>
      <c r="AE566" t="str">
        <f t="shared" si="8"/>
        <v>Bayi &amp; PersalinanPerawatan &amp; Kesehatan BayiBak Mandi Bayi &amp; Kursi Mandi</v>
      </c>
      <c r="BF566" t="s">
        <v>1392</v>
      </c>
      <c r="BI566" t="s">
        <v>2457</v>
      </c>
      <c r="BL566" t="s">
        <v>866</v>
      </c>
      <c r="BM566" t="s">
        <v>2764</v>
      </c>
      <c r="BO566" t="s">
        <v>3887</v>
      </c>
      <c r="BP566" t="s">
        <v>3542</v>
      </c>
    </row>
    <row r="567" spans="1:68">
      <c r="A567" t="s">
        <v>1244</v>
      </c>
      <c r="B567">
        <v>602284</v>
      </c>
      <c r="C567" t="s">
        <v>1245</v>
      </c>
      <c r="D567">
        <v>879112</v>
      </c>
      <c r="E567" t="s">
        <v>1266</v>
      </c>
      <c r="F567">
        <v>892296</v>
      </c>
      <c r="G567" t="s">
        <v>4011</v>
      </c>
      <c r="H567" t="s">
        <v>2738</v>
      </c>
      <c r="I567" t="s">
        <v>2457</v>
      </c>
      <c r="J567" t="s">
        <v>2739</v>
      </c>
      <c r="K567">
        <v>0.04</v>
      </c>
      <c r="L567">
        <v>7.0000000000000007E-2</v>
      </c>
      <c r="M567">
        <v>3.0000000000000006E-2</v>
      </c>
      <c r="N567">
        <v>9.2499999999999999E-2</v>
      </c>
      <c r="O567">
        <v>0.1095</v>
      </c>
      <c r="P567">
        <v>-7.0000000000000097E-3</v>
      </c>
      <c r="Q567">
        <v>-2.1000000000000001E-2</v>
      </c>
      <c r="R567">
        <v>-2.8000000000000011E-2</v>
      </c>
      <c r="S567">
        <v>-3.500000000000001E-2</v>
      </c>
      <c r="T567">
        <v>-4.250000000000001E-2</v>
      </c>
      <c r="U567">
        <v>8.5499999999999993E-2</v>
      </c>
      <c r="V567">
        <v>7.1499999999999994E-2</v>
      </c>
      <c r="W567">
        <v>6.4499999999999988E-2</v>
      </c>
      <c r="X567">
        <v>5.7499999999999989E-2</v>
      </c>
      <c r="Y567">
        <v>4.9999999999999989E-2</v>
      </c>
      <c r="Z567">
        <v>0.10249999999999999</v>
      </c>
      <c r="AA567">
        <v>8.8499999999999995E-2</v>
      </c>
      <c r="AB567">
        <v>8.1499999999999989E-2</v>
      </c>
      <c r="AC567">
        <v>7.4499999999999983E-2</v>
      </c>
      <c r="AD567">
        <v>6.699999999999999E-2</v>
      </c>
      <c r="AE567" t="str">
        <f t="shared" si="8"/>
        <v>Bayi &amp; PersalinanPerawatan &amp; Kesehatan BayiHanduk &amp; Topi Mandi</v>
      </c>
      <c r="BF567" t="s">
        <v>1555</v>
      </c>
      <c r="BI567" t="s">
        <v>2457</v>
      </c>
      <c r="BL567" t="s">
        <v>867</v>
      </c>
      <c r="BM567" t="s">
        <v>2768</v>
      </c>
      <c r="BO567" t="s">
        <v>3781</v>
      </c>
      <c r="BP567" t="s">
        <v>3545</v>
      </c>
    </row>
    <row r="568" spans="1:68">
      <c r="A568" t="s">
        <v>1244</v>
      </c>
      <c r="B568">
        <v>602284</v>
      </c>
      <c r="C568" t="s">
        <v>1245</v>
      </c>
      <c r="D568">
        <v>879112</v>
      </c>
      <c r="E568" t="s">
        <v>1251</v>
      </c>
      <c r="F568">
        <v>602608</v>
      </c>
      <c r="G568" t="s">
        <v>4015</v>
      </c>
      <c r="H568" t="s">
        <v>2738</v>
      </c>
      <c r="I568" t="s">
        <v>2457</v>
      </c>
      <c r="J568" t="s">
        <v>2739</v>
      </c>
      <c r="K568">
        <v>0.04</v>
      </c>
      <c r="L568">
        <v>7.0000000000000007E-2</v>
      </c>
      <c r="M568">
        <v>3.0000000000000006E-2</v>
      </c>
      <c r="N568">
        <v>9.2499999999999999E-2</v>
      </c>
      <c r="O568">
        <v>8.4499999999999992E-2</v>
      </c>
      <c r="P568">
        <v>-7.0000000000000097E-3</v>
      </c>
      <c r="Q568">
        <v>-2.1000000000000001E-2</v>
      </c>
      <c r="R568">
        <v>-2.8000000000000011E-2</v>
      </c>
      <c r="S568">
        <v>-3.500000000000001E-2</v>
      </c>
      <c r="T568">
        <v>-4.250000000000001E-2</v>
      </c>
      <c r="U568">
        <v>8.5499999999999993E-2</v>
      </c>
      <c r="V568">
        <v>7.1499999999999994E-2</v>
      </c>
      <c r="W568">
        <v>6.4499999999999988E-2</v>
      </c>
      <c r="X568">
        <v>5.7499999999999989E-2</v>
      </c>
      <c r="Y568">
        <v>4.9999999999999989E-2</v>
      </c>
      <c r="Z568">
        <v>7.7499999999999986E-2</v>
      </c>
      <c r="AA568">
        <v>6.3499999999999987E-2</v>
      </c>
      <c r="AB568">
        <v>5.6499999999999981E-2</v>
      </c>
      <c r="AC568">
        <v>4.9499999999999982E-2</v>
      </c>
      <c r="AD568">
        <v>4.1999999999999982E-2</v>
      </c>
      <c r="AE568" t="str">
        <f t="shared" si="8"/>
        <v>Bayi &amp; PersalinanPerawatan &amp; Kesehatan BayiPemangkas Rambut Bayi</v>
      </c>
      <c r="BF568" t="s">
        <v>1525</v>
      </c>
      <c r="BI568" t="s">
        <v>2457</v>
      </c>
      <c r="BL568" t="s">
        <v>868</v>
      </c>
      <c r="BM568" t="s">
        <v>2772</v>
      </c>
      <c r="BO568" t="s">
        <v>4039</v>
      </c>
      <c r="BP568" t="s">
        <v>3549</v>
      </c>
    </row>
    <row r="569" spans="1:68">
      <c r="A569" t="s">
        <v>1244</v>
      </c>
      <c r="B569">
        <v>602284</v>
      </c>
      <c r="C569" t="s">
        <v>1245</v>
      </c>
      <c r="D569">
        <v>879112</v>
      </c>
      <c r="E569" t="s">
        <v>1267</v>
      </c>
      <c r="F569">
        <v>892808</v>
      </c>
      <c r="G569" t="s">
        <v>4048</v>
      </c>
      <c r="H569" t="s">
        <v>2738</v>
      </c>
      <c r="I569" t="s">
        <v>2457</v>
      </c>
      <c r="J569" t="s">
        <v>2739</v>
      </c>
      <c r="K569">
        <v>0.04</v>
      </c>
      <c r="L569">
        <v>7.0000000000000007E-2</v>
      </c>
      <c r="M569">
        <v>3.0000000000000006E-2</v>
      </c>
      <c r="N569">
        <v>9.2499999999999999E-2</v>
      </c>
      <c r="O569">
        <v>8.4499999999999992E-2</v>
      </c>
      <c r="P569">
        <v>-7.0000000000000097E-3</v>
      </c>
      <c r="Q569">
        <v>-2.1000000000000001E-2</v>
      </c>
      <c r="R569">
        <v>-2.8000000000000011E-2</v>
      </c>
      <c r="S569">
        <v>-3.500000000000001E-2</v>
      </c>
      <c r="T569">
        <v>-4.250000000000001E-2</v>
      </c>
      <c r="U569">
        <v>8.5499999999999993E-2</v>
      </c>
      <c r="V569">
        <v>7.1499999999999994E-2</v>
      </c>
      <c r="W569">
        <v>6.4499999999999988E-2</v>
      </c>
      <c r="X569">
        <v>5.7499999999999989E-2</v>
      </c>
      <c r="Y569">
        <v>4.9999999999999989E-2</v>
      </c>
      <c r="Z569">
        <v>7.7499999999999986E-2</v>
      </c>
      <c r="AA569">
        <v>6.3499999999999987E-2</v>
      </c>
      <c r="AB569">
        <v>5.6499999999999981E-2</v>
      </c>
      <c r="AC569">
        <v>4.9499999999999982E-2</v>
      </c>
      <c r="AD569">
        <v>4.1999999999999982E-2</v>
      </c>
      <c r="AE569" t="str">
        <f t="shared" si="8"/>
        <v>Bayi &amp; PersalinanPerawatan &amp; Kesehatan BayiTisu Basah &amp; Dudukan</v>
      </c>
      <c r="BF569" t="s">
        <v>1291</v>
      </c>
      <c r="BI569" t="s">
        <v>2457</v>
      </c>
      <c r="BL569" t="s">
        <v>500</v>
      </c>
      <c r="BM569" t="s">
        <v>2776</v>
      </c>
      <c r="BO569" t="s">
        <v>4144</v>
      </c>
      <c r="BP569" t="s">
        <v>3552</v>
      </c>
    </row>
    <row r="570" spans="1:68">
      <c r="A570" t="s">
        <v>1244</v>
      </c>
      <c r="B570">
        <v>602284</v>
      </c>
      <c r="C570" t="s">
        <v>1245</v>
      </c>
      <c r="D570">
        <v>879112</v>
      </c>
      <c r="E570" t="s">
        <v>1256</v>
      </c>
      <c r="F570">
        <v>892552</v>
      </c>
      <c r="G570" t="s">
        <v>4053</v>
      </c>
      <c r="H570" t="s">
        <v>2738</v>
      </c>
      <c r="I570" t="s">
        <v>2457</v>
      </c>
      <c r="J570" t="s">
        <v>2739</v>
      </c>
      <c r="K570">
        <v>0.04</v>
      </c>
      <c r="L570">
        <v>7.0000000000000007E-2</v>
      </c>
      <c r="M570">
        <v>3.0000000000000006E-2</v>
      </c>
      <c r="N570">
        <v>9.2499999999999999E-2</v>
      </c>
      <c r="O570">
        <v>8.4499999999999992E-2</v>
      </c>
      <c r="P570">
        <v>-6.9125483766753516E-3</v>
      </c>
      <c r="Q570">
        <v>-2.161216136327259E-2</v>
      </c>
      <c r="R570">
        <v>-2.8524709739947942E-2</v>
      </c>
      <c r="S570">
        <v>-3.5655887174934925E-2</v>
      </c>
      <c r="T570">
        <v>-4.3374516233246563E-2</v>
      </c>
      <c r="U570">
        <v>8.5587451623324651E-2</v>
      </c>
      <c r="V570">
        <v>7.0887838636727402E-2</v>
      </c>
      <c r="W570">
        <v>6.3975290260052053E-2</v>
      </c>
      <c r="X570">
        <v>5.6844112825065074E-2</v>
      </c>
      <c r="Y570">
        <v>4.9125483766753436E-2</v>
      </c>
      <c r="Z570">
        <v>7.7587451623324644E-2</v>
      </c>
      <c r="AA570">
        <v>6.2887838636727394E-2</v>
      </c>
      <c r="AB570">
        <v>5.5975290260052046E-2</v>
      </c>
      <c r="AC570">
        <v>4.8844112825065067E-2</v>
      </c>
      <c r="AD570">
        <v>4.1125483766753429E-2</v>
      </c>
      <c r="AE570" t="str">
        <f t="shared" si="8"/>
        <v>Bayi &amp; PersalinanPerawatan &amp; Kesehatan BayiWewangian</v>
      </c>
      <c r="BF570" t="s">
        <v>1526</v>
      </c>
      <c r="BI570" t="s">
        <v>2457</v>
      </c>
      <c r="BL570" t="s">
        <v>501</v>
      </c>
      <c r="BM570" t="s">
        <v>2780</v>
      </c>
      <c r="BO570" t="s">
        <v>4064</v>
      </c>
      <c r="BP570" t="s">
        <v>3555</v>
      </c>
    </row>
    <row r="571" spans="1:68">
      <c r="A571" t="s">
        <v>1244</v>
      </c>
      <c r="B571">
        <v>602284</v>
      </c>
      <c r="C571" t="s">
        <v>1245</v>
      </c>
      <c r="D571">
        <v>879112</v>
      </c>
      <c r="E571" t="s">
        <v>1249</v>
      </c>
      <c r="F571">
        <v>892680</v>
      </c>
      <c r="G571" t="s">
        <v>3996</v>
      </c>
      <c r="H571" t="s">
        <v>2738</v>
      </c>
      <c r="I571" t="s">
        <v>2457</v>
      </c>
      <c r="J571" t="s">
        <v>2739</v>
      </c>
      <c r="K571">
        <v>0.04</v>
      </c>
      <c r="L571">
        <v>7.0000000000000007E-2</v>
      </c>
      <c r="M571">
        <v>3.0000000000000006E-2</v>
      </c>
      <c r="N571">
        <v>9.2499999999999999E-2</v>
      </c>
      <c r="O571">
        <v>8.4499999999999992E-2</v>
      </c>
      <c r="P571">
        <v>-6.8773678030064414E-3</v>
      </c>
      <c r="Q571">
        <v>-2.1858425378954948E-2</v>
      </c>
      <c r="R571">
        <v>-2.8735793181961389E-2</v>
      </c>
      <c r="S571">
        <v>-3.5919741477451736E-2</v>
      </c>
      <c r="T571">
        <v>-4.3726321969935644E-2</v>
      </c>
      <c r="U571">
        <v>8.5622632196993564E-2</v>
      </c>
      <c r="V571">
        <v>7.0641574621045047E-2</v>
      </c>
      <c r="W571">
        <v>6.3764206818038613E-2</v>
      </c>
      <c r="X571">
        <v>5.6580258522548263E-2</v>
      </c>
      <c r="Y571">
        <v>4.8773678030064355E-2</v>
      </c>
      <c r="Z571">
        <v>7.7622632196993557E-2</v>
      </c>
      <c r="AA571">
        <v>6.264157462104504E-2</v>
      </c>
      <c r="AB571">
        <v>5.5764206818038606E-2</v>
      </c>
      <c r="AC571">
        <v>4.8580258522548256E-2</v>
      </c>
      <c r="AD571">
        <v>4.0773678030064348E-2</v>
      </c>
      <c r="AE571" t="str">
        <f t="shared" si="8"/>
        <v>Bayi &amp; PersalinanPerawatan &amp; Kesehatan BayiAlat Perawatan Bayi</v>
      </c>
      <c r="BF571" t="s">
        <v>1238</v>
      </c>
      <c r="BI571" t="s">
        <v>2457</v>
      </c>
      <c r="BL571" t="s">
        <v>822</v>
      </c>
      <c r="BM571" t="s">
        <v>2784</v>
      </c>
      <c r="BO571" t="s">
        <v>3942</v>
      </c>
      <c r="BP571" t="s">
        <v>3558</v>
      </c>
    </row>
    <row r="572" spans="1:68">
      <c r="A572" t="s">
        <v>1244</v>
      </c>
      <c r="B572">
        <v>602284</v>
      </c>
      <c r="C572" t="s">
        <v>1245</v>
      </c>
      <c r="D572">
        <v>879112</v>
      </c>
      <c r="E572" t="s">
        <v>1261</v>
      </c>
      <c r="F572">
        <v>602673</v>
      </c>
      <c r="G572" t="s">
        <v>4002</v>
      </c>
      <c r="H572" t="s">
        <v>2738</v>
      </c>
      <c r="I572" t="s">
        <v>2457</v>
      </c>
      <c r="J572" t="s">
        <v>2739</v>
      </c>
      <c r="K572">
        <v>0.04</v>
      </c>
      <c r="L572">
        <v>7.0000000000000007E-2</v>
      </c>
      <c r="M572">
        <v>3.0000000000000006E-2</v>
      </c>
      <c r="N572">
        <v>9.2499999999999999E-2</v>
      </c>
      <c r="O572">
        <v>8.4499999999999992E-2</v>
      </c>
      <c r="P572">
        <v>-7.0000000000000097E-3</v>
      </c>
      <c r="Q572">
        <v>-2.1000000000000001E-2</v>
      </c>
      <c r="R572">
        <v>-2.8000000000000011E-2</v>
      </c>
      <c r="S572">
        <v>-3.500000000000001E-2</v>
      </c>
      <c r="T572">
        <v>-4.250000000000001E-2</v>
      </c>
      <c r="U572">
        <v>8.5499999999999993E-2</v>
      </c>
      <c r="V572">
        <v>7.1499999999999994E-2</v>
      </c>
      <c r="W572">
        <v>6.4499999999999988E-2</v>
      </c>
      <c r="X572">
        <v>5.7499999999999989E-2</v>
      </c>
      <c r="Y572">
        <v>4.9999999999999989E-2</v>
      </c>
      <c r="Z572">
        <v>7.7499999999999986E-2</v>
      </c>
      <c r="AA572">
        <v>6.3499999999999987E-2</v>
      </c>
      <c r="AB572">
        <v>5.6499999999999981E-2</v>
      </c>
      <c r="AC572">
        <v>4.9499999999999982E-2</v>
      </c>
      <c r="AD572">
        <v>4.1999999999999982E-2</v>
      </c>
      <c r="AE572" t="str">
        <f t="shared" si="8"/>
        <v>Bayi &amp; PersalinanPerawatan &amp; Kesehatan BayiDeterjen</v>
      </c>
      <c r="BF572" t="s">
        <v>1239</v>
      </c>
      <c r="BI572" t="s">
        <v>2457</v>
      </c>
      <c r="BL572" t="s">
        <v>894</v>
      </c>
      <c r="BM572" t="s">
        <v>2788</v>
      </c>
      <c r="BO572" t="s">
        <v>4145</v>
      </c>
      <c r="BP572" t="s">
        <v>3561</v>
      </c>
    </row>
    <row r="573" spans="1:68">
      <c r="A573" t="s">
        <v>1244</v>
      </c>
      <c r="B573">
        <v>602284</v>
      </c>
      <c r="C573" t="s">
        <v>1245</v>
      </c>
      <c r="D573">
        <v>879112</v>
      </c>
      <c r="E573" t="s">
        <v>1252</v>
      </c>
      <c r="F573">
        <v>602672</v>
      </c>
      <c r="G573" t="s">
        <v>4027</v>
      </c>
      <c r="H573" t="s">
        <v>2738</v>
      </c>
      <c r="I573" t="s">
        <v>2457</v>
      </c>
      <c r="J573" t="s">
        <v>2739</v>
      </c>
      <c r="K573">
        <v>0.04</v>
      </c>
      <c r="L573">
        <v>7.0000000000000007E-2</v>
      </c>
      <c r="M573">
        <v>3.0000000000000006E-2</v>
      </c>
      <c r="N573">
        <v>9.2499999999999999E-2</v>
      </c>
      <c r="O573">
        <v>8.4499999999999992E-2</v>
      </c>
      <c r="P573">
        <v>-7.0000000000000097E-3</v>
      </c>
      <c r="Q573">
        <v>-2.1000000000000001E-2</v>
      </c>
      <c r="R573">
        <v>-2.8000000000000011E-2</v>
      </c>
      <c r="S573">
        <v>-3.500000000000001E-2</v>
      </c>
      <c r="T573">
        <v>-4.250000000000001E-2</v>
      </c>
      <c r="U573">
        <v>8.5499999999999993E-2</v>
      </c>
      <c r="V573">
        <v>7.1499999999999994E-2</v>
      </c>
      <c r="W573">
        <v>6.4499999999999988E-2</v>
      </c>
      <c r="X573">
        <v>5.7499999999999989E-2</v>
      </c>
      <c r="Y573">
        <v>4.9999999999999989E-2</v>
      </c>
      <c r="Z573">
        <v>7.7499999999999986E-2</v>
      </c>
      <c r="AA573">
        <v>6.3499999999999987E-2</v>
      </c>
      <c r="AB573">
        <v>5.6499999999999981E-2</v>
      </c>
      <c r="AC573">
        <v>4.9499999999999982E-2</v>
      </c>
      <c r="AD573">
        <v>4.1999999999999982E-2</v>
      </c>
      <c r="AE573" t="str">
        <f t="shared" si="8"/>
        <v>Bayi &amp; PersalinanPerawatan &amp; Kesehatan BayiPensanitasi Tangan Bayi</v>
      </c>
      <c r="BF573" t="s">
        <v>1240</v>
      </c>
      <c r="BI573" t="s">
        <v>2457</v>
      </c>
      <c r="BL573" t="s">
        <v>453</v>
      </c>
      <c r="BM573" t="s">
        <v>2792</v>
      </c>
      <c r="BO573" t="s">
        <v>4146</v>
      </c>
      <c r="BP573" t="s">
        <v>3564</v>
      </c>
    </row>
    <row r="574" spans="1:68">
      <c r="A574" t="s">
        <v>1244</v>
      </c>
      <c r="B574">
        <v>602284</v>
      </c>
      <c r="C574" t="s">
        <v>1245</v>
      </c>
      <c r="D574">
        <v>879112</v>
      </c>
      <c r="E574" t="s">
        <v>1250</v>
      </c>
      <c r="F574">
        <v>602622</v>
      </c>
      <c r="G574" t="s">
        <v>4024</v>
      </c>
      <c r="H574" t="s">
        <v>2738</v>
      </c>
      <c r="I574" t="s">
        <v>2457</v>
      </c>
      <c r="J574" t="s">
        <v>2739</v>
      </c>
      <c r="K574">
        <v>0.04</v>
      </c>
      <c r="L574">
        <v>7.0000000000000007E-2</v>
      </c>
      <c r="M574">
        <v>3.0000000000000006E-2</v>
      </c>
      <c r="N574">
        <v>9.2499999999999999E-2</v>
      </c>
      <c r="O574">
        <v>8.4499999999999992E-2</v>
      </c>
      <c r="P574">
        <v>-7.5044529912009286E-3</v>
      </c>
      <c r="Q574">
        <v>-3.5124683753625908E-2</v>
      </c>
      <c r="R574">
        <v>-4.2629136744826837E-2</v>
      </c>
      <c r="S574">
        <v>-5.0133589736027766E-2</v>
      </c>
      <c r="T574">
        <v>-6.2678119648037017E-2</v>
      </c>
      <c r="U574">
        <v>8.4995547008799077E-2</v>
      </c>
      <c r="V574">
        <v>5.737531624637409E-2</v>
      </c>
      <c r="W574">
        <v>4.9870863255173162E-2</v>
      </c>
      <c r="X574">
        <v>4.2366410263972233E-2</v>
      </c>
      <c r="Y574">
        <v>2.9821880351962982E-2</v>
      </c>
      <c r="Z574">
        <v>7.699554700879907E-2</v>
      </c>
      <c r="AA574">
        <v>4.9375316246374083E-2</v>
      </c>
      <c r="AB574">
        <v>4.1870863255173155E-2</v>
      </c>
      <c r="AC574">
        <v>3.4366410263972226E-2</v>
      </c>
      <c r="AD574">
        <v>2.1821880351962974E-2</v>
      </c>
      <c r="AE574" t="str">
        <f t="shared" si="8"/>
        <v>Bayi &amp; PersalinanPerawatan &amp; Kesehatan BayiPengering Rambut Bayi</v>
      </c>
      <c r="BF574" t="s">
        <v>1789</v>
      </c>
      <c r="BI574" t="s">
        <v>2457</v>
      </c>
      <c r="BL574" t="s">
        <v>1140</v>
      </c>
      <c r="BM574" t="s">
        <v>2795</v>
      </c>
      <c r="BO574" t="s">
        <v>4147</v>
      </c>
      <c r="BP574" t="s">
        <v>3567</v>
      </c>
    </row>
    <row r="575" spans="1:68">
      <c r="A575" t="s">
        <v>1244</v>
      </c>
      <c r="B575">
        <v>602284</v>
      </c>
      <c r="C575" t="s">
        <v>1245</v>
      </c>
      <c r="D575">
        <v>879112</v>
      </c>
      <c r="E575" t="s">
        <v>1262</v>
      </c>
      <c r="F575">
        <v>818832</v>
      </c>
      <c r="G575" t="s">
        <v>4005</v>
      </c>
      <c r="H575" t="s">
        <v>2738</v>
      </c>
      <c r="I575" t="s">
        <v>2457</v>
      </c>
      <c r="J575" t="s">
        <v>2739</v>
      </c>
      <c r="K575">
        <v>0.04</v>
      </c>
      <c r="L575">
        <v>7.0000000000000007E-2</v>
      </c>
      <c r="M575">
        <v>3.0000000000000006E-2</v>
      </c>
      <c r="N575">
        <v>9.2499999999999999E-2</v>
      </c>
      <c r="O575">
        <v>8.4499999999999992E-2</v>
      </c>
      <c r="P575">
        <v>-6.6057217154188372E-3</v>
      </c>
      <c r="Q575">
        <v>-2.375994799206816E-2</v>
      </c>
      <c r="R575">
        <v>-3.0365669707486997E-2</v>
      </c>
      <c r="S575">
        <v>-3.7957087134358747E-2</v>
      </c>
      <c r="T575">
        <v>-4.6442782845811666E-2</v>
      </c>
      <c r="U575">
        <v>8.5894278284581155E-2</v>
      </c>
      <c r="V575">
        <v>6.8740052007931846E-2</v>
      </c>
      <c r="W575">
        <v>6.2134330292513001E-2</v>
      </c>
      <c r="X575">
        <v>5.4542912865641252E-2</v>
      </c>
      <c r="Y575">
        <v>4.6057217154188333E-2</v>
      </c>
      <c r="Z575">
        <v>7.7894278284581148E-2</v>
      </c>
      <c r="AA575">
        <v>6.0740052007931832E-2</v>
      </c>
      <c r="AB575">
        <v>5.4134330292512994E-2</v>
      </c>
      <c r="AC575">
        <v>4.6542912865641245E-2</v>
      </c>
      <c r="AD575">
        <v>3.8057217154188326E-2</v>
      </c>
      <c r="AE575" t="str">
        <f t="shared" si="8"/>
        <v>Bayi &amp; PersalinanPerawatan &amp; Kesehatan BayiDispenser Obat</v>
      </c>
      <c r="BF575" t="s">
        <v>1513</v>
      </c>
      <c r="BI575" t="s">
        <v>2457</v>
      </c>
      <c r="BL575" t="s">
        <v>1141</v>
      </c>
      <c r="BM575" t="s">
        <v>2799</v>
      </c>
      <c r="BO575" t="s">
        <v>4046</v>
      </c>
      <c r="BP575" t="s">
        <v>3570</v>
      </c>
    </row>
    <row r="576" spans="1:68">
      <c r="A576" t="s">
        <v>1244</v>
      </c>
      <c r="B576">
        <v>602284</v>
      </c>
      <c r="C576" t="s">
        <v>1245</v>
      </c>
      <c r="D576">
        <v>879112</v>
      </c>
      <c r="E576" t="s">
        <v>1265</v>
      </c>
      <c r="F576">
        <v>819088</v>
      </c>
      <c r="G576" t="s">
        <v>4045</v>
      </c>
      <c r="H576" t="s">
        <v>2738</v>
      </c>
      <c r="I576" t="s">
        <v>2457</v>
      </c>
      <c r="J576" t="s">
        <v>2739</v>
      </c>
      <c r="K576">
        <v>0.04</v>
      </c>
      <c r="L576">
        <v>7.0000000000000007E-2</v>
      </c>
      <c r="M576">
        <v>3.0000000000000006E-2</v>
      </c>
      <c r="N576">
        <v>9.2499999999999999E-2</v>
      </c>
      <c r="O576">
        <v>8.4499999999999992E-2</v>
      </c>
      <c r="P576">
        <v>-7.0000000000000097E-3</v>
      </c>
      <c r="Q576">
        <v>-2.1000000000000001E-2</v>
      </c>
      <c r="R576">
        <v>-2.8000000000000011E-2</v>
      </c>
      <c r="S576">
        <v>-3.500000000000001E-2</v>
      </c>
      <c r="T576">
        <v>-4.250000000000001E-2</v>
      </c>
      <c r="U576">
        <v>8.5499999999999993E-2</v>
      </c>
      <c r="V576">
        <v>7.1499999999999994E-2</v>
      </c>
      <c r="W576">
        <v>6.4499999999999988E-2</v>
      </c>
      <c r="X576">
        <v>5.7499999999999989E-2</v>
      </c>
      <c r="Y576">
        <v>4.9999999999999989E-2</v>
      </c>
      <c r="Z576">
        <v>7.7499999999999986E-2</v>
      </c>
      <c r="AA576">
        <v>6.3499999999999987E-2</v>
      </c>
      <c r="AB576">
        <v>5.6499999999999981E-2</v>
      </c>
      <c r="AC576">
        <v>4.9499999999999982E-2</v>
      </c>
      <c r="AD576">
        <v>4.1999999999999982E-2</v>
      </c>
      <c r="AE576" t="str">
        <f t="shared" si="8"/>
        <v>Bayi &amp; PersalinanPerawatan &amp; Kesehatan BayiTimbangan</v>
      </c>
      <c r="BF576" t="s">
        <v>1764</v>
      </c>
      <c r="BI576" t="s">
        <v>2457</v>
      </c>
      <c r="BL576" t="s">
        <v>1167</v>
      </c>
      <c r="BM576" t="s">
        <v>2803</v>
      </c>
      <c r="BO576" t="s">
        <v>4148</v>
      </c>
      <c r="BP576" t="s">
        <v>3573</v>
      </c>
    </row>
    <row r="577" spans="1:68">
      <c r="A577" t="s">
        <v>1244</v>
      </c>
      <c r="B577">
        <v>602284</v>
      </c>
      <c r="C577" t="s">
        <v>1245</v>
      </c>
      <c r="D577">
        <v>879112</v>
      </c>
      <c r="E577" t="s">
        <v>1260</v>
      </c>
      <c r="F577">
        <v>842640</v>
      </c>
      <c r="G577" t="s">
        <v>4018</v>
      </c>
      <c r="H577" t="s">
        <v>2738</v>
      </c>
      <c r="I577" t="s">
        <v>2457</v>
      </c>
      <c r="J577" t="s">
        <v>2739</v>
      </c>
      <c r="K577">
        <v>0.04</v>
      </c>
      <c r="L577">
        <v>7.0000000000000007E-2</v>
      </c>
      <c r="M577">
        <v>3.0000000000000006E-2</v>
      </c>
      <c r="N577">
        <v>0.1</v>
      </c>
      <c r="O577">
        <v>9.1999999999999998E-2</v>
      </c>
      <c r="P577">
        <v>-1.2320230503697481E-2</v>
      </c>
      <c r="Q577">
        <v>-2.5758386474117684E-2</v>
      </c>
      <c r="R577">
        <v>-3.8078616977815165E-2</v>
      </c>
      <c r="S577">
        <v>-4.7598271222268951E-2</v>
      </c>
      <c r="T577">
        <v>-5.6797694963025266E-2</v>
      </c>
      <c r="U577">
        <v>8.7679769496302518E-2</v>
      </c>
      <c r="V577">
        <v>7.4241613525882322E-2</v>
      </c>
      <c r="W577">
        <v>6.1921383022184841E-2</v>
      </c>
      <c r="X577">
        <v>5.2401728777731055E-2</v>
      </c>
      <c r="Y577">
        <v>4.3202305036974739E-2</v>
      </c>
      <c r="Z577">
        <v>7.967976949630251E-2</v>
      </c>
      <c r="AA577">
        <v>6.6241613525882315E-2</v>
      </c>
      <c r="AB577">
        <v>5.3921383022184834E-2</v>
      </c>
      <c r="AC577">
        <v>4.4401728777731048E-2</v>
      </c>
      <c r="AD577">
        <v>3.5202305036974732E-2</v>
      </c>
      <c r="AE577" t="str">
        <f t="shared" si="8"/>
        <v>Bayi &amp; PersalinanPerawatan &amp; Kesehatan BayiPembasmi Serangga &amp; Hama</v>
      </c>
      <c r="BF577" t="s">
        <v>2080</v>
      </c>
      <c r="BI577" t="s">
        <v>2457</v>
      </c>
      <c r="BL577" t="s">
        <v>1168</v>
      </c>
      <c r="BM577" t="s">
        <v>2807</v>
      </c>
      <c r="BO577" t="s">
        <v>4149</v>
      </c>
      <c r="BP577" t="s">
        <v>3576</v>
      </c>
    </row>
    <row r="578" spans="1:68">
      <c r="A578" t="s">
        <v>1244</v>
      </c>
      <c r="B578">
        <v>602284</v>
      </c>
      <c r="C578" t="s">
        <v>1245</v>
      </c>
      <c r="D578">
        <v>879112</v>
      </c>
      <c r="E578" t="s">
        <v>1259</v>
      </c>
      <c r="F578">
        <v>819472</v>
      </c>
      <c r="G578" t="s">
        <v>3993</v>
      </c>
      <c r="H578" t="s">
        <v>2738</v>
      </c>
      <c r="I578" t="s">
        <v>2457</v>
      </c>
      <c r="J578" t="s">
        <v>2739</v>
      </c>
      <c r="K578">
        <v>0.04</v>
      </c>
      <c r="L578">
        <v>7.0000000000000007E-2</v>
      </c>
      <c r="M578">
        <v>3.0000000000000006E-2</v>
      </c>
      <c r="N578">
        <v>9.2499999999999999E-2</v>
      </c>
      <c r="O578">
        <v>8.4499999999999992E-2</v>
      </c>
      <c r="P578">
        <v>-7.9829402887755044E-3</v>
      </c>
      <c r="Q578">
        <v>-4.8522328085714307E-2</v>
      </c>
      <c r="R578">
        <v>-5.6505268374489812E-2</v>
      </c>
      <c r="S578">
        <v>-6.4488208663265323E-2</v>
      </c>
      <c r="T578">
        <v>-8.1817611551020436E-2</v>
      </c>
      <c r="U578">
        <v>8.4517059711224501E-2</v>
      </c>
      <c r="V578">
        <v>4.3977671914285692E-2</v>
      </c>
      <c r="W578">
        <v>3.5994731625510187E-2</v>
      </c>
      <c r="X578">
        <v>2.8011791336734676E-2</v>
      </c>
      <c r="Y578">
        <v>1.0682388448979563E-2</v>
      </c>
      <c r="Z578">
        <v>7.6517059711224494E-2</v>
      </c>
      <c r="AA578">
        <v>3.5977671914285685E-2</v>
      </c>
      <c r="AB578">
        <v>2.799473162551018E-2</v>
      </c>
      <c r="AC578">
        <v>2.0011791336734669E-2</v>
      </c>
      <c r="AD578">
        <v>2.6823884489795558E-3</v>
      </c>
      <c r="AE578" t="str">
        <f t="shared" si="8"/>
        <v>Bayi &amp; PersalinanPerawatan &amp; Kesehatan BayiAlat Pengukur Tinggi &amp; Keliling</v>
      </c>
      <c r="BF578" t="s">
        <v>1640</v>
      </c>
      <c r="BI578" t="s">
        <v>2457</v>
      </c>
      <c r="BL578" t="s">
        <v>534</v>
      </c>
      <c r="BM578" t="s">
        <v>2811</v>
      </c>
      <c r="BO578" t="s">
        <v>4150</v>
      </c>
      <c r="BP578" t="s">
        <v>3579</v>
      </c>
    </row>
    <row r="579" spans="1:68">
      <c r="A579" t="s">
        <v>1244</v>
      </c>
      <c r="B579">
        <v>602284</v>
      </c>
      <c r="C579" t="s">
        <v>1245</v>
      </c>
      <c r="D579">
        <v>879112</v>
      </c>
      <c r="E579" t="s">
        <v>1258</v>
      </c>
      <c r="F579">
        <v>997896</v>
      </c>
      <c r="G579" t="s">
        <v>4021</v>
      </c>
      <c r="H579" t="s">
        <v>2738</v>
      </c>
      <c r="I579" t="s">
        <v>2457</v>
      </c>
      <c r="J579" t="s">
        <v>2739</v>
      </c>
      <c r="K579">
        <v>0.04</v>
      </c>
      <c r="L579">
        <v>7.0000000000000007E-2</v>
      </c>
      <c r="M579">
        <v>3.0000000000000006E-2</v>
      </c>
      <c r="N579">
        <v>9.2499999999999999E-2</v>
      </c>
      <c r="O579">
        <v>8.4499999999999992E-2</v>
      </c>
      <c r="P579">
        <v>-6.5735262840991779E-3</v>
      </c>
      <c r="Q579">
        <v>-2.3985316011305793E-2</v>
      </c>
      <c r="R579">
        <v>-3.0558842295404971E-2</v>
      </c>
      <c r="S579">
        <v>-3.8198552869256212E-2</v>
      </c>
      <c r="T579">
        <v>-4.6764737159008279E-2</v>
      </c>
      <c r="U579">
        <v>8.5926473715900814E-2</v>
      </c>
      <c r="V579">
        <v>6.8514683988694203E-2</v>
      </c>
      <c r="W579">
        <v>6.1941157704595032E-2</v>
      </c>
      <c r="X579">
        <v>5.4301447130743787E-2</v>
      </c>
      <c r="Y579">
        <v>4.5735262840991719E-2</v>
      </c>
      <c r="Z579">
        <v>7.7926473715900807E-2</v>
      </c>
      <c r="AA579">
        <v>6.0514683988694196E-2</v>
      </c>
      <c r="AB579">
        <v>5.3941157704595025E-2</v>
      </c>
      <c r="AC579">
        <v>4.6301447130743779E-2</v>
      </c>
      <c r="AD579">
        <v>3.7735262840991712E-2</v>
      </c>
      <c r="AE579" t="str">
        <f t="shared" si="8"/>
        <v>Bayi &amp; PersalinanPerawatan &amp; Kesehatan BayiPencetak Bentuk Tangan &amp; Kaki Bayi</v>
      </c>
      <c r="BF579" t="s">
        <v>1479</v>
      </c>
      <c r="BI579" t="s">
        <v>2457</v>
      </c>
      <c r="BL579" t="s">
        <v>985</v>
      </c>
      <c r="BM579" t="s">
        <v>2815</v>
      </c>
      <c r="BO579" t="s">
        <v>4151</v>
      </c>
      <c r="BP579" t="s">
        <v>3582</v>
      </c>
    </row>
    <row r="580" spans="1:68">
      <c r="A580" t="s">
        <v>1244</v>
      </c>
      <c r="B580">
        <v>602284</v>
      </c>
      <c r="C580" t="s">
        <v>1245</v>
      </c>
      <c r="D580">
        <v>879112</v>
      </c>
      <c r="E580" t="s">
        <v>1248</v>
      </c>
      <c r="F580">
        <v>602678</v>
      </c>
      <c r="G580" t="s">
        <v>4042</v>
      </c>
      <c r="H580" t="s">
        <v>2738</v>
      </c>
      <c r="I580" t="s">
        <v>2457</v>
      </c>
      <c r="J580" t="s">
        <v>2739</v>
      </c>
      <c r="K580">
        <v>0.04</v>
      </c>
      <c r="L580">
        <v>7.0000000000000007E-2</v>
      </c>
      <c r="M580">
        <v>3.0000000000000006E-2</v>
      </c>
      <c r="N580">
        <v>9.2499999999999999E-2</v>
      </c>
      <c r="O580">
        <v>8.4499999999999992E-2</v>
      </c>
      <c r="P580">
        <v>-6.6339855689620773E-3</v>
      </c>
      <c r="Q580">
        <v>-2.3562101017265486E-2</v>
      </c>
      <c r="R580">
        <v>-3.0196086586227563E-2</v>
      </c>
      <c r="S580">
        <v>-3.7745108232784451E-2</v>
      </c>
      <c r="T580">
        <v>-4.6160144310379271E-2</v>
      </c>
      <c r="U580">
        <v>8.5866014431037918E-2</v>
      </c>
      <c r="V580">
        <v>6.8937898982734516E-2</v>
      </c>
      <c r="W580">
        <v>6.2303913413772435E-2</v>
      </c>
      <c r="X580">
        <v>5.4754891767215548E-2</v>
      </c>
      <c r="Y580">
        <v>4.6339855689620728E-2</v>
      </c>
      <c r="Z580">
        <v>7.7866014431037911E-2</v>
      </c>
      <c r="AA580">
        <v>6.0937898982734509E-2</v>
      </c>
      <c r="AB580">
        <v>5.4303913413772428E-2</v>
      </c>
      <c r="AC580">
        <v>4.6754891767215541E-2</v>
      </c>
      <c r="AD580">
        <v>3.8339855689620721E-2</v>
      </c>
      <c r="AE580" t="str">
        <f t="shared" si="8"/>
        <v>Bayi &amp; PersalinanPerawatan &amp; Kesehatan BayiSterilisasi Pakaian Bayi</v>
      </c>
      <c r="BF580" t="s">
        <v>1834</v>
      </c>
      <c r="BI580" t="s">
        <v>2457</v>
      </c>
      <c r="BL580" t="s">
        <v>682</v>
      </c>
      <c r="BM580" t="s">
        <v>2821</v>
      </c>
      <c r="BO580" t="s">
        <v>4152</v>
      </c>
      <c r="BP580" t="s">
        <v>3585</v>
      </c>
    </row>
    <row r="581" spans="1:68">
      <c r="A581" t="s">
        <v>1244</v>
      </c>
      <c r="B581">
        <v>602284</v>
      </c>
      <c r="C581" t="s">
        <v>1318</v>
      </c>
      <c r="D581">
        <v>879496</v>
      </c>
      <c r="E581" t="s">
        <v>1320</v>
      </c>
      <c r="F581">
        <v>933768</v>
      </c>
      <c r="G581" t="s">
        <v>4103</v>
      </c>
      <c r="H581" t="s">
        <v>4058</v>
      </c>
      <c r="I581" t="s">
        <v>2457</v>
      </c>
      <c r="J581" t="s">
        <v>2739</v>
      </c>
      <c r="K581">
        <v>0.04</v>
      </c>
      <c r="L581">
        <v>7.0000000000000007E-2</v>
      </c>
      <c r="M581">
        <v>3.0000000000000006E-2</v>
      </c>
      <c r="N581">
        <v>5.7500000000000002E-2</v>
      </c>
      <c r="O581">
        <v>7.1999999999999995E-2</v>
      </c>
      <c r="P581">
        <v>-2.2500000000000006E-2</v>
      </c>
      <c r="Q581">
        <v>-2.2500000000000006E-2</v>
      </c>
      <c r="R581">
        <v>-2.2500000000000006E-2</v>
      </c>
      <c r="S581">
        <v>-2.2500000000000006E-2</v>
      </c>
      <c r="T581">
        <v>-3.0000000000000006E-2</v>
      </c>
      <c r="U581">
        <v>3.4999999999999996E-2</v>
      </c>
      <c r="V581">
        <v>3.4999999999999996E-2</v>
      </c>
      <c r="W581">
        <v>3.4999999999999996E-2</v>
      </c>
      <c r="X581">
        <v>3.4999999999999996E-2</v>
      </c>
      <c r="Y581">
        <v>2.7499999999999997E-2</v>
      </c>
      <c r="Z581">
        <v>4.9499999999999988E-2</v>
      </c>
      <c r="AA581">
        <v>4.9499999999999988E-2</v>
      </c>
      <c r="AB581">
        <v>4.9499999999999988E-2</v>
      </c>
      <c r="AC581">
        <v>4.9499999999999988E-2</v>
      </c>
      <c r="AD581">
        <v>4.1999999999999989E-2</v>
      </c>
      <c r="AE581" t="str">
        <f t="shared" si="8"/>
        <v>Bayi &amp; PersalinanSusu Formula &amp; Makanan BayiSusu Formula Pertumbuhan</v>
      </c>
      <c r="BF581" t="s">
        <v>2311</v>
      </c>
      <c r="BI581" t="s">
        <v>2457</v>
      </c>
      <c r="BL581" t="s">
        <v>986</v>
      </c>
      <c r="BM581" t="s">
        <v>2825</v>
      </c>
      <c r="BO581" t="s">
        <v>4153</v>
      </c>
      <c r="BP581" t="s">
        <v>3588</v>
      </c>
    </row>
    <row r="582" spans="1:68">
      <c r="A582" t="s">
        <v>1244</v>
      </c>
      <c r="B582">
        <v>602284</v>
      </c>
      <c r="C582" t="s">
        <v>1318</v>
      </c>
      <c r="D582">
        <v>879496</v>
      </c>
      <c r="E582" t="s">
        <v>1322</v>
      </c>
      <c r="F582">
        <v>933896</v>
      </c>
      <c r="G582" t="s">
        <v>4095</v>
      </c>
      <c r="H582" t="s">
        <v>4058</v>
      </c>
      <c r="I582" t="s">
        <v>2457</v>
      </c>
      <c r="J582" t="s">
        <v>2739</v>
      </c>
      <c r="K582">
        <v>0.04</v>
      </c>
      <c r="L582">
        <v>7.0000000000000007E-2</v>
      </c>
      <c r="M582">
        <v>3.0000000000000006E-2</v>
      </c>
      <c r="N582">
        <v>5.7500000000000002E-2</v>
      </c>
      <c r="O582">
        <v>7.1999999999999995E-2</v>
      </c>
      <c r="P582">
        <v>-2.2500000000000006E-2</v>
      </c>
      <c r="Q582">
        <v>-2.2500000000000006E-2</v>
      </c>
      <c r="R582">
        <v>-2.2500000000000006E-2</v>
      </c>
      <c r="S582">
        <v>-2.2500000000000006E-2</v>
      </c>
      <c r="T582">
        <v>-3.0000000000000006E-2</v>
      </c>
      <c r="U582">
        <v>3.4999999999999996E-2</v>
      </c>
      <c r="V582">
        <v>3.4999999999999996E-2</v>
      </c>
      <c r="W582">
        <v>3.4999999999999996E-2</v>
      </c>
      <c r="X582">
        <v>3.4999999999999996E-2</v>
      </c>
      <c r="Y582">
        <v>2.7499999999999997E-2</v>
      </c>
      <c r="Z582">
        <v>4.9499999999999988E-2</v>
      </c>
      <c r="AA582">
        <v>4.9499999999999988E-2</v>
      </c>
      <c r="AB582">
        <v>4.9499999999999988E-2</v>
      </c>
      <c r="AC582">
        <v>4.9499999999999988E-2</v>
      </c>
      <c r="AD582">
        <v>4.1999999999999989E-2</v>
      </c>
      <c r="AE582" t="str">
        <f t="shared" ref="AE582:AE645" si="9">VLOOKUP(G582,BO:BP,2,0)</f>
        <v>Bayi &amp; PersalinanSusu Formula &amp; Makanan BayiMakanan Bayi, Pure &amp; Sereal</v>
      </c>
      <c r="BF582" t="s">
        <v>1263</v>
      </c>
      <c r="BI582" t="s">
        <v>2457</v>
      </c>
      <c r="BL582" t="s">
        <v>987</v>
      </c>
      <c r="BM582" t="s">
        <v>2829</v>
      </c>
      <c r="BO582" t="s">
        <v>4154</v>
      </c>
      <c r="BP582" t="s">
        <v>3591</v>
      </c>
    </row>
    <row r="583" spans="1:68">
      <c r="A583" t="s">
        <v>1244</v>
      </c>
      <c r="B583">
        <v>602284</v>
      </c>
      <c r="C583" t="s">
        <v>1318</v>
      </c>
      <c r="D583">
        <v>879496</v>
      </c>
      <c r="E583" t="s">
        <v>1321</v>
      </c>
      <c r="F583">
        <v>843024</v>
      </c>
      <c r="G583" t="s">
        <v>4101</v>
      </c>
      <c r="H583" t="s">
        <v>4058</v>
      </c>
      <c r="I583" t="s">
        <v>2457</v>
      </c>
      <c r="J583" t="s">
        <v>2739</v>
      </c>
      <c r="K583">
        <v>0.04</v>
      </c>
      <c r="L583">
        <v>7.0000000000000007E-2</v>
      </c>
      <c r="M583">
        <v>3.0000000000000006E-2</v>
      </c>
      <c r="N583">
        <v>5.7500000000000002E-2</v>
      </c>
      <c r="O583">
        <v>7.1999999999999995E-2</v>
      </c>
      <c r="P583">
        <v>-3.0000000000000006E-2</v>
      </c>
      <c r="Q583">
        <v>-3.0000000000000006E-2</v>
      </c>
      <c r="R583">
        <v>-3.0000000000000006E-2</v>
      </c>
      <c r="S583">
        <v>-3.0000000000000006E-2</v>
      </c>
      <c r="T583">
        <v>-3.0000000000000006E-2</v>
      </c>
      <c r="U583">
        <v>2.7499999999999997E-2</v>
      </c>
      <c r="V583">
        <v>2.7499999999999997E-2</v>
      </c>
      <c r="W583">
        <v>2.7499999999999997E-2</v>
      </c>
      <c r="X583">
        <v>2.7499999999999997E-2</v>
      </c>
      <c r="Y583">
        <v>2.7499999999999997E-2</v>
      </c>
      <c r="Z583">
        <v>4.1999999999999989E-2</v>
      </c>
      <c r="AA583">
        <v>4.1999999999999989E-2</v>
      </c>
      <c r="AB583">
        <v>4.1999999999999989E-2</v>
      </c>
      <c r="AC583">
        <v>4.1999999999999989E-2</v>
      </c>
      <c r="AD583">
        <v>4.1999999999999989E-2</v>
      </c>
      <c r="AE583" t="str">
        <f t="shared" si="9"/>
        <v>Bayi &amp; PersalinanSusu Formula &amp; Makanan BayiSusu Formula Bayi</v>
      </c>
      <c r="BF583" t="s">
        <v>1393</v>
      </c>
      <c r="BI583" t="s">
        <v>2457</v>
      </c>
      <c r="BL583" t="s">
        <v>988</v>
      </c>
      <c r="BM583" t="s">
        <v>2833</v>
      </c>
      <c r="BO583" t="s">
        <v>4155</v>
      </c>
      <c r="BP583" t="s">
        <v>3594</v>
      </c>
    </row>
    <row r="584" spans="1:68">
      <c r="A584" t="s">
        <v>1717</v>
      </c>
      <c r="B584">
        <v>700645</v>
      </c>
      <c r="C584" t="s">
        <v>1719</v>
      </c>
      <c r="D584">
        <v>700646</v>
      </c>
      <c r="E584" t="s">
        <v>1722</v>
      </c>
      <c r="F584">
        <v>700647</v>
      </c>
      <c r="G584" t="s">
        <v>4156</v>
      </c>
      <c r="H584" t="s">
        <v>2505</v>
      </c>
      <c r="I584" t="s">
        <v>2457</v>
      </c>
      <c r="J584" t="s">
        <v>1717</v>
      </c>
      <c r="K584">
        <v>0.04</v>
      </c>
      <c r="L584">
        <v>6.5000000000000002E-2</v>
      </c>
      <c r="M584">
        <v>2.5000000000000001E-2</v>
      </c>
      <c r="N584">
        <v>7.4999999999999997E-2</v>
      </c>
      <c r="O584">
        <v>6.2E-2</v>
      </c>
      <c r="P584">
        <v>-1.8750000000000003E-2</v>
      </c>
      <c r="Q584">
        <v>-1.8750000000000003E-2</v>
      </c>
      <c r="R584">
        <v>-1.8750000000000003E-2</v>
      </c>
      <c r="S584">
        <v>-1.8750000000000003E-2</v>
      </c>
      <c r="T584">
        <v>-2.5000000000000001E-2</v>
      </c>
      <c r="U584">
        <v>5.6249999999999994E-2</v>
      </c>
      <c r="V584">
        <v>5.6249999999999994E-2</v>
      </c>
      <c r="W584">
        <v>5.6249999999999994E-2</v>
      </c>
      <c r="X584">
        <v>5.6249999999999994E-2</v>
      </c>
      <c r="Y584">
        <v>4.9999999999999996E-2</v>
      </c>
      <c r="Z584">
        <v>4.3249999999999997E-2</v>
      </c>
      <c r="AA584">
        <v>4.3249999999999997E-2</v>
      </c>
      <c r="AB584">
        <v>4.3249999999999997E-2</v>
      </c>
      <c r="AC584">
        <v>4.3249999999999997E-2</v>
      </c>
      <c r="AD584">
        <v>3.6999999999999998E-2</v>
      </c>
      <c r="AE584" t="str">
        <f t="shared" si="9"/>
        <v>KesehatanSuplemen MakananManajemen Berat Badan</v>
      </c>
      <c r="BF584" t="s">
        <v>1494</v>
      </c>
      <c r="BI584" t="s">
        <v>2457</v>
      </c>
      <c r="BL584" t="s">
        <v>989</v>
      </c>
      <c r="BM584" t="s">
        <v>2838</v>
      </c>
      <c r="BO584" t="s">
        <v>4157</v>
      </c>
      <c r="BP584" t="s">
        <v>3598</v>
      </c>
    </row>
    <row r="585" spans="1:68">
      <c r="A585" t="s">
        <v>1244</v>
      </c>
      <c r="B585">
        <v>602284</v>
      </c>
      <c r="C585" t="s">
        <v>1318</v>
      </c>
      <c r="D585">
        <v>879496</v>
      </c>
      <c r="E585" t="s">
        <v>1319</v>
      </c>
      <c r="F585">
        <v>819344</v>
      </c>
      <c r="G585" t="s">
        <v>4098</v>
      </c>
      <c r="H585" t="s">
        <v>4058</v>
      </c>
      <c r="I585" t="s">
        <v>2457</v>
      </c>
      <c r="J585" t="s">
        <v>2739</v>
      </c>
      <c r="K585">
        <v>0.04</v>
      </c>
      <c r="L585">
        <v>7.0000000000000007E-2</v>
      </c>
      <c r="M585">
        <v>3.0000000000000006E-2</v>
      </c>
      <c r="N585">
        <v>5.2499999999999998E-2</v>
      </c>
      <c r="O585">
        <v>7.1999999999999995E-2</v>
      </c>
      <c r="P585">
        <v>-2.2500000000000006E-2</v>
      </c>
      <c r="Q585">
        <v>-2.2500000000000006E-2</v>
      </c>
      <c r="R585">
        <v>-2.2500000000000006E-2</v>
      </c>
      <c r="S585">
        <v>-2.2500000000000006E-2</v>
      </c>
      <c r="T585">
        <v>-3.0000000000000006E-2</v>
      </c>
      <c r="U585">
        <v>2.9999999999999992E-2</v>
      </c>
      <c r="V585">
        <v>2.9999999999999992E-2</v>
      </c>
      <c r="W585">
        <v>2.9999999999999992E-2</v>
      </c>
      <c r="X585">
        <v>2.9999999999999992E-2</v>
      </c>
      <c r="Y585">
        <v>2.2499999999999992E-2</v>
      </c>
      <c r="Z585">
        <v>4.9499999999999988E-2</v>
      </c>
      <c r="AA585">
        <v>4.9499999999999988E-2</v>
      </c>
      <c r="AB585">
        <v>4.9499999999999988E-2</v>
      </c>
      <c r="AC585">
        <v>4.9499999999999988E-2</v>
      </c>
      <c r="AD585">
        <v>4.1999999999999989E-2</v>
      </c>
      <c r="AE585" t="str">
        <f t="shared" si="9"/>
        <v>Bayi &amp; PersalinanSusu Formula &amp; Makanan BayiMinuman</v>
      </c>
      <c r="BF585" t="s">
        <v>1362</v>
      </c>
      <c r="BI585" t="s">
        <v>2457</v>
      </c>
      <c r="BL585" t="s">
        <v>990</v>
      </c>
      <c r="BM585" t="s">
        <v>2842</v>
      </c>
      <c r="BO585" t="s">
        <v>4158</v>
      </c>
      <c r="BP585" t="s">
        <v>3602</v>
      </c>
    </row>
    <row r="586" spans="1:68">
      <c r="A586" t="s">
        <v>1244</v>
      </c>
      <c r="B586">
        <v>602284</v>
      </c>
      <c r="C586" t="s">
        <v>1324</v>
      </c>
      <c r="D586">
        <v>880008</v>
      </c>
      <c r="E586" t="s">
        <v>1330</v>
      </c>
      <c r="F586">
        <v>947720</v>
      </c>
      <c r="G586" t="s">
        <v>4093</v>
      </c>
      <c r="H586" t="s">
        <v>4159</v>
      </c>
      <c r="I586" t="s">
        <v>2457</v>
      </c>
      <c r="J586" t="s">
        <v>2739</v>
      </c>
      <c r="K586">
        <v>0.04</v>
      </c>
      <c r="L586">
        <v>7.0000000000000007E-2</v>
      </c>
      <c r="M586">
        <v>3.0000000000000006E-2</v>
      </c>
      <c r="N586">
        <v>9.5000000000000001E-2</v>
      </c>
      <c r="O586">
        <v>0.11700000000000001</v>
      </c>
      <c r="P586">
        <v>-1.3000000000000008E-2</v>
      </c>
      <c r="Q586">
        <v>-2.1000000000000001E-2</v>
      </c>
      <c r="R586">
        <v>-3.4000000000000009E-2</v>
      </c>
      <c r="S586">
        <v>-4.250000000000001E-2</v>
      </c>
      <c r="T586">
        <v>-0.05</v>
      </c>
      <c r="U586">
        <v>8.199999999999999E-2</v>
      </c>
      <c r="V586">
        <v>7.3999999999999996E-2</v>
      </c>
      <c r="W586">
        <v>6.0999999999999992E-2</v>
      </c>
      <c r="X586">
        <v>5.2499999999999991E-2</v>
      </c>
      <c r="Y586">
        <v>4.4999999999999998E-2</v>
      </c>
      <c r="Z586">
        <v>0.104</v>
      </c>
      <c r="AA586">
        <v>9.6000000000000002E-2</v>
      </c>
      <c r="AB586">
        <v>8.299999999999999E-2</v>
      </c>
      <c r="AC586">
        <v>7.4499999999999997E-2</v>
      </c>
      <c r="AD586">
        <v>6.7000000000000004E-2</v>
      </c>
      <c r="AE586" t="str">
        <f t="shared" si="9"/>
        <v>Bayi &amp; PersalinanPerlengkapan KehamilanVitamin &amp; Suplemen Bersalin</v>
      </c>
      <c r="BF586" t="s">
        <v>1603</v>
      </c>
      <c r="BI586" t="s">
        <v>2457</v>
      </c>
      <c r="BL586" t="s">
        <v>330</v>
      </c>
      <c r="BM586" t="s">
        <v>2845</v>
      </c>
      <c r="BO586" t="s">
        <v>4160</v>
      </c>
      <c r="BP586" t="s">
        <v>3604</v>
      </c>
    </row>
    <row r="587" spans="1:68">
      <c r="A587" t="s">
        <v>1244</v>
      </c>
      <c r="B587">
        <v>602284</v>
      </c>
      <c r="C587" t="s">
        <v>1324</v>
      </c>
      <c r="D587">
        <v>880008</v>
      </c>
      <c r="E587" t="s">
        <v>1328</v>
      </c>
      <c r="F587">
        <v>893320</v>
      </c>
      <c r="G587" t="s">
        <v>4085</v>
      </c>
      <c r="H587" t="s">
        <v>4159</v>
      </c>
      <c r="I587" t="s">
        <v>2457</v>
      </c>
      <c r="J587" t="s">
        <v>2739</v>
      </c>
      <c r="K587">
        <v>0.04</v>
      </c>
      <c r="L587">
        <v>7.0000000000000007E-2</v>
      </c>
      <c r="M587">
        <v>3.0000000000000006E-2</v>
      </c>
      <c r="N587">
        <v>9.5000000000000001E-2</v>
      </c>
      <c r="O587">
        <v>0.11700000000000001</v>
      </c>
      <c r="P587">
        <v>-1.2669602107787895E-2</v>
      </c>
      <c r="Q587">
        <v>-2.331278524548475E-2</v>
      </c>
      <c r="R587">
        <v>-3.5982387353272645E-2</v>
      </c>
      <c r="S587">
        <v>-4.4977984191590804E-2</v>
      </c>
      <c r="T587">
        <v>-5.3303978922121076E-2</v>
      </c>
      <c r="U587">
        <v>8.2330397892212109E-2</v>
      </c>
      <c r="V587">
        <v>7.1687214754515255E-2</v>
      </c>
      <c r="W587">
        <v>5.9017612646727356E-2</v>
      </c>
      <c r="X587">
        <v>5.0022015808409197E-2</v>
      </c>
      <c r="Y587">
        <v>4.1696021077878925E-2</v>
      </c>
      <c r="Z587">
        <v>0.10433039789221212</v>
      </c>
      <c r="AA587">
        <v>9.3687214754515261E-2</v>
      </c>
      <c r="AB587">
        <v>8.1017612646727355E-2</v>
      </c>
      <c r="AC587">
        <v>7.2022015808409195E-2</v>
      </c>
      <c r="AD587">
        <v>6.3696021077878931E-2</v>
      </c>
      <c r="AE587" t="str">
        <f t="shared" si="9"/>
        <v>Bayi &amp; PersalinanPerlengkapan KehamilanPerawatan Kulit Bersalin</v>
      </c>
      <c r="BF587" t="s">
        <v>2257</v>
      </c>
      <c r="BI587" t="s">
        <v>2457</v>
      </c>
      <c r="BL587" t="s">
        <v>149</v>
      </c>
      <c r="BM587" t="s">
        <v>2847</v>
      </c>
      <c r="BO587" t="s">
        <v>4161</v>
      </c>
      <c r="BP587" t="s">
        <v>3607</v>
      </c>
    </row>
    <row r="588" spans="1:68">
      <c r="A588" t="s">
        <v>1244</v>
      </c>
      <c r="B588">
        <v>602284</v>
      </c>
      <c r="C588" t="s">
        <v>1324</v>
      </c>
      <c r="D588">
        <v>880008</v>
      </c>
      <c r="E588" t="s">
        <v>1325</v>
      </c>
      <c r="F588">
        <v>700718</v>
      </c>
      <c r="G588" t="s">
        <v>4079</v>
      </c>
      <c r="H588" t="s">
        <v>4159</v>
      </c>
      <c r="I588" t="s">
        <v>2457</v>
      </c>
      <c r="J588" t="s">
        <v>2739</v>
      </c>
      <c r="K588">
        <v>0.04</v>
      </c>
      <c r="L588">
        <v>7.0000000000000007E-2</v>
      </c>
      <c r="M588">
        <v>3.0000000000000006E-2</v>
      </c>
      <c r="N588">
        <v>9.2499999999999999E-2</v>
      </c>
      <c r="O588">
        <v>0.11450000000000002</v>
      </c>
      <c r="P588">
        <v>-1.0885903232627614E-2</v>
      </c>
      <c r="Q588">
        <v>-2.1798677371606782E-2</v>
      </c>
      <c r="R588">
        <v>-3.2684580604234396E-2</v>
      </c>
      <c r="S588">
        <v>-4.085572575529299E-2</v>
      </c>
      <c r="T588">
        <v>-4.8640967673723987E-2</v>
      </c>
      <c r="U588">
        <v>8.1614096767372385E-2</v>
      </c>
      <c r="V588">
        <v>7.0701322628393209E-2</v>
      </c>
      <c r="W588">
        <v>5.9815419395765602E-2</v>
      </c>
      <c r="X588">
        <v>5.1644274244707009E-2</v>
      </c>
      <c r="Y588">
        <v>4.3859032326276012E-2</v>
      </c>
      <c r="Z588">
        <v>0.1036140967673724</v>
      </c>
      <c r="AA588">
        <v>9.2701322628393229E-2</v>
      </c>
      <c r="AB588">
        <v>8.1815419395765615E-2</v>
      </c>
      <c r="AC588">
        <v>7.3644274244707028E-2</v>
      </c>
      <c r="AD588">
        <v>6.5859032326276032E-2</v>
      </c>
      <c r="AE588" t="str">
        <f t="shared" si="9"/>
        <v>Bayi &amp; PersalinanPerlengkapan KehamilanPakaian &amp; Aksesori Ibu Hamil dan Menyusui</v>
      </c>
      <c r="BF588" t="s">
        <v>2302</v>
      </c>
      <c r="BI588" t="s">
        <v>2457</v>
      </c>
      <c r="BL588" t="s">
        <v>913</v>
      </c>
      <c r="BM588" t="s">
        <v>2850</v>
      </c>
      <c r="BO588" t="s">
        <v>4162</v>
      </c>
      <c r="BP588" t="s">
        <v>3610</v>
      </c>
    </row>
    <row r="589" spans="1:68">
      <c r="A589" t="s">
        <v>1244</v>
      </c>
      <c r="B589">
        <v>602284</v>
      </c>
      <c r="C589" t="s">
        <v>1324</v>
      </c>
      <c r="D589">
        <v>880008</v>
      </c>
      <c r="E589" t="s">
        <v>1334</v>
      </c>
      <c r="F589">
        <v>893192</v>
      </c>
      <c r="G589" t="s">
        <v>4087</v>
      </c>
      <c r="H589" t="s">
        <v>4159</v>
      </c>
      <c r="I589" t="s">
        <v>2457</v>
      </c>
      <c r="J589" t="s">
        <v>2739</v>
      </c>
      <c r="K589">
        <v>0.04</v>
      </c>
      <c r="L589">
        <v>7.0000000000000007E-2</v>
      </c>
      <c r="M589">
        <v>3.0000000000000006E-2</v>
      </c>
      <c r="N589">
        <v>9.5000000000000001E-2</v>
      </c>
      <c r="O589">
        <v>0.11700000000000001</v>
      </c>
      <c r="P589">
        <v>-1.2650212034605007E-2</v>
      </c>
      <c r="Q589">
        <v>-2.3448515757765007E-2</v>
      </c>
      <c r="R589">
        <v>-3.6098727792370014E-2</v>
      </c>
      <c r="S589">
        <v>-4.5123409740462514E-2</v>
      </c>
      <c r="T589">
        <v>-5.3497879653950017E-2</v>
      </c>
      <c r="U589">
        <v>8.2349787965394994E-2</v>
      </c>
      <c r="V589">
        <v>7.1551484242234994E-2</v>
      </c>
      <c r="W589">
        <v>5.8901272207629987E-2</v>
      </c>
      <c r="X589">
        <v>4.9876590259537487E-2</v>
      </c>
      <c r="Y589">
        <v>4.1502120346049984E-2</v>
      </c>
      <c r="Z589">
        <v>0.104349787965395</v>
      </c>
      <c r="AA589">
        <v>9.3551484242235E-2</v>
      </c>
      <c r="AB589">
        <v>8.0901272207629993E-2</v>
      </c>
      <c r="AC589">
        <v>7.1876590259537493E-2</v>
      </c>
      <c r="AD589">
        <v>6.3502120346049989E-2</v>
      </c>
      <c r="AE589" t="str">
        <f t="shared" si="9"/>
        <v>Bayi &amp; PersalinanPerlengkapan KehamilanSabuk Pendukung Kehamilan</v>
      </c>
      <c r="BF589" t="s">
        <v>1765</v>
      </c>
      <c r="BI589" t="s">
        <v>2457</v>
      </c>
      <c r="BL589" t="s">
        <v>226</v>
      </c>
      <c r="BM589" t="s">
        <v>2853</v>
      </c>
      <c r="BO589" t="s">
        <v>4163</v>
      </c>
      <c r="BP589" t="s">
        <v>3613</v>
      </c>
    </row>
    <row r="590" spans="1:68">
      <c r="A590" t="s">
        <v>1244</v>
      </c>
      <c r="B590">
        <v>602284</v>
      </c>
      <c r="C590" t="s">
        <v>1324</v>
      </c>
      <c r="D590">
        <v>880008</v>
      </c>
      <c r="E590" t="s">
        <v>1331</v>
      </c>
      <c r="F590">
        <v>855056</v>
      </c>
      <c r="G590" t="s">
        <v>4091</v>
      </c>
      <c r="H590" t="s">
        <v>4159</v>
      </c>
      <c r="I590" t="s">
        <v>2457</v>
      </c>
      <c r="J590" t="s">
        <v>2739</v>
      </c>
      <c r="K590">
        <v>0.04</v>
      </c>
      <c r="L590">
        <v>7.0000000000000007E-2</v>
      </c>
      <c r="M590">
        <v>3.0000000000000006E-2</v>
      </c>
      <c r="N590">
        <v>9.5000000000000001E-2</v>
      </c>
      <c r="O590">
        <v>0.11700000000000001</v>
      </c>
      <c r="P590">
        <v>-1.3000000000000008E-2</v>
      </c>
      <c r="Q590">
        <v>-2.1000000000000001E-2</v>
      </c>
      <c r="R590">
        <v>-3.4000000000000009E-2</v>
      </c>
      <c r="S590">
        <v>-4.250000000000001E-2</v>
      </c>
      <c r="T590">
        <v>-0.05</v>
      </c>
      <c r="U590">
        <v>8.199999999999999E-2</v>
      </c>
      <c r="V590">
        <v>7.3999999999999996E-2</v>
      </c>
      <c r="W590">
        <v>6.0999999999999992E-2</v>
      </c>
      <c r="X590">
        <v>5.2499999999999991E-2</v>
      </c>
      <c r="Y590">
        <v>4.4999999999999998E-2</v>
      </c>
      <c r="Z590">
        <v>0.104</v>
      </c>
      <c r="AA590">
        <v>9.6000000000000002E-2</v>
      </c>
      <c r="AB590">
        <v>8.299999999999999E-2</v>
      </c>
      <c r="AC590">
        <v>7.4499999999999997E-2</v>
      </c>
      <c r="AD590">
        <v>6.7000000000000004E-2</v>
      </c>
      <c r="AE590" t="str">
        <f t="shared" si="9"/>
        <v>Bayi &amp; PersalinanPerlengkapan KehamilanSusu Formula untuk Ibu Hamil &amp; Menyusui</v>
      </c>
      <c r="BF590" t="s">
        <v>444</v>
      </c>
      <c r="BI590" t="s">
        <v>2457</v>
      </c>
      <c r="BL590" t="s">
        <v>869</v>
      </c>
      <c r="BM590" t="s">
        <v>2855</v>
      </c>
      <c r="BO590" t="s">
        <v>4164</v>
      </c>
      <c r="BP590" t="s">
        <v>3616</v>
      </c>
    </row>
    <row r="591" spans="1:68">
      <c r="A591" t="s">
        <v>1244</v>
      </c>
      <c r="B591">
        <v>602284</v>
      </c>
      <c r="C591" t="s">
        <v>1324</v>
      </c>
      <c r="D591">
        <v>880008</v>
      </c>
      <c r="E591" t="s">
        <v>1329</v>
      </c>
      <c r="F591">
        <v>700710</v>
      </c>
      <c r="G591" t="s">
        <v>4081</v>
      </c>
      <c r="H591" t="s">
        <v>4159</v>
      </c>
      <c r="I591" t="s">
        <v>2457</v>
      </c>
      <c r="J591" t="s">
        <v>2739</v>
      </c>
      <c r="K591">
        <v>0.04</v>
      </c>
      <c r="L591">
        <v>7.0000000000000007E-2</v>
      </c>
      <c r="M591">
        <v>3.0000000000000006E-2</v>
      </c>
      <c r="N591">
        <v>9.2499999999999999E-2</v>
      </c>
      <c r="O591">
        <v>0.11450000000000002</v>
      </c>
      <c r="P591">
        <v>-1.0699683964461755E-2</v>
      </c>
      <c r="Q591">
        <v>-2.3102212248767809E-2</v>
      </c>
      <c r="R591">
        <v>-3.3801896213229564E-2</v>
      </c>
      <c r="S591">
        <v>-4.225237026653695E-2</v>
      </c>
      <c r="T591">
        <v>-5.0503160355382597E-2</v>
      </c>
      <c r="U591">
        <v>8.1800316035538251E-2</v>
      </c>
      <c r="V591">
        <v>6.939778775123219E-2</v>
      </c>
      <c r="W591">
        <v>5.8698103786770435E-2</v>
      </c>
      <c r="X591">
        <v>5.0247629733463049E-2</v>
      </c>
      <c r="Y591">
        <v>4.1996839644617402E-2</v>
      </c>
      <c r="Z591">
        <v>0.10380031603553827</v>
      </c>
      <c r="AA591">
        <v>9.139778775123221E-2</v>
      </c>
      <c r="AB591">
        <v>8.0698103786770448E-2</v>
      </c>
      <c r="AC591">
        <v>7.2247629733463076E-2</v>
      </c>
      <c r="AD591">
        <v>6.3996839644617415E-2</v>
      </c>
      <c r="AE591" t="str">
        <f t="shared" si="9"/>
        <v>Bayi &amp; PersalinanPerlengkapan KehamilanPakaian Dalam Bersalin</v>
      </c>
      <c r="BF591" t="s">
        <v>1539</v>
      </c>
      <c r="BI591" t="s">
        <v>2457</v>
      </c>
      <c r="BL591" t="s">
        <v>895</v>
      </c>
      <c r="BM591" t="s">
        <v>2857</v>
      </c>
      <c r="BO591" t="s">
        <v>4165</v>
      </c>
      <c r="BP591" t="s">
        <v>3618</v>
      </c>
    </row>
    <row r="592" spans="1:68">
      <c r="A592" t="s">
        <v>1244</v>
      </c>
      <c r="B592">
        <v>602284</v>
      </c>
      <c r="C592" t="s">
        <v>1324</v>
      </c>
      <c r="D592">
        <v>880008</v>
      </c>
      <c r="E592" t="s">
        <v>1332</v>
      </c>
      <c r="F592">
        <v>892936</v>
      </c>
      <c r="G592" t="s">
        <v>4083</v>
      </c>
      <c r="H592" t="s">
        <v>4159</v>
      </c>
      <c r="I592" t="s">
        <v>2457</v>
      </c>
      <c r="J592" t="s">
        <v>2739</v>
      </c>
      <c r="K592">
        <v>0.04</v>
      </c>
      <c r="L592">
        <v>7.0000000000000007E-2</v>
      </c>
      <c r="M592">
        <v>3.0000000000000006E-2</v>
      </c>
      <c r="N592">
        <v>9.2499999999999999E-2</v>
      </c>
      <c r="O592">
        <v>0.11450000000000002</v>
      </c>
      <c r="P592">
        <v>-1.1000000000000013E-2</v>
      </c>
      <c r="Q592">
        <v>-2.1000000000000001E-2</v>
      </c>
      <c r="R592">
        <v>-3.2000000000000015E-2</v>
      </c>
      <c r="S592">
        <v>-4.0000000000000015E-2</v>
      </c>
      <c r="T592">
        <v>-4.7500000000000014E-2</v>
      </c>
      <c r="U592">
        <v>8.1499999999999989E-2</v>
      </c>
      <c r="V592">
        <v>7.1499999999999994E-2</v>
      </c>
      <c r="W592">
        <v>6.0499999999999984E-2</v>
      </c>
      <c r="X592">
        <v>5.2499999999999984E-2</v>
      </c>
      <c r="Y592">
        <v>4.4999999999999984E-2</v>
      </c>
      <c r="Z592">
        <v>0.10350000000000001</v>
      </c>
      <c r="AA592">
        <v>9.3500000000000014E-2</v>
      </c>
      <c r="AB592">
        <v>8.2500000000000004E-2</v>
      </c>
      <c r="AC592">
        <v>7.4500000000000011E-2</v>
      </c>
      <c r="AD592">
        <v>6.7000000000000004E-2</v>
      </c>
      <c r="AE592" t="str">
        <f t="shared" si="9"/>
        <v>Bayi &amp; PersalinanPerlengkapan KehamilanPakaian Nursing</v>
      </c>
      <c r="BF592" t="s">
        <v>1540</v>
      </c>
      <c r="BI592" t="s">
        <v>2457</v>
      </c>
      <c r="BL592" t="s">
        <v>637</v>
      </c>
      <c r="BM592" t="s">
        <v>2859</v>
      </c>
      <c r="BO592" t="s">
        <v>4166</v>
      </c>
      <c r="BP592" t="s">
        <v>3620</v>
      </c>
    </row>
    <row r="593" spans="1:68">
      <c r="A593" t="s">
        <v>1244</v>
      </c>
      <c r="B593">
        <v>602284</v>
      </c>
      <c r="C593" t="s">
        <v>1324</v>
      </c>
      <c r="D593">
        <v>880008</v>
      </c>
      <c r="E593" t="s">
        <v>1326</v>
      </c>
      <c r="F593">
        <v>893064</v>
      </c>
      <c r="G593" t="s">
        <v>4077</v>
      </c>
      <c r="H593" t="s">
        <v>4159</v>
      </c>
      <c r="I593" t="s">
        <v>2457</v>
      </c>
      <c r="J593" t="s">
        <v>2739</v>
      </c>
      <c r="K593">
        <v>0.04</v>
      </c>
      <c r="L593">
        <v>7.0000000000000007E-2</v>
      </c>
      <c r="M593">
        <v>3.0000000000000006E-2</v>
      </c>
      <c r="N593">
        <v>9.5000000000000001E-2</v>
      </c>
      <c r="O593">
        <v>0.11700000000000001</v>
      </c>
      <c r="P593">
        <v>-1.2642723037269862E-2</v>
      </c>
      <c r="Q593">
        <v>-2.3500938739110945E-2</v>
      </c>
      <c r="R593">
        <v>-3.6143661776380807E-2</v>
      </c>
      <c r="S593">
        <v>-4.5179577220476011E-2</v>
      </c>
      <c r="T593">
        <v>-5.3572769627301356E-2</v>
      </c>
      <c r="U593">
        <v>8.2357276962730139E-2</v>
      </c>
      <c r="V593">
        <v>7.1499061260889063E-2</v>
      </c>
      <c r="W593">
        <v>5.8856338223619194E-2</v>
      </c>
      <c r="X593">
        <v>4.982042277952399E-2</v>
      </c>
      <c r="Y593">
        <v>4.1427230372698645E-2</v>
      </c>
      <c r="Z593">
        <v>0.10435727696273014</v>
      </c>
      <c r="AA593">
        <v>9.3499061260889055E-2</v>
      </c>
      <c r="AB593">
        <v>8.0856338223619206E-2</v>
      </c>
      <c r="AC593">
        <v>7.1820422779523996E-2</v>
      </c>
      <c r="AD593">
        <v>6.3427230372698651E-2</v>
      </c>
      <c r="AE593" t="str">
        <f t="shared" si="9"/>
        <v>Bayi &amp; PersalinanPerlengkapan KehamilanBantal Bersalin</v>
      </c>
      <c r="BF593" t="s">
        <v>1408</v>
      </c>
      <c r="BI593" t="s">
        <v>2457</v>
      </c>
      <c r="BL593" t="s">
        <v>240</v>
      </c>
      <c r="BM593" t="s">
        <v>2861</v>
      </c>
      <c r="BO593" t="s">
        <v>4167</v>
      </c>
      <c r="BP593" t="s">
        <v>3623</v>
      </c>
    </row>
    <row r="594" spans="1:68">
      <c r="A594" t="s">
        <v>2267</v>
      </c>
      <c r="B594">
        <v>604579</v>
      </c>
      <c r="C594" t="s">
        <v>2290</v>
      </c>
      <c r="D594">
        <v>872072</v>
      </c>
      <c r="G594" t="s">
        <v>4168</v>
      </c>
      <c r="H594" t="s">
        <v>4168</v>
      </c>
      <c r="I594" t="s">
        <v>2547</v>
      </c>
      <c r="J594" t="s">
        <v>2267</v>
      </c>
      <c r="K594">
        <v>5.5E-2</v>
      </c>
      <c r="L594">
        <v>7.0000000000000007E-2</v>
      </c>
      <c r="M594">
        <v>1.5000000000000006E-2</v>
      </c>
      <c r="N594">
        <v>0.1</v>
      </c>
      <c r="O594">
        <v>0.122</v>
      </c>
      <c r="P594">
        <v>-1.4500000000000004E-2</v>
      </c>
      <c r="Q594">
        <v>-1.0500000000000004E-2</v>
      </c>
      <c r="R594">
        <v>-2.5000000000000008E-2</v>
      </c>
      <c r="S594">
        <v>-3.1250000000000007E-2</v>
      </c>
      <c r="T594">
        <v>-3.5000000000000003E-2</v>
      </c>
      <c r="U594">
        <v>8.5500000000000007E-2</v>
      </c>
      <c r="V594">
        <v>8.9499999999999996E-2</v>
      </c>
      <c r="W594">
        <v>7.4999999999999997E-2</v>
      </c>
      <c r="X594">
        <v>6.8750000000000006E-2</v>
      </c>
      <c r="Y594">
        <v>6.5000000000000002E-2</v>
      </c>
      <c r="Z594">
        <v>0.1075</v>
      </c>
      <c r="AA594">
        <v>0.11149999999999999</v>
      </c>
      <c r="AB594">
        <v>9.6999999999999989E-2</v>
      </c>
      <c r="AC594">
        <v>9.0749999999999997E-2</v>
      </c>
      <c r="AD594">
        <v>8.6999999999999994E-2</v>
      </c>
      <c r="AE594" t="str">
        <f t="shared" si="9"/>
        <v>Alat &amp; Perangkat KerasPeralatan Solder</v>
      </c>
      <c r="BF594" t="s">
        <v>1409</v>
      </c>
      <c r="BI594" t="s">
        <v>2457</v>
      </c>
      <c r="BL594" t="s">
        <v>54</v>
      </c>
      <c r="BM594" t="s">
        <v>2863</v>
      </c>
      <c r="BO594" t="s">
        <v>4156</v>
      </c>
      <c r="BP594" t="s">
        <v>3626</v>
      </c>
    </row>
    <row r="595" spans="1:68">
      <c r="A595" t="s">
        <v>1244</v>
      </c>
      <c r="B595">
        <v>602284</v>
      </c>
      <c r="C595" t="s">
        <v>1324</v>
      </c>
      <c r="D595">
        <v>880008</v>
      </c>
      <c r="E595" t="s">
        <v>1327</v>
      </c>
      <c r="F595">
        <v>998664</v>
      </c>
      <c r="G595" t="s">
        <v>4089</v>
      </c>
      <c r="H595" t="s">
        <v>4159</v>
      </c>
      <c r="I595" t="s">
        <v>2457</v>
      </c>
      <c r="J595" t="s">
        <v>2739</v>
      </c>
      <c r="K595">
        <v>0.04</v>
      </c>
      <c r="L595">
        <v>7.0000000000000007E-2</v>
      </c>
      <c r="M595">
        <v>3.0000000000000006E-2</v>
      </c>
      <c r="N595">
        <v>9.5000000000000001E-2</v>
      </c>
      <c r="O595">
        <v>0.11700000000000001</v>
      </c>
      <c r="P595">
        <v>-1.2962759731820334E-2</v>
      </c>
      <c r="Q595">
        <v>-2.1260681877257676E-2</v>
      </c>
      <c r="R595">
        <v>-3.4223441609078011E-2</v>
      </c>
      <c r="S595">
        <v>-4.2779302011347511E-2</v>
      </c>
      <c r="T595">
        <v>-5.0372402681796685E-2</v>
      </c>
      <c r="U595">
        <v>8.203724026817967E-2</v>
      </c>
      <c r="V595">
        <v>7.3739318122742328E-2</v>
      </c>
      <c r="W595">
        <v>6.0776558390921991E-2</v>
      </c>
      <c r="X595">
        <v>5.222069798865249E-2</v>
      </c>
      <c r="Y595">
        <v>4.4627597318203316E-2</v>
      </c>
      <c r="Z595">
        <v>0.10403724026817968</v>
      </c>
      <c r="AA595">
        <v>9.5739318122742334E-2</v>
      </c>
      <c r="AB595">
        <v>8.2776558390921989E-2</v>
      </c>
      <c r="AC595">
        <v>7.4220697988652495E-2</v>
      </c>
      <c r="AD595">
        <v>6.6627597318203322E-2</v>
      </c>
      <c r="AE595" t="str">
        <f t="shared" si="9"/>
        <v>Bayi &amp; PersalinanPerlengkapan KehamilanSabuk Pengaman untuk Ibu Hamil &amp; Aksesorinya</v>
      </c>
      <c r="BF595" t="s">
        <v>1571</v>
      </c>
      <c r="BI595" t="s">
        <v>2457</v>
      </c>
      <c r="BL595" t="s">
        <v>823</v>
      </c>
      <c r="BM595" t="s">
        <v>2865</v>
      </c>
      <c r="BO595" t="s">
        <v>2866</v>
      </c>
      <c r="BP595" t="s">
        <v>3629</v>
      </c>
    </row>
    <row r="596" spans="1:68">
      <c r="A596" t="s">
        <v>1444</v>
      </c>
      <c r="B596">
        <v>801928</v>
      </c>
      <c r="C596" t="s">
        <v>1450</v>
      </c>
      <c r="D596">
        <v>989320</v>
      </c>
      <c r="G596" t="s">
        <v>4169</v>
      </c>
      <c r="H596" t="s">
        <v>4169</v>
      </c>
      <c r="I596" t="s">
        <v>2971</v>
      </c>
      <c r="J596" t="s">
        <v>3208</v>
      </c>
      <c r="K596">
        <v>0.05</v>
      </c>
      <c r="L596">
        <v>0.08</v>
      </c>
      <c r="M596">
        <v>0.03</v>
      </c>
      <c r="N596">
        <v>0.1</v>
      </c>
      <c r="O596">
        <v>8.2000000000000003E-2</v>
      </c>
      <c r="P596">
        <v>-1.2853066958441677E-2</v>
      </c>
      <c r="Q596">
        <v>-2.2028531290908315E-2</v>
      </c>
      <c r="R596">
        <v>-3.4881598249349992E-2</v>
      </c>
      <c r="S596">
        <v>-4.3601997811687485E-2</v>
      </c>
      <c r="T596">
        <v>-5.1469330415583311E-2</v>
      </c>
      <c r="U596">
        <v>8.7146933041558322E-2</v>
      </c>
      <c r="V596">
        <v>7.797146870909169E-2</v>
      </c>
      <c r="W596">
        <v>6.5118401750650007E-2</v>
      </c>
      <c r="X596">
        <v>5.6398002188312521E-2</v>
      </c>
      <c r="Y596">
        <v>4.8530669584416694E-2</v>
      </c>
      <c r="Z596">
        <v>6.9146933041558334E-2</v>
      </c>
      <c r="AA596">
        <v>5.9971468709091688E-2</v>
      </c>
      <c r="AB596">
        <v>4.7118401750650012E-2</v>
      </c>
      <c r="AC596">
        <v>3.8398002188312519E-2</v>
      </c>
      <c r="AD596">
        <v>3.0530669584416692E-2</v>
      </c>
      <c r="AE596" t="str">
        <f t="shared" si="9"/>
        <v>Buku, Majalah, &amp; AudioEkonomi &amp; Manajemen</v>
      </c>
      <c r="BF596" t="s">
        <v>1480</v>
      </c>
      <c r="BI596" t="s">
        <v>2457</v>
      </c>
      <c r="BL596" t="s">
        <v>896</v>
      </c>
      <c r="BM596" t="s">
        <v>2868</v>
      </c>
      <c r="BO596" t="s">
        <v>2533</v>
      </c>
      <c r="BP596" t="s">
        <v>3632</v>
      </c>
    </row>
    <row r="597" spans="1:68">
      <c r="A597" t="s">
        <v>2292</v>
      </c>
      <c r="B597">
        <v>604206</v>
      </c>
      <c r="C597" t="s">
        <v>2315</v>
      </c>
      <c r="D597">
        <v>860040</v>
      </c>
      <c r="G597" t="s">
        <v>4170</v>
      </c>
      <c r="H597" t="s">
        <v>4170</v>
      </c>
      <c r="I597" t="s">
        <v>2971</v>
      </c>
      <c r="J597" t="s">
        <v>2292</v>
      </c>
      <c r="K597">
        <v>0.06</v>
      </c>
      <c r="L597">
        <v>0.08</v>
      </c>
      <c r="M597">
        <v>2.0000000000000004E-2</v>
      </c>
      <c r="N597">
        <v>9.5000000000000001E-2</v>
      </c>
      <c r="O597">
        <v>9.1999999999999998E-2</v>
      </c>
      <c r="P597">
        <v>-1.4000000000000002E-2</v>
      </c>
      <c r="Q597">
        <v>-1.4000000000000002E-2</v>
      </c>
      <c r="R597">
        <v>-2.8000000000000004E-2</v>
      </c>
      <c r="S597">
        <v>-3.5000000000000003E-2</v>
      </c>
      <c r="T597">
        <v>-4.0000000000000008E-2</v>
      </c>
      <c r="U597">
        <v>8.1000000000000003E-2</v>
      </c>
      <c r="V597">
        <v>8.1000000000000003E-2</v>
      </c>
      <c r="W597">
        <v>6.7000000000000004E-2</v>
      </c>
      <c r="X597">
        <v>0.06</v>
      </c>
      <c r="Y597">
        <v>5.4999999999999993E-2</v>
      </c>
      <c r="Z597">
        <v>7.8E-2</v>
      </c>
      <c r="AA597">
        <v>7.8E-2</v>
      </c>
      <c r="AB597">
        <v>6.4000000000000001E-2</v>
      </c>
      <c r="AC597">
        <v>5.6999999999999995E-2</v>
      </c>
      <c r="AD597">
        <v>5.1999999999999991E-2</v>
      </c>
      <c r="AE597" t="str">
        <f t="shared" si="9"/>
        <v>Mainan &amp; HobiMainan Elektrik &amp; Remote Control</v>
      </c>
      <c r="BF597" t="s">
        <v>1804</v>
      </c>
      <c r="BI597" t="s">
        <v>2457</v>
      </c>
      <c r="BL597" t="s">
        <v>150</v>
      </c>
      <c r="BM597" t="s">
        <v>2871</v>
      </c>
      <c r="BO597" t="s">
        <v>2504</v>
      </c>
      <c r="BP597" t="s">
        <v>3635</v>
      </c>
    </row>
    <row r="598" spans="1:68">
      <c r="A598" t="s">
        <v>1244</v>
      </c>
      <c r="B598">
        <v>602284</v>
      </c>
      <c r="C598" t="s">
        <v>1309</v>
      </c>
      <c r="D598">
        <v>877576</v>
      </c>
      <c r="E598" t="s">
        <v>1314</v>
      </c>
      <c r="F598">
        <v>890120</v>
      </c>
      <c r="G598" t="s">
        <v>4069</v>
      </c>
      <c r="H598" t="s">
        <v>3755</v>
      </c>
      <c r="I598" t="s">
        <v>2457</v>
      </c>
      <c r="J598" t="s">
        <v>2739</v>
      </c>
      <c r="K598">
        <v>0.04</v>
      </c>
      <c r="L598">
        <v>7.0000000000000007E-2</v>
      </c>
      <c r="M598">
        <v>3.0000000000000006E-2</v>
      </c>
      <c r="N598">
        <v>0.1</v>
      </c>
      <c r="O598">
        <v>0.11700000000000001</v>
      </c>
      <c r="P598">
        <v>-1.3000000000000008E-2</v>
      </c>
      <c r="Q598">
        <v>-2.1000000000000001E-2</v>
      </c>
      <c r="R598">
        <v>-3.4000000000000009E-2</v>
      </c>
      <c r="S598">
        <v>-4.250000000000001E-2</v>
      </c>
      <c r="T598">
        <v>-0.05</v>
      </c>
      <c r="U598">
        <v>8.6999999999999994E-2</v>
      </c>
      <c r="V598">
        <v>7.9000000000000001E-2</v>
      </c>
      <c r="W598">
        <v>6.6000000000000003E-2</v>
      </c>
      <c r="X598">
        <v>5.7499999999999996E-2</v>
      </c>
      <c r="Y598">
        <v>0.05</v>
      </c>
      <c r="Z598">
        <v>0.104</v>
      </c>
      <c r="AA598">
        <v>9.6000000000000002E-2</v>
      </c>
      <c r="AB598">
        <v>8.299999999999999E-2</v>
      </c>
      <c r="AC598">
        <v>7.4499999999999997E-2</v>
      </c>
      <c r="AD598">
        <v>6.7000000000000004E-2</v>
      </c>
      <c r="AE598" t="str">
        <f t="shared" si="9"/>
        <v>Bayi &amp; PersalinanPerlengkapan Bayi untuk TravelNappy Bag</v>
      </c>
      <c r="BF598" t="s">
        <v>706</v>
      </c>
      <c r="BI598" t="s">
        <v>2457</v>
      </c>
      <c r="BL598" t="s">
        <v>897</v>
      </c>
      <c r="BM598" t="s">
        <v>2873</v>
      </c>
      <c r="BO598" t="s">
        <v>4171</v>
      </c>
      <c r="BP598" t="s">
        <v>3974</v>
      </c>
    </row>
    <row r="599" spans="1:68">
      <c r="A599" t="s">
        <v>2014</v>
      </c>
      <c r="B599">
        <v>824328</v>
      </c>
      <c r="C599" t="s">
        <v>2017</v>
      </c>
      <c r="D599">
        <v>840328</v>
      </c>
      <c r="G599" t="s">
        <v>3814</v>
      </c>
      <c r="H599" t="s">
        <v>3814</v>
      </c>
      <c r="I599" t="s">
        <v>246</v>
      </c>
      <c r="J599" t="s">
        <v>2014</v>
      </c>
      <c r="K599">
        <v>0.05</v>
      </c>
      <c r="L599">
        <v>0.08</v>
      </c>
      <c r="M599">
        <v>0.03</v>
      </c>
      <c r="N599">
        <v>9.2499999999999999E-2</v>
      </c>
      <c r="O599">
        <v>0.1095</v>
      </c>
      <c r="P599">
        <v>-7.0000000000000062E-3</v>
      </c>
      <c r="Q599">
        <v>-2.0999999999999998E-2</v>
      </c>
      <c r="R599">
        <v>-2.8000000000000004E-2</v>
      </c>
      <c r="S599">
        <v>-3.5000000000000003E-2</v>
      </c>
      <c r="T599">
        <v>-4.2500000000000003E-2</v>
      </c>
      <c r="U599">
        <v>8.5499999999999993E-2</v>
      </c>
      <c r="V599">
        <v>7.1500000000000008E-2</v>
      </c>
      <c r="W599">
        <v>6.4500000000000002E-2</v>
      </c>
      <c r="X599">
        <v>5.7499999999999996E-2</v>
      </c>
      <c r="Y599">
        <v>4.9999999999999996E-2</v>
      </c>
      <c r="Z599">
        <v>0.10249999999999999</v>
      </c>
      <c r="AA599">
        <v>8.8499999999999995E-2</v>
      </c>
      <c r="AB599">
        <v>8.1499999999999989E-2</v>
      </c>
      <c r="AC599">
        <v>7.4499999999999997E-2</v>
      </c>
      <c r="AD599">
        <v>6.7000000000000004E-2</v>
      </c>
      <c r="AE599" t="str">
        <f t="shared" si="9"/>
        <v>Pakaian &amp; Pakaian Dalam PriaPakaian Khusus Pria</v>
      </c>
      <c r="BF599" t="s">
        <v>1332</v>
      </c>
      <c r="BI599" t="s">
        <v>2457</v>
      </c>
      <c r="BL599" t="s">
        <v>898</v>
      </c>
      <c r="BM599" t="s">
        <v>2875</v>
      </c>
      <c r="BO599" t="s">
        <v>4172</v>
      </c>
      <c r="BP599" t="s">
        <v>3977</v>
      </c>
    </row>
    <row r="600" spans="1:68">
      <c r="A600" t="s">
        <v>1997</v>
      </c>
      <c r="B600">
        <v>824584</v>
      </c>
      <c r="C600" t="s">
        <v>1998</v>
      </c>
      <c r="D600">
        <v>902920</v>
      </c>
      <c r="G600" t="s">
        <v>3719</v>
      </c>
      <c r="H600" t="s">
        <v>3719</v>
      </c>
      <c r="I600" t="s">
        <v>246</v>
      </c>
      <c r="J600" t="s">
        <v>1997</v>
      </c>
      <c r="K600">
        <v>5.5E-2</v>
      </c>
      <c r="L600">
        <v>0.08</v>
      </c>
      <c r="M600">
        <v>2.5000000000000001E-2</v>
      </c>
      <c r="N600">
        <v>0.1</v>
      </c>
      <c r="O600">
        <v>0.11700000000000001</v>
      </c>
      <c r="P600">
        <v>-1.3130620899235539E-2</v>
      </c>
      <c r="Q600">
        <v>-2.008565370535122E-2</v>
      </c>
      <c r="R600">
        <v>-3.321627460458676E-2</v>
      </c>
      <c r="S600">
        <v>-4.152034325573345E-2</v>
      </c>
      <c r="T600">
        <v>-4.8693791007644607E-2</v>
      </c>
      <c r="U600">
        <v>8.6869379100764463E-2</v>
      </c>
      <c r="V600">
        <v>7.9914346294648789E-2</v>
      </c>
      <c r="W600">
        <v>6.6783725395413246E-2</v>
      </c>
      <c r="X600">
        <v>5.8479656744266556E-2</v>
      </c>
      <c r="Y600">
        <v>5.1306208992355398E-2</v>
      </c>
      <c r="Z600">
        <v>0.10386937910076446</v>
      </c>
      <c r="AA600">
        <v>9.691434629464879E-2</v>
      </c>
      <c r="AB600">
        <v>8.3783725395413247E-2</v>
      </c>
      <c r="AC600">
        <v>7.5479656744266557E-2</v>
      </c>
      <c r="AD600">
        <v>6.8306208992355399E-2</v>
      </c>
      <c r="AE600" t="str">
        <f t="shared" si="9"/>
        <v>Koper &amp; TasAksesoris Tas</v>
      </c>
      <c r="BF600" t="s">
        <v>1347</v>
      </c>
      <c r="BI600" t="s">
        <v>2457</v>
      </c>
      <c r="BL600" t="s">
        <v>454</v>
      </c>
      <c r="BM600" t="s">
        <v>2877</v>
      </c>
      <c r="BO600" t="s">
        <v>4173</v>
      </c>
      <c r="BP600" t="s">
        <v>3980</v>
      </c>
    </row>
    <row r="601" spans="1:68">
      <c r="A601" t="s">
        <v>1348</v>
      </c>
      <c r="B601">
        <v>601450</v>
      </c>
      <c r="C601" t="s">
        <v>1364</v>
      </c>
      <c r="D601">
        <v>849544</v>
      </c>
      <c r="E601" t="s">
        <v>1371</v>
      </c>
      <c r="F601">
        <v>601461</v>
      </c>
      <c r="G601" t="s">
        <v>4174</v>
      </c>
      <c r="H601" t="s">
        <v>3644</v>
      </c>
      <c r="I601" t="s">
        <v>2457</v>
      </c>
      <c r="J601" t="s">
        <v>1348</v>
      </c>
      <c r="K601">
        <v>0.04</v>
      </c>
      <c r="L601">
        <v>7.0000000000000007E-2</v>
      </c>
      <c r="M601">
        <v>3.0000000000000006E-2</v>
      </c>
      <c r="N601">
        <v>0.1</v>
      </c>
      <c r="O601">
        <v>9.1999999999999998E-2</v>
      </c>
      <c r="P601">
        <v>-1.2932855839956601E-2</v>
      </c>
      <c r="Q601">
        <v>-2.1470009120303852E-2</v>
      </c>
      <c r="R601">
        <v>-3.4402864960260453E-2</v>
      </c>
      <c r="S601">
        <v>-4.3003581200325561E-2</v>
      </c>
      <c r="T601">
        <v>-5.0671441600434075E-2</v>
      </c>
      <c r="U601">
        <v>8.7067144160043408E-2</v>
      </c>
      <c r="V601">
        <v>7.8529990879696157E-2</v>
      </c>
      <c r="W601">
        <v>6.5597135039739546E-2</v>
      </c>
      <c r="X601">
        <v>5.6996418799674445E-2</v>
      </c>
      <c r="Y601">
        <v>4.932855839956593E-2</v>
      </c>
      <c r="Z601">
        <v>7.9067144160043401E-2</v>
      </c>
      <c r="AA601">
        <v>7.052999087969615E-2</v>
      </c>
      <c r="AB601">
        <v>5.7597135039739546E-2</v>
      </c>
      <c r="AC601">
        <v>4.8996418799674438E-2</v>
      </c>
      <c r="AD601">
        <v>4.1328558399565923E-2</v>
      </c>
      <c r="AE601" t="str">
        <f t="shared" si="9"/>
        <v>Perawatan &amp; KecantikanPerawatan Mata &amp; TelingaCairan Lensa &amp; Tetes Mata</v>
      </c>
      <c r="BF601" t="s">
        <v>1668</v>
      </c>
      <c r="BI601" t="s">
        <v>2457</v>
      </c>
      <c r="BL601" t="s">
        <v>132</v>
      </c>
      <c r="BM601" t="s">
        <v>2879</v>
      </c>
      <c r="BO601" t="s">
        <v>4175</v>
      </c>
      <c r="BP601" t="s">
        <v>3983</v>
      </c>
    </row>
    <row r="602" spans="1:68">
      <c r="A602" t="s">
        <v>2028</v>
      </c>
      <c r="B602">
        <v>601303</v>
      </c>
      <c r="C602" t="s">
        <v>2037</v>
      </c>
      <c r="D602">
        <v>601310</v>
      </c>
      <c r="E602" t="s">
        <v>2041</v>
      </c>
      <c r="F602">
        <v>601317</v>
      </c>
      <c r="G602" t="s">
        <v>3669</v>
      </c>
      <c r="H602" t="s">
        <v>2415</v>
      </c>
      <c r="I602" t="s">
        <v>246</v>
      </c>
      <c r="J602" t="s">
        <v>2028</v>
      </c>
      <c r="K602">
        <v>5.5E-2</v>
      </c>
      <c r="L602">
        <v>0.08</v>
      </c>
      <c r="M602">
        <v>2.5000000000000001E-2</v>
      </c>
      <c r="N602">
        <v>9.2499999999999999E-2</v>
      </c>
      <c r="O602">
        <v>0.1095</v>
      </c>
      <c r="P602">
        <v>-7.1480629277761477E-3</v>
      </c>
      <c r="Q602">
        <v>-1.9963559505566993E-2</v>
      </c>
      <c r="R602">
        <v>-2.7111622433343141E-2</v>
      </c>
      <c r="S602">
        <v>-3.3889528041678926E-2</v>
      </c>
      <c r="T602">
        <v>-4.1019370722238567E-2</v>
      </c>
      <c r="U602">
        <v>8.5351937072223855E-2</v>
      </c>
      <c r="V602">
        <v>7.2536440494433002E-2</v>
      </c>
      <c r="W602">
        <v>6.5388377566656858E-2</v>
      </c>
      <c r="X602">
        <v>5.8610471958321073E-2</v>
      </c>
      <c r="Y602">
        <v>5.1480629277761432E-2</v>
      </c>
      <c r="Z602">
        <v>0.10235193707222386</v>
      </c>
      <c r="AA602">
        <v>8.9536440494433003E-2</v>
      </c>
      <c r="AB602">
        <v>8.2388377566656859E-2</v>
      </c>
      <c r="AC602">
        <v>7.5610471958321074E-2</v>
      </c>
      <c r="AD602">
        <v>6.848062927776144E-2</v>
      </c>
      <c r="AE602" t="str">
        <f t="shared" si="9"/>
        <v>Fashion MuslimBusana Muslim WanitaCelana Kulot dan Palazzo</v>
      </c>
      <c r="BF602" t="s">
        <v>1322</v>
      </c>
      <c r="BI602" t="s">
        <v>2457</v>
      </c>
      <c r="BL602" t="s">
        <v>877</v>
      </c>
      <c r="BM602" t="s">
        <v>2881</v>
      </c>
      <c r="BO602" t="s">
        <v>4176</v>
      </c>
      <c r="BP602" t="s">
        <v>3986</v>
      </c>
    </row>
    <row r="603" spans="1:68">
      <c r="A603" t="s">
        <v>2072</v>
      </c>
      <c r="B603">
        <v>601739</v>
      </c>
      <c r="C603" t="s">
        <v>2109</v>
      </c>
      <c r="D603">
        <v>909064</v>
      </c>
      <c r="E603" t="s">
        <v>2114</v>
      </c>
      <c r="F603">
        <v>909832</v>
      </c>
      <c r="G603" t="s">
        <v>3210</v>
      </c>
      <c r="H603" t="s">
        <v>2817</v>
      </c>
      <c r="I603" t="s">
        <v>2403</v>
      </c>
      <c r="J603" t="s">
        <v>2818</v>
      </c>
      <c r="K603">
        <v>0.04</v>
      </c>
      <c r="L603">
        <v>0.03</v>
      </c>
      <c r="M603">
        <v>-1.0000000000000002E-2</v>
      </c>
      <c r="N603">
        <v>0.1</v>
      </c>
      <c r="O603">
        <v>0.11700000000000001</v>
      </c>
      <c r="P603">
        <v>-1.0499999999999997E-3</v>
      </c>
      <c r="Q603">
        <v>-1.9499999999999999E-3</v>
      </c>
      <c r="R603">
        <v>-2.9999999999999996E-3</v>
      </c>
      <c r="S603">
        <v>-3.7499999999999994E-3</v>
      </c>
      <c r="T603">
        <v>-4.9999999999999992E-3</v>
      </c>
      <c r="U603">
        <v>9.895000000000001E-2</v>
      </c>
      <c r="V603">
        <v>9.8050000000000012E-2</v>
      </c>
      <c r="W603">
        <v>9.7000000000000003E-2</v>
      </c>
      <c r="X603">
        <v>9.6250000000000002E-2</v>
      </c>
      <c r="Y603">
        <v>9.5000000000000001E-2</v>
      </c>
      <c r="Z603">
        <v>0.11595000000000001</v>
      </c>
      <c r="AA603">
        <v>0.11505000000000001</v>
      </c>
      <c r="AB603">
        <v>0.114</v>
      </c>
      <c r="AC603">
        <v>0.11325</v>
      </c>
      <c r="AD603">
        <v>0.112</v>
      </c>
      <c r="AE603" t="str">
        <f t="shared" si="9"/>
        <v>Telepon &amp; ElektronikAksesori PonselSuku Cadang Ponsel</v>
      </c>
      <c r="BF603" t="s">
        <v>1572</v>
      </c>
      <c r="BI603" t="s">
        <v>2457</v>
      </c>
      <c r="BL603" t="s">
        <v>996</v>
      </c>
      <c r="BM603" t="s">
        <v>2883</v>
      </c>
      <c r="BO603" t="s">
        <v>4177</v>
      </c>
      <c r="BP603" t="s">
        <v>3990</v>
      </c>
    </row>
    <row r="604" spans="1:68">
      <c r="A604" t="s">
        <v>1717</v>
      </c>
      <c r="B604">
        <v>700645</v>
      </c>
      <c r="C604" t="s">
        <v>1752</v>
      </c>
      <c r="D604">
        <v>2315408</v>
      </c>
      <c r="E604" t="s">
        <v>1755</v>
      </c>
      <c r="F604">
        <v>2319248</v>
      </c>
      <c r="G604" t="s">
        <v>4143</v>
      </c>
      <c r="H604" t="s">
        <v>3767</v>
      </c>
      <c r="I604" t="s">
        <v>2457</v>
      </c>
      <c r="J604" t="s">
        <v>1717</v>
      </c>
      <c r="K604">
        <v>0.04</v>
      </c>
      <c r="L604">
        <v>6.5000000000000002E-2</v>
      </c>
      <c r="M604">
        <v>2.5000000000000001E-2</v>
      </c>
      <c r="N604">
        <v>7.4999999999999997E-2</v>
      </c>
      <c r="O604">
        <v>6.2E-2</v>
      </c>
      <c r="P604">
        <v>-1.8750000000000003E-2</v>
      </c>
      <c r="Q604">
        <v>-1.8750000000000003E-2</v>
      </c>
      <c r="R604">
        <v>-1.8750000000000003E-2</v>
      </c>
      <c r="S604">
        <v>-1.8750000000000003E-2</v>
      </c>
      <c r="T604">
        <v>-2.5000000000000001E-2</v>
      </c>
      <c r="U604">
        <v>5.6249999999999994E-2</v>
      </c>
      <c r="V604">
        <v>5.6249999999999994E-2</v>
      </c>
      <c r="W604">
        <v>5.6249999999999994E-2</v>
      </c>
      <c r="X604">
        <v>5.6249999999999994E-2</v>
      </c>
      <c r="Y604">
        <v>4.9999999999999996E-2</v>
      </c>
      <c r="Z604">
        <v>4.3249999999999997E-2</v>
      </c>
      <c r="AA604">
        <v>4.3249999999999997E-2</v>
      </c>
      <c r="AB604">
        <v>4.3249999999999997E-2</v>
      </c>
      <c r="AC604">
        <v>4.3249999999999997E-2</v>
      </c>
      <c r="AD604">
        <v>3.6999999999999998E-2</v>
      </c>
      <c r="AE604" t="str">
        <f t="shared" si="9"/>
        <v>KesehatanObat ResepObat Antivirus</v>
      </c>
      <c r="BF604" t="s">
        <v>1573</v>
      </c>
      <c r="BI604" t="s">
        <v>2457</v>
      </c>
      <c r="BL604" t="s">
        <v>455</v>
      </c>
      <c r="BM604" t="s">
        <v>2885</v>
      </c>
      <c r="BO604" t="s">
        <v>4178</v>
      </c>
      <c r="BP604" t="s">
        <v>3992</v>
      </c>
    </row>
    <row r="605" spans="1:68">
      <c r="A605" t="s">
        <v>2160</v>
      </c>
      <c r="B605">
        <v>603014</v>
      </c>
      <c r="C605" t="s">
        <v>2246</v>
      </c>
      <c r="D605">
        <v>835080</v>
      </c>
      <c r="G605" t="s">
        <v>4179</v>
      </c>
      <c r="H605" t="s">
        <v>4179</v>
      </c>
      <c r="I605" t="s">
        <v>2971</v>
      </c>
      <c r="J605" t="s">
        <v>3062</v>
      </c>
      <c r="K605">
        <v>0.06</v>
      </c>
      <c r="L605">
        <v>6.5000000000000002E-2</v>
      </c>
      <c r="M605">
        <v>5.0000000000000044E-3</v>
      </c>
      <c r="N605">
        <v>0.1</v>
      </c>
      <c r="O605">
        <v>0.122</v>
      </c>
      <c r="P605">
        <v>-1.55E-2</v>
      </c>
      <c r="Q605">
        <v>-3.5000000000000027E-3</v>
      </c>
      <c r="R605">
        <v>-1.9000000000000003E-2</v>
      </c>
      <c r="S605">
        <v>-2.3750000000000004E-2</v>
      </c>
      <c r="T605">
        <v>-2.5000000000000005E-2</v>
      </c>
      <c r="U605">
        <v>8.4500000000000006E-2</v>
      </c>
      <c r="V605">
        <v>9.6500000000000002E-2</v>
      </c>
      <c r="W605">
        <v>8.1000000000000003E-2</v>
      </c>
      <c r="X605">
        <v>7.6249999999999998E-2</v>
      </c>
      <c r="Y605">
        <v>7.4999999999999997E-2</v>
      </c>
      <c r="Z605">
        <v>0.1065</v>
      </c>
      <c r="AA605">
        <v>0.11849999999999999</v>
      </c>
      <c r="AB605">
        <v>0.10299999999999999</v>
      </c>
      <c r="AC605">
        <v>9.824999999999999E-2</v>
      </c>
      <c r="AD605">
        <v>9.6999999999999989E-2</v>
      </c>
      <c r="AE605" t="str">
        <f t="shared" si="9"/>
        <v>Olahraga &amp; OutdoorPeralatan Olahraga Air</v>
      </c>
      <c r="BF605" t="s">
        <v>1556</v>
      </c>
      <c r="BI605" t="s">
        <v>2457</v>
      </c>
      <c r="BL605" t="s">
        <v>1123</v>
      </c>
      <c r="BM605" t="s">
        <v>2887</v>
      </c>
      <c r="BO605" t="s">
        <v>4180</v>
      </c>
      <c r="BP605" t="s">
        <v>3995</v>
      </c>
    </row>
    <row r="606" spans="1:68">
      <c r="A606" t="s">
        <v>1581</v>
      </c>
      <c r="B606">
        <v>605248</v>
      </c>
      <c r="C606" t="s">
        <v>1582</v>
      </c>
      <c r="D606">
        <v>905224</v>
      </c>
      <c r="E606" t="s">
        <v>1583</v>
      </c>
      <c r="F606">
        <v>906376</v>
      </c>
      <c r="G606" t="s">
        <v>3580</v>
      </c>
      <c r="H606" t="s">
        <v>4181</v>
      </c>
      <c r="I606" t="s">
        <v>246</v>
      </c>
      <c r="J606" t="s">
        <v>1581</v>
      </c>
      <c r="K606">
        <v>0.06</v>
      </c>
      <c r="L606">
        <v>7.4999999999999997E-2</v>
      </c>
      <c r="M606">
        <v>1.4999999999999999E-2</v>
      </c>
      <c r="N606">
        <v>0.1</v>
      </c>
      <c r="O606">
        <v>0.11700000000000001</v>
      </c>
      <c r="P606">
        <v>-1.3783673524253063E-2</v>
      </c>
      <c r="Q606">
        <v>-1.5514285330228547E-2</v>
      </c>
      <c r="R606">
        <v>-2.9297958854481609E-2</v>
      </c>
      <c r="S606">
        <v>-3.6622448568102012E-2</v>
      </c>
      <c r="T606">
        <v>-4.2163264757469357E-2</v>
      </c>
      <c r="U606">
        <v>8.6216326475746938E-2</v>
      </c>
      <c r="V606">
        <v>8.4485714669771464E-2</v>
      </c>
      <c r="W606">
        <v>7.0702041145518396E-2</v>
      </c>
      <c r="X606">
        <v>6.3377551431897994E-2</v>
      </c>
      <c r="Y606">
        <v>5.7836735242530649E-2</v>
      </c>
      <c r="Z606">
        <v>0.10321632647574694</v>
      </c>
      <c r="AA606">
        <v>0.10148571466977147</v>
      </c>
      <c r="AB606">
        <v>8.7702041145518397E-2</v>
      </c>
      <c r="AC606">
        <v>8.0377551431897995E-2</v>
      </c>
      <c r="AD606">
        <v>7.483673524253065E-2</v>
      </c>
      <c r="AE606" t="str">
        <f t="shared" si="9"/>
        <v>Aksesoris FashionAksesoris PakaianSabuk</v>
      </c>
      <c r="BF606" t="s">
        <v>1574</v>
      </c>
      <c r="BI606" t="s">
        <v>2457</v>
      </c>
      <c r="BL606" t="s">
        <v>382</v>
      </c>
      <c r="BM606" t="s">
        <v>2890</v>
      </c>
      <c r="BO606" t="s">
        <v>4182</v>
      </c>
      <c r="BP606" t="s">
        <v>3998</v>
      </c>
    </row>
    <row r="607" spans="1:68">
      <c r="A607" t="s">
        <v>1581</v>
      </c>
      <c r="B607">
        <v>605248</v>
      </c>
      <c r="C607" t="s">
        <v>1582</v>
      </c>
      <c r="D607">
        <v>905224</v>
      </c>
      <c r="E607" t="s">
        <v>1591</v>
      </c>
      <c r="F607">
        <v>906248</v>
      </c>
      <c r="G607" t="s">
        <v>3595</v>
      </c>
      <c r="H607" t="s">
        <v>4181</v>
      </c>
      <c r="I607" t="s">
        <v>246</v>
      </c>
      <c r="J607" t="s">
        <v>1581</v>
      </c>
      <c r="K607">
        <v>0.06</v>
      </c>
      <c r="L607">
        <v>7.4999999999999997E-2</v>
      </c>
      <c r="M607">
        <v>1.4999999999999999E-2</v>
      </c>
      <c r="N607">
        <v>0.1</v>
      </c>
      <c r="O607">
        <v>0.11700000000000001</v>
      </c>
      <c r="P607">
        <v>-1.3537613117689907E-2</v>
      </c>
      <c r="Q607">
        <v>-1.7236708176170634E-2</v>
      </c>
      <c r="R607">
        <v>-3.077432129386054E-2</v>
      </c>
      <c r="S607">
        <v>-3.8467901617325675E-2</v>
      </c>
      <c r="T607">
        <v>-4.4623868823100904E-2</v>
      </c>
      <c r="U607">
        <v>8.6462386882310102E-2</v>
      </c>
      <c r="V607">
        <v>8.2763291823829369E-2</v>
      </c>
      <c r="W607">
        <v>6.9225678706139465E-2</v>
      </c>
      <c r="X607">
        <v>6.153209838267433E-2</v>
      </c>
      <c r="Y607">
        <v>5.5376131176899102E-2</v>
      </c>
      <c r="Z607">
        <v>0.1034623868823101</v>
      </c>
      <c r="AA607">
        <v>9.976329182382937E-2</v>
      </c>
      <c r="AB607">
        <v>8.6225678706139466E-2</v>
      </c>
      <c r="AC607">
        <v>7.8532098382674331E-2</v>
      </c>
      <c r="AD607">
        <v>7.2376131176899103E-2</v>
      </c>
      <c r="AE607" t="str">
        <f t="shared" si="9"/>
        <v>Aksesoris FashionAksesoris PakaianTopi</v>
      </c>
      <c r="BF607" t="s">
        <v>1694</v>
      </c>
      <c r="BI607" t="s">
        <v>2457</v>
      </c>
      <c r="BL607" t="s">
        <v>1131</v>
      </c>
      <c r="BM607" t="s">
        <v>2892</v>
      </c>
      <c r="BO607" t="s">
        <v>4183</v>
      </c>
      <c r="BP607" t="s">
        <v>4001</v>
      </c>
    </row>
    <row r="608" spans="1:68">
      <c r="A608" t="s">
        <v>1496</v>
      </c>
      <c r="B608">
        <v>951432</v>
      </c>
      <c r="C608" t="s">
        <v>1503</v>
      </c>
      <c r="D608">
        <v>810000</v>
      </c>
      <c r="G608" t="s">
        <v>4184</v>
      </c>
      <c r="H608" t="s">
        <v>4184</v>
      </c>
      <c r="I608" t="s">
        <v>2971</v>
      </c>
      <c r="J608" t="s">
        <v>2292</v>
      </c>
      <c r="K608">
        <v>0.06</v>
      </c>
      <c r="L608">
        <v>0.08</v>
      </c>
      <c r="M608">
        <v>2.0000000000000004E-2</v>
      </c>
      <c r="N608">
        <v>9.5000000000000001E-2</v>
      </c>
      <c r="O608">
        <v>9.1999999999999998E-2</v>
      </c>
      <c r="P608">
        <v>-1.4000000000000002E-2</v>
      </c>
      <c r="Q608">
        <v>-1.4000000000000002E-2</v>
      </c>
      <c r="R608">
        <v>-2.8000000000000004E-2</v>
      </c>
      <c r="S608">
        <v>-3.5000000000000003E-2</v>
      </c>
      <c r="T608">
        <v>-4.0000000000000008E-2</v>
      </c>
      <c r="U608">
        <v>8.1000000000000003E-2</v>
      </c>
      <c r="V608">
        <v>8.1000000000000003E-2</v>
      </c>
      <c r="W608">
        <v>6.7000000000000004E-2</v>
      </c>
      <c r="X608">
        <v>0.06</v>
      </c>
      <c r="Y608">
        <v>5.4999999999999993E-2</v>
      </c>
      <c r="Z608">
        <v>7.8E-2</v>
      </c>
      <c r="AA608">
        <v>7.8E-2</v>
      </c>
      <c r="AB608">
        <v>6.4000000000000001E-2</v>
      </c>
      <c r="AC608">
        <v>5.6999999999999995E-2</v>
      </c>
      <c r="AD608">
        <v>5.1999999999999991E-2</v>
      </c>
      <c r="AE608" t="str">
        <f t="shared" si="9"/>
        <v>KoleksiKartu Koleksi &amp; Aksesori</v>
      </c>
      <c r="BF608" t="s">
        <v>1575</v>
      </c>
      <c r="BI608" t="s">
        <v>2457</v>
      </c>
      <c r="BL608" t="s">
        <v>133</v>
      </c>
      <c r="BM608" t="s">
        <v>2894</v>
      </c>
      <c r="BO608" t="s">
        <v>4185</v>
      </c>
      <c r="BP608" t="s">
        <v>4004</v>
      </c>
    </row>
    <row r="609" spans="1:68">
      <c r="A609" t="s">
        <v>1581</v>
      </c>
      <c r="B609">
        <v>605248</v>
      </c>
      <c r="C609" t="s">
        <v>1582</v>
      </c>
      <c r="D609">
        <v>905224</v>
      </c>
      <c r="E609" t="s">
        <v>1584</v>
      </c>
      <c r="F609">
        <v>605281</v>
      </c>
      <c r="G609" t="s">
        <v>3577</v>
      </c>
      <c r="H609" t="s">
        <v>4181</v>
      </c>
      <c r="I609" t="s">
        <v>246</v>
      </c>
      <c r="J609" t="s">
        <v>1581</v>
      </c>
      <c r="K609">
        <v>0.06</v>
      </c>
      <c r="L609">
        <v>7.4999999999999997E-2</v>
      </c>
      <c r="M609">
        <v>1.4999999999999999E-2</v>
      </c>
      <c r="N609">
        <v>0.1</v>
      </c>
      <c r="O609">
        <v>0.11700000000000001</v>
      </c>
      <c r="P609">
        <v>-1.3736560858613411E-2</v>
      </c>
      <c r="Q609">
        <v>-1.5844073989706133E-2</v>
      </c>
      <c r="R609">
        <v>-2.9580634848319545E-2</v>
      </c>
      <c r="S609">
        <v>-3.6975793560399428E-2</v>
      </c>
      <c r="T609">
        <v>-4.2634391413865907E-2</v>
      </c>
      <c r="U609">
        <v>8.6263439141386594E-2</v>
      </c>
      <c r="V609">
        <v>8.4155926010293869E-2</v>
      </c>
      <c r="W609">
        <v>7.0419365151680458E-2</v>
      </c>
      <c r="X609">
        <v>6.3024206439600577E-2</v>
      </c>
      <c r="Y609">
        <v>5.7365608586134098E-2</v>
      </c>
      <c r="Z609">
        <v>0.1032634391413866</v>
      </c>
      <c r="AA609">
        <v>0.10115592601029387</v>
      </c>
      <c r="AB609">
        <v>8.7419365151680459E-2</v>
      </c>
      <c r="AC609">
        <v>8.0024206439600579E-2</v>
      </c>
      <c r="AD609">
        <v>7.4365608586134099E-2</v>
      </c>
      <c r="AE609" t="str">
        <f t="shared" si="9"/>
        <v>Aksesoris FashionAksesoris PakaianPenjepit Kerah &amp; Bros</v>
      </c>
      <c r="BF609" t="s">
        <v>1576</v>
      </c>
      <c r="BI609" t="s">
        <v>2457</v>
      </c>
      <c r="BL609" t="s">
        <v>72</v>
      </c>
      <c r="BM609" t="s">
        <v>2896</v>
      </c>
      <c r="BO609" t="s">
        <v>4186</v>
      </c>
      <c r="BP609" t="s">
        <v>4007</v>
      </c>
    </row>
    <row r="610" spans="1:68">
      <c r="A610" t="s">
        <v>1581</v>
      </c>
      <c r="B610">
        <v>605248</v>
      </c>
      <c r="C610" t="s">
        <v>1582</v>
      </c>
      <c r="D610">
        <v>905224</v>
      </c>
      <c r="E610" t="s">
        <v>1587</v>
      </c>
      <c r="F610">
        <v>906760</v>
      </c>
      <c r="G610" t="s">
        <v>3574</v>
      </c>
      <c r="H610" t="s">
        <v>4181</v>
      </c>
      <c r="I610" t="s">
        <v>246</v>
      </c>
      <c r="J610" t="s">
        <v>1581</v>
      </c>
      <c r="K610">
        <v>0.06</v>
      </c>
      <c r="L610">
        <v>7.4999999999999997E-2</v>
      </c>
      <c r="M610">
        <v>1.4999999999999999E-2</v>
      </c>
      <c r="N610">
        <v>9.2499999999999999E-2</v>
      </c>
      <c r="O610">
        <v>0.11449999999999999</v>
      </c>
      <c r="P610">
        <v>-7.7543259373473623E-3</v>
      </c>
      <c r="Q610">
        <v>-1.5719718438568481E-2</v>
      </c>
      <c r="R610">
        <v>-2.3474044375915843E-2</v>
      </c>
      <c r="S610">
        <v>-2.9342555469894803E-2</v>
      </c>
      <c r="T610">
        <v>-3.4956740626526407E-2</v>
      </c>
      <c r="U610">
        <v>8.474567406265264E-2</v>
      </c>
      <c r="V610">
        <v>7.6780281561431518E-2</v>
      </c>
      <c r="W610">
        <v>6.9025955624084159E-2</v>
      </c>
      <c r="X610">
        <v>6.3157444530105189E-2</v>
      </c>
      <c r="Y610">
        <v>5.7543259373473592E-2</v>
      </c>
      <c r="Z610">
        <v>0.10674567406265263</v>
      </c>
      <c r="AA610">
        <v>9.878028156143151E-2</v>
      </c>
      <c r="AB610">
        <v>9.1025955624084151E-2</v>
      </c>
      <c r="AC610">
        <v>8.5157444530105181E-2</v>
      </c>
      <c r="AD610">
        <v>7.954325937347359E-2</v>
      </c>
      <c r="AE610" t="str">
        <f t="shared" si="9"/>
        <v>Aksesoris FashionAksesoris PakaianMasker Wajah &amp; Aksesori</v>
      </c>
      <c r="BF610" t="s">
        <v>1987</v>
      </c>
      <c r="BI610" t="s">
        <v>2457</v>
      </c>
      <c r="BL610" t="s">
        <v>840</v>
      </c>
      <c r="BM610" t="s">
        <v>2898</v>
      </c>
      <c r="BO610" t="s">
        <v>4187</v>
      </c>
      <c r="BP610" t="s">
        <v>4010</v>
      </c>
    </row>
    <row r="611" spans="1:68">
      <c r="A611" t="s">
        <v>1581</v>
      </c>
      <c r="B611">
        <v>605248</v>
      </c>
      <c r="C611" t="s">
        <v>1582</v>
      </c>
      <c r="D611">
        <v>905224</v>
      </c>
      <c r="E611" t="s">
        <v>1592</v>
      </c>
      <c r="F611">
        <v>905992</v>
      </c>
      <c r="G611" t="s">
        <v>3589</v>
      </c>
      <c r="H611" t="s">
        <v>4181</v>
      </c>
      <c r="I611" t="s">
        <v>246</v>
      </c>
      <c r="J611" t="s">
        <v>1581</v>
      </c>
      <c r="K611">
        <v>0.06</v>
      </c>
      <c r="L611">
        <v>7.4999999999999997E-2</v>
      </c>
      <c r="M611">
        <v>1.4999999999999999E-2</v>
      </c>
      <c r="N611">
        <v>0.1</v>
      </c>
      <c r="O611">
        <v>0.11700000000000001</v>
      </c>
      <c r="P611">
        <v>-1.3879119769354568E-2</v>
      </c>
      <c r="Q611">
        <v>-1.4846161614518013E-2</v>
      </c>
      <c r="R611">
        <v>-2.8725281383872581E-2</v>
      </c>
      <c r="S611">
        <v>-3.5906601729840726E-2</v>
      </c>
      <c r="T611">
        <v>-4.1208802306454309E-2</v>
      </c>
      <c r="U611">
        <v>8.612088023064543E-2</v>
      </c>
      <c r="V611">
        <v>8.5153838385481989E-2</v>
      </c>
      <c r="W611">
        <v>7.1274718616127428E-2</v>
      </c>
      <c r="X611">
        <v>6.409339827015928E-2</v>
      </c>
      <c r="Y611">
        <v>5.8791197693545696E-2</v>
      </c>
      <c r="Z611">
        <v>0.10312088023064545</v>
      </c>
      <c r="AA611">
        <v>0.10215383838548199</v>
      </c>
      <c r="AB611">
        <v>8.8274718616127429E-2</v>
      </c>
      <c r="AC611">
        <v>8.1093398270159281E-2</v>
      </c>
      <c r="AD611">
        <v>7.5791197693545698E-2</v>
      </c>
      <c r="AE611" t="str">
        <f t="shared" si="9"/>
        <v>Aksesoris FashionAksesoris PakaianSelendang &amp; Syal</v>
      </c>
      <c r="BF611" t="s">
        <v>1685</v>
      </c>
      <c r="BI611" t="s">
        <v>2457</v>
      </c>
      <c r="BL611" t="s">
        <v>870</v>
      </c>
      <c r="BM611" t="s">
        <v>2900</v>
      </c>
      <c r="BO611" t="s">
        <v>3884</v>
      </c>
      <c r="BP611" t="s">
        <v>4014</v>
      </c>
    </row>
    <row r="612" spans="1:68">
      <c r="A612" t="s">
        <v>1581</v>
      </c>
      <c r="B612">
        <v>605248</v>
      </c>
      <c r="C612" t="s">
        <v>1582</v>
      </c>
      <c r="D612">
        <v>905224</v>
      </c>
      <c r="E612" t="s">
        <v>1593</v>
      </c>
      <c r="F612">
        <v>906504</v>
      </c>
      <c r="G612" t="s">
        <v>3568</v>
      </c>
      <c r="H612" t="s">
        <v>4181</v>
      </c>
      <c r="I612" t="s">
        <v>246</v>
      </c>
      <c r="J612" t="s">
        <v>1581</v>
      </c>
      <c r="K612">
        <v>0.06</v>
      </c>
      <c r="L612">
        <v>7.4999999999999997E-2</v>
      </c>
      <c r="M612">
        <v>1.4999999999999999E-2</v>
      </c>
      <c r="N612">
        <v>0.1</v>
      </c>
      <c r="O612">
        <v>0.11700000000000001</v>
      </c>
      <c r="P612">
        <v>-1.4500000000000002E-2</v>
      </c>
      <c r="Q612">
        <v>-1.0499999999999999E-2</v>
      </c>
      <c r="R612">
        <v>-2.5000000000000001E-2</v>
      </c>
      <c r="S612">
        <v>-3.125E-2</v>
      </c>
      <c r="T612">
        <v>-3.5000000000000003E-2</v>
      </c>
      <c r="U612">
        <v>8.5500000000000007E-2</v>
      </c>
      <c r="V612">
        <v>8.950000000000001E-2</v>
      </c>
      <c r="W612">
        <v>7.5000000000000011E-2</v>
      </c>
      <c r="X612">
        <v>6.8750000000000006E-2</v>
      </c>
      <c r="Y612">
        <v>6.5000000000000002E-2</v>
      </c>
      <c r="Z612">
        <v>0.10250000000000001</v>
      </c>
      <c r="AA612">
        <v>0.10650000000000001</v>
      </c>
      <c r="AB612">
        <v>9.1999999999999998E-2</v>
      </c>
      <c r="AC612">
        <v>8.5750000000000007E-2</v>
      </c>
      <c r="AD612">
        <v>8.2000000000000003E-2</v>
      </c>
      <c r="AE612" t="str">
        <f t="shared" si="9"/>
        <v>Aksesoris FashionAksesoris PakaianDasi &amp; Dasi Kupu-Kupu</v>
      </c>
      <c r="BF612" t="s">
        <v>1988</v>
      </c>
      <c r="BI612" t="s">
        <v>2457</v>
      </c>
      <c r="BL612" t="s">
        <v>824</v>
      </c>
      <c r="BM612" t="s">
        <v>2902</v>
      </c>
      <c r="BO612" t="s">
        <v>4188</v>
      </c>
      <c r="BP612" t="s">
        <v>4017</v>
      </c>
    </row>
    <row r="613" spans="1:68">
      <c r="A613" t="s">
        <v>1581</v>
      </c>
      <c r="B613">
        <v>605248</v>
      </c>
      <c r="C613" t="s">
        <v>1582</v>
      </c>
      <c r="D613">
        <v>905224</v>
      </c>
      <c r="E613" t="s">
        <v>1588</v>
      </c>
      <c r="F613">
        <v>605289</v>
      </c>
      <c r="G613" t="s">
        <v>3592</v>
      </c>
      <c r="H613" t="s">
        <v>4181</v>
      </c>
      <c r="I613" t="s">
        <v>246</v>
      </c>
      <c r="J613" t="s">
        <v>1581</v>
      </c>
      <c r="K613">
        <v>0.06</v>
      </c>
      <c r="L613">
        <v>7.4999999999999997E-2</v>
      </c>
      <c r="M613">
        <v>1.4999999999999999E-2</v>
      </c>
      <c r="N613">
        <v>0.1</v>
      </c>
      <c r="O613">
        <v>0.11700000000000001</v>
      </c>
      <c r="P613">
        <v>-1.3388790597690728E-2</v>
      </c>
      <c r="Q613">
        <v>-1.8278465816164886E-2</v>
      </c>
      <c r="R613">
        <v>-3.1667256413855614E-2</v>
      </c>
      <c r="S613">
        <v>-3.958407051731952E-2</v>
      </c>
      <c r="T613">
        <v>-4.6112094023092701E-2</v>
      </c>
      <c r="U613">
        <v>8.6611209402309278E-2</v>
      </c>
      <c r="V613">
        <v>8.1721534183835126E-2</v>
      </c>
      <c r="W613">
        <v>6.8332743586144384E-2</v>
      </c>
      <c r="X613">
        <v>6.0415929482680486E-2</v>
      </c>
      <c r="Y613">
        <v>5.3887905976907305E-2</v>
      </c>
      <c r="Z613">
        <v>0.10361120940230928</v>
      </c>
      <c r="AA613">
        <v>9.8721534183835113E-2</v>
      </c>
      <c r="AB613">
        <v>8.5332743586144399E-2</v>
      </c>
      <c r="AC613">
        <v>7.7415929482680487E-2</v>
      </c>
      <c r="AD613">
        <v>7.0887905976907306E-2</v>
      </c>
      <c r="AE613" t="str">
        <f t="shared" si="9"/>
        <v>Aksesoris FashionAksesoris PakaianSet Aksesori Fesyen</v>
      </c>
      <c r="BF613" t="s">
        <v>1527</v>
      </c>
      <c r="BI613" t="s">
        <v>2457</v>
      </c>
      <c r="BL613" t="s">
        <v>30</v>
      </c>
      <c r="BM613" t="s">
        <v>2904</v>
      </c>
      <c r="BO613" t="s">
        <v>4189</v>
      </c>
      <c r="BP613" t="s">
        <v>4020</v>
      </c>
    </row>
    <row r="614" spans="1:68">
      <c r="A614" t="s">
        <v>1444</v>
      </c>
      <c r="B614">
        <v>801928</v>
      </c>
      <c r="C614" t="s">
        <v>1488</v>
      </c>
      <c r="D614">
        <v>990216</v>
      </c>
      <c r="G614" t="s">
        <v>4190</v>
      </c>
      <c r="H614" t="s">
        <v>4190</v>
      </c>
      <c r="I614" t="s">
        <v>2971</v>
      </c>
      <c r="J614" t="s">
        <v>3208</v>
      </c>
      <c r="K614">
        <v>0.05</v>
      </c>
      <c r="L614">
        <v>0.08</v>
      </c>
      <c r="M614">
        <v>0.03</v>
      </c>
      <c r="N614">
        <v>0.1</v>
      </c>
      <c r="O614">
        <v>8.2000000000000003E-2</v>
      </c>
      <c r="P614">
        <v>-1.2999999999999998E-2</v>
      </c>
      <c r="Q614">
        <v>-2.0999999999999998E-2</v>
      </c>
      <c r="R614">
        <v>-3.3999999999999996E-2</v>
      </c>
      <c r="S614">
        <v>-4.2499999999999996E-2</v>
      </c>
      <c r="T614">
        <v>-0.05</v>
      </c>
      <c r="U614">
        <v>8.7000000000000008E-2</v>
      </c>
      <c r="V614">
        <v>7.9000000000000015E-2</v>
      </c>
      <c r="W614">
        <v>6.6000000000000003E-2</v>
      </c>
      <c r="X614">
        <v>5.7500000000000009E-2</v>
      </c>
      <c r="Y614">
        <v>0.05</v>
      </c>
      <c r="Z614">
        <v>6.9000000000000006E-2</v>
      </c>
      <c r="AA614">
        <v>6.1000000000000006E-2</v>
      </c>
      <c r="AB614">
        <v>4.8000000000000008E-2</v>
      </c>
      <c r="AC614">
        <v>3.9500000000000007E-2</v>
      </c>
      <c r="AD614">
        <v>3.2000000000000001E-2</v>
      </c>
      <c r="AE614" t="str">
        <f t="shared" si="9"/>
        <v>Buku, Majalah, &amp; AudioIlmu &amp; Teknologi</v>
      </c>
      <c r="BF614" t="s">
        <v>2284</v>
      </c>
      <c r="BI614" t="s">
        <v>2457</v>
      </c>
      <c r="BL614" t="s">
        <v>151</v>
      </c>
      <c r="BM614" t="s">
        <v>2907</v>
      </c>
      <c r="BO614" t="s">
        <v>4191</v>
      </c>
      <c r="BP614" t="s">
        <v>4023</v>
      </c>
    </row>
    <row r="615" spans="1:68">
      <c r="A615" t="s">
        <v>1581</v>
      </c>
      <c r="B615">
        <v>605248</v>
      </c>
      <c r="C615" t="s">
        <v>1582</v>
      </c>
      <c r="D615">
        <v>905224</v>
      </c>
      <c r="E615" t="s">
        <v>1590</v>
      </c>
      <c r="F615">
        <v>906632</v>
      </c>
      <c r="G615" t="s">
        <v>3583</v>
      </c>
      <c r="H615" t="s">
        <v>4181</v>
      </c>
      <c r="I615" t="s">
        <v>246</v>
      </c>
      <c r="J615" t="s">
        <v>1581</v>
      </c>
      <c r="K615">
        <v>0.06</v>
      </c>
      <c r="L615">
        <v>7.4999999999999997E-2</v>
      </c>
      <c r="M615">
        <v>1.4999999999999999E-2</v>
      </c>
      <c r="N615">
        <v>0.1</v>
      </c>
      <c r="O615">
        <v>0.11700000000000001</v>
      </c>
      <c r="P615">
        <v>-1.3710026579075319E-2</v>
      </c>
      <c r="Q615">
        <v>-1.6029813946472817E-2</v>
      </c>
      <c r="R615">
        <v>-2.9739840525548136E-2</v>
      </c>
      <c r="S615">
        <v>-3.7174800656935167E-2</v>
      </c>
      <c r="T615">
        <v>-4.2899734209246879E-2</v>
      </c>
      <c r="U615">
        <v>8.628997342092469E-2</v>
      </c>
      <c r="V615">
        <v>8.3970186053527185E-2</v>
      </c>
      <c r="W615">
        <v>7.0260159474451869E-2</v>
      </c>
      <c r="X615">
        <v>6.2825199343064839E-2</v>
      </c>
      <c r="Y615">
        <v>5.7100265790753127E-2</v>
      </c>
      <c r="Z615">
        <v>0.10328997342092469</v>
      </c>
      <c r="AA615">
        <v>0.10097018605352719</v>
      </c>
      <c r="AB615">
        <v>8.726015947445187E-2</v>
      </c>
      <c r="AC615">
        <v>7.982519934306484E-2</v>
      </c>
      <c r="AD615">
        <v>7.4100265790753128E-2</v>
      </c>
      <c r="AE615" t="str">
        <f t="shared" si="9"/>
        <v>Aksesoris FashionAksesoris PakaianSaputangan</v>
      </c>
      <c r="BF615" t="s">
        <v>1820</v>
      </c>
      <c r="BI615" t="s">
        <v>2457</v>
      </c>
      <c r="BL615" t="s">
        <v>667</v>
      </c>
      <c r="BM615" t="s">
        <v>2909</v>
      </c>
      <c r="BO615" t="s">
        <v>4192</v>
      </c>
      <c r="BP615" t="s">
        <v>4026</v>
      </c>
    </row>
    <row r="616" spans="1:68">
      <c r="A616" t="s">
        <v>1581</v>
      </c>
      <c r="B616">
        <v>605248</v>
      </c>
      <c r="C616" t="s">
        <v>1582</v>
      </c>
      <c r="D616">
        <v>905224</v>
      </c>
      <c r="E616" t="s">
        <v>1586</v>
      </c>
      <c r="F616">
        <v>960392</v>
      </c>
      <c r="G616" t="s">
        <v>3565</v>
      </c>
      <c r="H616" t="s">
        <v>4181</v>
      </c>
      <c r="I616" t="s">
        <v>246</v>
      </c>
      <c r="J616" t="s">
        <v>1581</v>
      </c>
      <c r="K616">
        <v>0.06</v>
      </c>
      <c r="L616">
        <v>7.4999999999999997E-2</v>
      </c>
      <c r="M616">
        <v>1.4999999999999999E-2</v>
      </c>
      <c r="N616">
        <v>0.1</v>
      </c>
      <c r="O616">
        <v>0.11700000000000001</v>
      </c>
      <c r="P616">
        <v>-1.4500000000000002E-2</v>
      </c>
      <c r="Q616">
        <v>-1.0499999999999999E-2</v>
      </c>
      <c r="R616">
        <v>-2.5000000000000001E-2</v>
      </c>
      <c r="S616">
        <v>-3.125E-2</v>
      </c>
      <c r="T616">
        <v>-3.5000000000000003E-2</v>
      </c>
      <c r="U616">
        <v>8.5500000000000007E-2</v>
      </c>
      <c r="V616">
        <v>8.950000000000001E-2</v>
      </c>
      <c r="W616">
        <v>7.5000000000000011E-2</v>
      </c>
      <c r="X616">
        <v>6.8750000000000006E-2</v>
      </c>
      <c r="Y616">
        <v>6.5000000000000002E-2</v>
      </c>
      <c r="Z616">
        <v>0.10250000000000001</v>
      </c>
      <c r="AA616">
        <v>0.10650000000000001</v>
      </c>
      <c r="AB616">
        <v>9.1999999999999998E-2</v>
      </c>
      <c r="AC616">
        <v>8.5750000000000007E-2</v>
      </c>
      <c r="AD616">
        <v>8.2000000000000003E-2</v>
      </c>
      <c r="AE616" t="str">
        <f t="shared" si="9"/>
        <v>Aksesoris FashionAksesoris PakaianAlat Penutup Telinga</v>
      </c>
      <c r="BF616" t="s">
        <v>1805</v>
      </c>
      <c r="BI616" t="s">
        <v>2457</v>
      </c>
      <c r="BL616" t="s">
        <v>1070</v>
      </c>
      <c r="BM616" t="s">
        <v>2911</v>
      </c>
      <c r="BO616" t="s">
        <v>4193</v>
      </c>
      <c r="BP616" t="s">
        <v>4029</v>
      </c>
    </row>
    <row r="617" spans="1:68">
      <c r="A617" t="s">
        <v>1615</v>
      </c>
      <c r="B617">
        <v>700437</v>
      </c>
      <c r="C617" t="s">
        <v>1650</v>
      </c>
      <c r="D617">
        <v>914952</v>
      </c>
      <c r="E617" t="s">
        <v>1654</v>
      </c>
      <c r="F617">
        <v>918664</v>
      </c>
      <c r="G617" t="s">
        <v>4193</v>
      </c>
      <c r="H617" t="s">
        <v>3597</v>
      </c>
      <c r="I617" t="s">
        <v>2457</v>
      </c>
      <c r="J617" t="s">
        <v>1615</v>
      </c>
      <c r="K617">
        <v>0.05</v>
      </c>
      <c r="L617">
        <v>6.5000000000000002E-2</v>
      </c>
      <c r="M617">
        <v>1.4999999999999999E-2</v>
      </c>
      <c r="N617">
        <v>7.7499999999999999E-2</v>
      </c>
      <c r="O617">
        <v>8.2000000000000003E-2</v>
      </c>
      <c r="P617">
        <v>-1.3853270804965444E-2</v>
      </c>
      <c r="Q617">
        <v>-1.5027104365241914E-2</v>
      </c>
      <c r="R617">
        <v>-2.8880375170207358E-2</v>
      </c>
      <c r="S617">
        <v>-3.6100468962759195E-2</v>
      </c>
      <c r="T617">
        <v>-4.1467291950345597E-2</v>
      </c>
      <c r="U617">
        <v>6.3646729195034557E-2</v>
      </c>
      <c r="V617">
        <v>6.2472895634758087E-2</v>
      </c>
      <c r="W617">
        <v>4.8619624829792638E-2</v>
      </c>
      <c r="X617">
        <v>4.1399531037240804E-2</v>
      </c>
      <c r="Y617">
        <v>3.6032708049654402E-2</v>
      </c>
      <c r="Z617">
        <v>6.8146729195034561E-2</v>
      </c>
      <c r="AA617">
        <v>6.6972895634758084E-2</v>
      </c>
      <c r="AB617">
        <v>5.3119624829792642E-2</v>
      </c>
      <c r="AC617">
        <v>4.5899531037240808E-2</v>
      </c>
      <c r="AD617">
        <v>4.0532708049654406E-2</v>
      </c>
      <c r="AE617" t="str">
        <f t="shared" si="9"/>
        <v>Makanan &amp; MinumanMakanan InstanHotpot Instan</v>
      </c>
      <c r="BF617" t="s">
        <v>1715</v>
      </c>
      <c r="BI617" t="s">
        <v>2457</v>
      </c>
      <c r="BL617" t="s">
        <v>90</v>
      </c>
      <c r="BM617" t="s">
        <v>2913</v>
      </c>
      <c r="BO617" t="s">
        <v>3596</v>
      </c>
      <c r="BP617" t="s">
        <v>4031</v>
      </c>
    </row>
    <row r="618" spans="1:68">
      <c r="A618" t="s">
        <v>1862</v>
      </c>
      <c r="B618">
        <v>600942</v>
      </c>
      <c r="C618" t="s">
        <v>1872</v>
      </c>
      <c r="D618">
        <v>844808</v>
      </c>
      <c r="E618" t="s">
        <v>1889</v>
      </c>
      <c r="F618">
        <v>601106</v>
      </c>
      <c r="G618" t="s">
        <v>3124</v>
      </c>
      <c r="H618" t="s">
        <v>2835</v>
      </c>
      <c r="I618" t="s">
        <v>2403</v>
      </c>
      <c r="J618" t="s">
        <v>1872</v>
      </c>
      <c r="K618">
        <v>0.04</v>
      </c>
      <c r="L618">
        <v>0.06</v>
      </c>
      <c r="M618">
        <v>1.9999999999999997E-2</v>
      </c>
      <c r="N618">
        <v>6.25E-2</v>
      </c>
      <c r="O618">
        <v>7.1999999999999995E-2</v>
      </c>
      <c r="P618">
        <v>-1.064E-2</v>
      </c>
      <c r="Q618">
        <v>-1.5959999999999998E-2</v>
      </c>
      <c r="R618">
        <v>-2.6599999999999999E-2</v>
      </c>
      <c r="S618">
        <v>-3.3249999999999995E-2</v>
      </c>
      <c r="T618">
        <v>-3.5999999999999997E-2</v>
      </c>
      <c r="U618">
        <v>5.1860000000000003E-2</v>
      </c>
      <c r="V618">
        <v>4.6539999999999998E-2</v>
      </c>
      <c r="W618">
        <v>3.5900000000000001E-2</v>
      </c>
      <c r="X618">
        <v>2.9250000000000005E-2</v>
      </c>
      <c r="Y618">
        <v>2.6500000000000003E-2</v>
      </c>
      <c r="Z618">
        <v>6.1359999999999998E-2</v>
      </c>
      <c r="AA618">
        <v>5.6039999999999993E-2</v>
      </c>
      <c r="AB618">
        <v>4.5399999999999996E-2</v>
      </c>
      <c r="AC618">
        <v>3.875E-2</v>
      </c>
      <c r="AD618">
        <v>3.5999999999999997E-2</v>
      </c>
      <c r="AE618" t="str">
        <f t="shared" si="9"/>
        <v>Peralatan Rumah TanggaPeralatan Rumah TanggaSuku Cadang Peralatan Rumah Tangga</v>
      </c>
      <c r="BF618" t="s">
        <v>1921</v>
      </c>
      <c r="BI618" t="s">
        <v>2457</v>
      </c>
      <c r="BL618" t="s">
        <v>594</v>
      </c>
      <c r="BM618" t="s">
        <v>2915</v>
      </c>
      <c r="BO618" t="s">
        <v>3606</v>
      </c>
      <c r="BP618" t="s">
        <v>4034</v>
      </c>
    </row>
    <row r="619" spans="1:68">
      <c r="A619" t="s">
        <v>1581</v>
      </c>
      <c r="B619">
        <v>605248</v>
      </c>
      <c r="C619" t="s">
        <v>1594</v>
      </c>
      <c r="D619">
        <v>905608</v>
      </c>
      <c r="E619" t="s">
        <v>1597</v>
      </c>
      <c r="F619">
        <v>605274</v>
      </c>
      <c r="G619" t="s">
        <v>3636</v>
      </c>
      <c r="H619" t="s">
        <v>4194</v>
      </c>
      <c r="I619" t="s">
        <v>246</v>
      </c>
      <c r="J619" t="s">
        <v>1581</v>
      </c>
      <c r="K619">
        <v>0.06</v>
      </c>
      <c r="L619">
        <v>7.4999999999999997E-2</v>
      </c>
      <c r="M619">
        <v>1.4999999999999999E-2</v>
      </c>
      <c r="N619">
        <v>5.2500000000000005E-2</v>
      </c>
      <c r="O619">
        <v>7.1999999999999995E-2</v>
      </c>
      <c r="P619">
        <v>-5.0590925931484759E-3</v>
      </c>
      <c r="Q619">
        <v>-2.0586351847960687E-2</v>
      </c>
      <c r="R619">
        <v>-2.5645444441109163E-2</v>
      </c>
      <c r="S619">
        <v>-3.2056805551386451E-2</v>
      </c>
      <c r="T619">
        <v>-3.9409074068515272E-2</v>
      </c>
      <c r="U619">
        <v>4.7440907406851529E-2</v>
      </c>
      <c r="V619">
        <v>3.1913648152039314E-2</v>
      </c>
      <c r="W619">
        <v>2.6854555558890842E-2</v>
      </c>
      <c r="X619">
        <v>2.0443194448613554E-2</v>
      </c>
      <c r="Y619">
        <v>1.3090925931484733E-2</v>
      </c>
      <c r="Z619">
        <v>6.6940907406851519E-2</v>
      </c>
      <c r="AA619">
        <v>5.1413648152039304E-2</v>
      </c>
      <c r="AB619">
        <v>4.6354555558890828E-2</v>
      </c>
      <c r="AC619">
        <v>3.9943194448613543E-2</v>
      </c>
      <c r="AD619">
        <v>3.2590925931484722E-2</v>
      </c>
      <c r="AE619" t="str">
        <f t="shared" si="9"/>
        <v>Aksesoris FashionPerhiasan &amp; Aksesori KustomGelang &amp; Bangle</v>
      </c>
      <c r="BF619" t="s">
        <v>2329</v>
      </c>
      <c r="BI619" t="s">
        <v>2457</v>
      </c>
      <c r="BL619" t="s">
        <v>899</v>
      </c>
      <c r="BM619" t="s">
        <v>2917</v>
      </c>
      <c r="BO619" t="s">
        <v>4195</v>
      </c>
      <c r="BP619" t="s">
        <v>4037</v>
      </c>
    </row>
    <row r="620" spans="1:68">
      <c r="A620" t="s">
        <v>1581</v>
      </c>
      <c r="B620">
        <v>605248</v>
      </c>
      <c r="C620" t="s">
        <v>1594</v>
      </c>
      <c r="D620">
        <v>905608</v>
      </c>
      <c r="E620" t="s">
        <v>1603</v>
      </c>
      <c r="F620">
        <v>605280</v>
      </c>
      <c r="G620" t="s">
        <v>3640</v>
      </c>
      <c r="H620" t="s">
        <v>4194</v>
      </c>
      <c r="I620" t="s">
        <v>246</v>
      </c>
      <c r="J620" t="s">
        <v>1581</v>
      </c>
      <c r="K620">
        <v>0.06</v>
      </c>
      <c r="L620">
        <v>7.4999999999999997E-2</v>
      </c>
      <c r="M620">
        <v>1.4999999999999999E-2</v>
      </c>
      <c r="N620">
        <v>5.2500000000000005E-2</v>
      </c>
      <c r="O620">
        <v>7.1999999999999995E-2</v>
      </c>
      <c r="P620">
        <v>-5.137693040979871E-3</v>
      </c>
      <c r="Q620">
        <v>-2.0036148713140921E-2</v>
      </c>
      <c r="R620">
        <v>-2.5173841754120792E-2</v>
      </c>
      <c r="S620">
        <v>-3.1467302192650988E-2</v>
      </c>
      <c r="T620">
        <v>-3.8623069590201321E-2</v>
      </c>
      <c r="U620">
        <v>4.7362306959020134E-2</v>
      </c>
      <c r="V620">
        <v>3.246385128685908E-2</v>
      </c>
      <c r="W620">
        <v>2.7326158245879213E-2</v>
      </c>
      <c r="X620">
        <v>2.1032697807349017E-2</v>
      </c>
      <c r="Y620">
        <v>1.3876930409798684E-2</v>
      </c>
      <c r="Z620">
        <v>6.6862306959020124E-2</v>
      </c>
      <c r="AA620">
        <v>5.196385128685907E-2</v>
      </c>
      <c r="AB620">
        <v>4.6826158245879199E-2</v>
      </c>
      <c r="AC620">
        <v>4.0532697807349007E-2</v>
      </c>
      <c r="AD620">
        <v>3.3376930409798673E-2</v>
      </c>
      <c r="AE620" t="str">
        <f t="shared" si="9"/>
        <v>Aksesoris FashionPerhiasan &amp; Aksesori KustomKalung</v>
      </c>
      <c r="BF620" t="s">
        <v>1264</v>
      </c>
      <c r="BI620" t="s">
        <v>2457</v>
      </c>
      <c r="BL620" t="s">
        <v>1132</v>
      </c>
      <c r="BM620" t="s">
        <v>2919</v>
      </c>
      <c r="BO620" t="s">
        <v>4196</v>
      </c>
      <c r="BP620" t="s">
        <v>4040</v>
      </c>
    </row>
    <row r="621" spans="1:68">
      <c r="A621" t="s">
        <v>1581</v>
      </c>
      <c r="B621">
        <v>605248</v>
      </c>
      <c r="C621" t="s">
        <v>1594</v>
      </c>
      <c r="D621">
        <v>905608</v>
      </c>
      <c r="E621" t="s">
        <v>1604</v>
      </c>
      <c r="F621">
        <v>605273</v>
      </c>
      <c r="G621" t="s">
        <v>3627</v>
      </c>
      <c r="H621" t="s">
        <v>4194</v>
      </c>
      <c r="I621" t="s">
        <v>246</v>
      </c>
      <c r="J621" t="s">
        <v>1581</v>
      </c>
      <c r="K621">
        <v>0.06</v>
      </c>
      <c r="L621">
        <v>7.4999999999999997E-2</v>
      </c>
      <c r="M621">
        <v>1.4999999999999999E-2</v>
      </c>
      <c r="N621">
        <v>5.2500000000000005E-2</v>
      </c>
      <c r="O621">
        <v>7.1999999999999995E-2</v>
      </c>
      <c r="P621">
        <v>-5.7575602041880607E-3</v>
      </c>
      <c r="Q621">
        <v>-2.1211685717265661E-2</v>
      </c>
      <c r="R621">
        <v>-2.6969245921453722E-2</v>
      </c>
      <c r="S621">
        <v>-3.2726806125641779E-2</v>
      </c>
      <c r="T621">
        <v>-4.0302408167522376E-2</v>
      </c>
      <c r="U621">
        <v>4.6742439795811941E-2</v>
      </c>
      <c r="V621">
        <v>3.1288314282734347E-2</v>
      </c>
      <c r="W621">
        <v>2.5530754078546283E-2</v>
      </c>
      <c r="X621">
        <v>1.9773193874358226E-2</v>
      </c>
      <c r="Y621">
        <v>1.2197591832477629E-2</v>
      </c>
      <c r="Z621">
        <v>6.624243979581193E-2</v>
      </c>
      <c r="AA621">
        <v>5.0788314282734337E-2</v>
      </c>
      <c r="AB621">
        <v>4.5030754078546273E-2</v>
      </c>
      <c r="AC621">
        <v>3.9273193874358216E-2</v>
      </c>
      <c r="AD621">
        <v>3.1697591832477619E-2</v>
      </c>
      <c r="AE621" t="str">
        <f t="shared" si="9"/>
        <v>Aksesoris FashionPerhiasan &amp; Aksesori KustomCincin</v>
      </c>
      <c r="BF621" t="s">
        <v>1750</v>
      </c>
      <c r="BI621" t="s">
        <v>2457</v>
      </c>
      <c r="BL621" t="s">
        <v>914</v>
      </c>
      <c r="BM621" t="s">
        <v>4197</v>
      </c>
      <c r="BO621" t="s">
        <v>4198</v>
      </c>
      <c r="BP621" t="s">
        <v>4041</v>
      </c>
    </row>
    <row r="622" spans="1:68">
      <c r="A622" t="s">
        <v>1581</v>
      </c>
      <c r="B622">
        <v>605248</v>
      </c>
      <c r="C622" t="s">
        <v>1594</v>
      </c>
      <c r="D622">
        <v>905608</v>
      </c>
      <c r="E622" t="s">
        <v>1599</v>
      </c>
      <c r="F622">
        <v>605268</v>
      </c>
      <c r="G622" t="s">
        <v>3624</v>
      </c>
      <c r="H622" t="s">
        <v>4194</v>
      </c>
      <c r="I622" t="s">
        <v>246</v>
      </c>
      <c r="J622" t="s">
        <v>1581</v>
      </c>
      <c r="K622">
        <v>0.06</v>
      </c>
      <c r="L622">
        <v>7.4999999999999997E-2</v>
      </c>
      <c r="M622">
        <v>1.4999999999999999E-2</v>
      </c>
      <c r="N622">
        <v>5.2500000000000005E-2</v>
      </c>
      <c r="O622">
        <v>7.1999999999999995E-2</v>
      </c>
      <c r="P622">
        <v>-6.1666691987720124E-3</v>
      </c>
      <c r="Q622">
        <v>-3.2666737565616388E-2</v>
      </c>
      <c r="R622">
        <v>-3.8833406764388401E-2</v>
      </c>
      <c r="S622">
        <v>-4.500007596316042E-2</v>
      </c>
      <c r="T622">
        <v>-5.6666767950880562E-2</v>
      </c>
      <c r="U622">
        <v>4.6333330801227993E-2</v>
      </c>
      <c r="V622">
        <v>1.9833262434383617E-2</v>
      </c>
      <c r="W622">
        <v>1.3666593235611604E-2</v>
      </c>
      <c r="X622">
        <v>7.499924036839585E-3</v>
      </c>
      <c r="Y622">
        <v>0</v>
      </c>
      <c r="Z622">
        <v>6.5833330801227982E-2</v>
      </c>
      <c r="AA622">
        <v>3.9333262434383606E-2</v>
      </c>
      <c r="AB622">
        <v>3.3166593235611594E-2</v>
      </c>
      <c r="AC622">
        <v>2.6999924036839575E-2</v>
      </c>
      <c r="AD622">
        <v>1.5333232049119433E-2</v>
      </c>
      <c r="AE622" t="str">
        <f t="shared" si="9"/>
        <v>Aksesoris FashionPerhiasan &amp; Aksesori KustomAnting-Anting</v>
      </c>
      <c r="BF622" t="s">
        <v>709</v>
      </c>
      <c r="BI622" t="s">
        <v>2457</v>
      </c>
      <c r="BL622" t="s">
        <v>900</v>
      </c>
      <c r="BM622" t="s">
        <v>4199</v>
      </c>
      <c r="BO622" t="s">
        <v>3727</v>
      </c>
      <c r="BP622" t="s">
        <v>4044</v>
      </c>
    </row>
    <row r="623" spans="1:68">
      <c r="A623" t="s">
        <v>1581</v>
      </c>
      <c r="B623">
        <v>605248</v>
      </c>
      <c r="C623" t="s">
        <v>1594</v>
      </c>
      <c r="D623">
        <v>905608</v>
      </c>
      <c r="E623" t="s">
        <v>1602</v>
      </c>
      <c r="F623">
        <v>907656</v>
      </c>
      <c r="G623" t="s">
        <v>3633</v>
      </c>
      <c r="H623" t="s">
        <v>4194</v>
      </c>
      <c r="I623" t="s">
        <v>246</v>
      </c>
      <c r="J623" t="s">
        <v>1581</v>
      </c>
      <c r="K623">
        <v>0.06</v>
      </c>
      <c r="L623">
        <v>7.4999999999999997E-2</v>
      </c>
      <c r="M623">
        <v>1.4999999999999999E-2</v>
      </c>
      <c r="N623">
        <v>0.08</v>
      </c>
      <c r="O623">
        <v>9.7000000000000003E-2</v>
      </c>
      <c r="P623">
        <v>-2.7653010625716897E-2</v>
      </c>
      <c r="Q623">
        <v>-1.6428925619981754E-2</v>
      </c>
      <c r="R623">
        <v>-4.4081936245698651E-2</v>
      </c>
      <c r="S623">
        <v>-5.5102420307123312E-2</v>
      </c>
      <c r="T623">
        <v>-6.0969893742831079E-2</v>
      </c>
      <c r="U623">
        <v>5.2346989374283101E-2</v>
      </c>
      <c r="V623">
        <v>6.3571074380018244E-2</v>
      </c>
      <c r="W623">
        <v>3.5918063754301351E-2</v>
      </c>
      <c r="X623">
        <v>2.489757969287669E-2</v>
      </c>
      <c r="Y623">
        <v>1.9030106257168923E-2</v>
      </c>
      <c r="Z623">
        <v>6.9346989374283102E-2</v>
      </c>
      <c r="AA623">
        <v>8.0571074380018246E-2</v>
      </c>
      <c r="AB623">
        <v>5.2918063754301352E-2</v>
      </c>
      <c r="AC623">
        <v>4.1897579692876691E-2</v>
      </c>
      <c r="AD623">
        <v>3.6030106257168924E-2</v>
      </c>
      <c r="AE623" t="str">
        <f t="shared" si="9"/>
        <v>Aksesoris FashionPerhiasan &amp; Aksesori KustomGantungan Kunci</v>
      </c>
      <c r="BF623" t="s">
        <v>1481</v>
      </c>
      <c r="BI623" t="s">
        <v>2457</v>
      </c>
      <c r="BL623" t="s">
        <v>134</v>
      </c>
      <c r="BM623" t="s">
        <v>3762</v>
      </c>
      <c r="BO623" t="s">
        <v>4200</v>
      </c>
      <c r="BP623" t="s">
        <v>4047</v>
      </c>
    </row>
    <row r="624" spans="1:68">
      <c r="A624" t="s">
        <v>1581</v>
      </c>
      <c r="B624">
        <v>605248</v>
      </c>
      <c r="C624" t="s">
        <v>1594</v>
      </c>
      <c r="D624">
        <v>905608</v>
      </c>
      <c r="E624" t="s">
        <v>1595</v>
      </c>
      <c r="F624">
        <v>605272</v>
      </c>
      <c r="G624" t="s">
        <v>3638</v>
      </c>
      <c r="H624" t="s">
        <v>4194</v>
      </c>
      <c r="I624" t="s">
        <v>246</v>
      </c>
      <c r="J624" t="s">
        <v>1581</v>
      </c>
      <c r="K624">
        <v>0.06</v>
      </c>
      <c r="L624">
        <v>7.4999999999999997E-2</v>
      </c>
      <c r="M624">
        <v>1.4999999999999999E-2</v>
      </c>
      <c r="N624">
        <v>5.2500000000000005E-2</v>
      </c>
      <c r="O624">
        <v>7.1999999999999995E-2</v>
      </c>
      <c r="P624">
        <v>-5.9431703290044498E-3</v>
      </c>
      <c r="Q624">
        <v>-2.6408769212124542E-2</v>
      </c>
      <c r="R624">
        <v>-3.2351939541128992E-2</v>
      </c>
      <c r="S624">
        <v>-3.8295109870133438E-2</v>
      </c>
      <c r="T624">
        <v>-4.7726813160177919E-2</v>
      </c>
      <c r="U624">
        <v>4.6556829670995559E-2</v>
      </c>
      <c r="V624">
        <v>2.6091230787875463E-2</v>
      </c>
      <c r="W624">
        <v>2.0148060458871013E-2</v>
      </c>
      <c r="X624">
        <v>1.4204890129866567E-2</v>
      </c>
      <c r="Y624">
        <v>4.7731868398220856E-3</v>
      </c>
      <c r="Z624">
        <v>6.6056829670995548E-2</v>
      </c>
      <c r="AA624">
        <v>4.5591230787875456E-2</v>
      </c>
      <c r="AB624">
        <v>3.9648060458871003E-2</v>
      </c>
      <c r="AC624">
        <v>3.3704890129866556E-2</v>
      </c>
      <c r="AD624">
        <v>2.4273186839822075E-2</v>
      </c>
      <c r="AE624" t="str">
        <f t="shared" si="9"/>
        <v>Aksesoris FashionPerhiasan &amp; Aksesori KustomGelang Kaki</v>
      </c>
      <c r="BF624" t="s">
        <v>1968</v>
      </c>
      <c r="BI624" t="s">
        <v>2457</v>
      </c>
      <c r="BL624" t="s">
        <v>515</v>
      </c>
      <c r="BM624" t="s">
        <v>4201</v>
      </c>
      <c r="BO624" t="s">
        <v>4202</v>
      </c>
      <c r="BP624" t="s">
        <v>4049</v>
      </c>
    </row>
    <row r="625" spans="1:68">
      <c r="A625" t="s">
        <v>1581</v>
      </c>
      <c r="B625">
        <v>605248</v>
      </c>
      <c r="C625" t="s">
        <v>1594</v>
      </c>
      <c r="D625">
        <v>905608</v>
      </c>
      <c r="E625" t="s">
        <v>1601</v>
      </c>
      <c r="F625">
        <v>907784</v>
      </c>
      <c r="G625" t="s">
        <v>3646</v>
      </c>
      <c r="H625" t="s">
        <v>4194</v>
      </c>
      <c r="I625" t="s">
        <v>246</v>
      </c>
      <c r="J625" t="s">
        <v>1581</v>
      </c>
      <c r="K625">
        <v>0.06</v>
      </c>
      <c r="L625">
        <v>7.4999999999999997E-2</v>
      </c>
      <c r="M625">
        <v>1.4999999999999999E-2</v>
      </c>
      <c r="N625">
        <v>4.7500000000000001E-2</v>
      </c>
      <c r="O625">
        <v>3.6999999999999998E-2</v>
      </c>
      <c r="P625">
        <v>-3.1369756423189551E-3</v>
      </c>
      <c r="Q625">
        <v>-1.7835317984930755E-2</v>
      </c>
      <c r="R625">
        <v>-2.097229362724971E-2</v>
      </c>
      <c r="S625">
        <v>-2.4109269269568665E-2</v>
      </c>
      <c r="T625">
        <v>-3.0479025692758222E-2</v>
      </c>
      <c r="U625">
        <v>4.4363024357681045E-2</v>
      </c>
      <c r="V625">
        <v>2.9664682015069246E-2</v>
      </c>
      <c r="W625">
        <v>2.6527706372750291E-2</v>
      </c>
      <c r="X625">
        <v>2.3390730730431335E-2</v>
      </c>
      <c r="Y625">
        <v>1.7020974307241778E-2</v>
      </c>
      <c r="Z625">
        <v>3.3863024357681043E-2</v>
      </c>
      <c r="AA625">
        <v>1.9164682015069243E-2</v>
      </c>
      <c r="AB625">
        <v>1.6027706372750288E-2</v>
      </c>
      <c r="AC625">
        <v>1.2890730730431333E-2</v>
      </c>
      <c r="AD625">
        <v>6.520974307241776E-3</v>
      </c>
      <c r="AE625" t="str">
        <f t="shared" si="9"/>
        <v>Aksesoris FashionPerhiasan &amp; Aksesori KustomSet Perhiasan</v>
      </c>
      <c r="BF625" t="s">
        <v>1557</v>
      </c>
      <c r="BI625" t="s">
        <v>2457</v>
      </c>
      <c r="BL625" t="s">
        <v>951</v>
      </c>
      <c r="BM625" t="s">
        <v>4203</v>
      </c>
      <c r="BO625" t="s">
        <v>4204</v>
      </c>
      <c r="BP625" t="s">
        <v>4052</v>
      </c>
    </row>
    <row r="626" spans="1:68">
      <c r="A626" t="s">
        <v>1581</v>
      </c>
      <c r="B626">
        <v>605248</v>
      </c>
      <c r="C626" t="s">
        <v>1594</v>
      </c>
      <c r="D626">
        <v>905608</v>
      </c>
      <c r="E626" t="s">
        <v>1598</v>
      </c>
      <c r="F626">
        <v>907400</v>
      </c>
      <c r="G626" t="s">
        <v>3630</v>
      </c>
      <c r="H626" t="s">
        <v>4194</v>
      </c>
      <c r="I626" t="s">
        <v>246</v>
      </c>
      <c r="J626" t="s">
        <v>1581</v>
      </c>
      <c r="K626">
        <v>0.06</v>
      </c>
      <c r="L626">
        <v>7.4999999999999997E-2</v>
      </c>
      <c r="M626">
        <v>1.4999999999999999E-2</v>
      </c>
      <c r="N626">
        <v>5.2500000000000005E-2</v>
      </c>
      <c r="O626">
        <v>7.1999999999999995E-2</v>
      </c>
      <c r="P626">
        <v>-6.4421035038713798E-3</v>
      </c>
      <c r="Q626">
        <v>-4.0378898108398717E-2</v>
      </c>
      <c r="R626">
        <v>-4.6821001612270097E-2</v>
      </c>
      <c r="S626">
        <v>-5.3263105116141483E-2</v>
      </c>
      <c r="T626">
        <v>-6.7684140154855313E-2</v>
      </c>
      <c r="U626">
        <v>4.6057896496128625E-2</v>
      </c>
      <c r="V626">
        <v>1.2121101891601288E-2</v>
      </c>
      <c r="W626">
        <v>5.6789983877299083E-3</v>
      </c>
      <c r="X626">
        <v>0</v>
      </c>
      <c r="Y626">
        <v>0</v>
      </c>
      <c r="Z626">
        <v>6.5557896496128615E-2</v>
      </c>
      <c r="AA626">
        <v>3.1621101891601278E-2</v>
      </c>
      <c r="AB626">
        <v>2.5178998387729898E-2</v>
      </c>
      <c r="AC626">
        <v>1.8736894883858511E-2</v>
      </c>
      <c r="AD626">
        <v>4.3158598451446817E-3</v>
      </c>
      <c r="AE626" t="str">
        <f t="shared" si="9"/>
        <v>Aksesoris FashionPerhiasan &amp; Aksesori KustomGantungan &amp; Liontin</v>
      </c>
      <c r="BF626" t="s">
        <v>1461</v>
      </c>
      <c r="BI626" t="s">
        <v>2457</v>
      </c>
      <c r="BL626" t="s">
        <v>816</v>
      </c>
      <c r="BM626" t="s">
        <v>4205</v>
      </c>
      <c r="BO626" t="s">
        <v>4206</v>
      </c>
      <c r="BP626" t="s">
        <v>4055</v>
      </c>
    </row>
    <row r="627" spans="1:68">
      <c r="A627" t="s">
        <v>1581</v>
      </c>
      <c r="B627">
        <v>605248</v>
      </c>
      <c r="C627" t="s">
        <v>1594</v>
      </c>
      <c r="D627">
        <v>905608</v>
      </c>
      <c r="E627" t="s">
        <v>1596</v>
      </c>
      <c r="F627">
        <v>907528</v>
      </c>
      <c r="G627" t="s">
        <v>3645</v>
      </c>
      <c r="H627" t="s">
        <v>4194</v>
      </c>
      <c r="I627" t="s">
        <v>246</v>
      </c>
      <c r="J627" t="s">
        <v>1581</v>
      </c>
      <c r="K627">
        <v>0.06</v>
      </c>
      <c r="L627">
        <v>7.4999999999999997E-2</v>
      </c>
      <c r="M627">
        <v>1.4999999999999999E-2</v>
      </c>
      <c r="N627">
        <v>4.7500000000000001E-2</v>
      </c>
      <c r="O627">
        <v>3.6999999999999998E-2</v>
      </c>
      <c r="P627">
        <v>-3.4769917920506009E-3</v>
      </c>
      <c r="Q627">
        <v>-2.7355770177416805E-2</v>
      </c>
      <c r="R627">
        <v>-3.0832761969467406E-2</v>
      </c>
      <c r="S627">
        <v>-3.4309753761518007E-2</v>
      </c>
      <c r="T627">
        <v>-4.4079671682024008E-2</v>
      </c>
      <c r="U627">
        <v>4.4023008207949396E-2</v>
      </c>
      <c r="V627">
        <v>2.0144229822583196E-2</v>
      </c>
      <c r="W627">
        <v>1.6667238030532595E-2</v>
      </c>
      <c r="X627">
        <v>1.3190246238481994E-2</v>
      </c>
      <c r="Y627">
        <v>3.420328317975993E-3</v>
      </c>
      <c r="Z627">
        <v>3.3523008207949401E-2</v>
      </c>
      <c r="AA627">
        <v>9.6442298225831932E-3</v>
      </c>
      <c r="AB627">
        <v>6.1672380305325923E-3</v>
      </c>
      <c r="AC627">
        <v>2.6902462384819914E-3</v>
      </c>
      <c r="AD627">
        <v>0</v>
      </c>
      <c r="AE627" t="str">
        <f t="shared" si="9"/>
        <v>Aksesoris FashionPerhiasan &amp; Aksesori KustomPerhiasan Tubuh</v>
      </c>
      <c r="BF627" t="s">
        <v>2009</v>
      </c>
      <c r="BI627" t="s">
        <v>2457</v>
      </c>
      <c r="BL627" t="s">
        <v>135</v>
      </c>
      <c r="BM627" t="s">
        <v>3765</v>
      </c>
      <c r="BO627" t="s">
        <v>4207</v>
      </c>
      <c r="BP627" t="s">
        <v>4059</v>
      </c>
    </row>
    <row r="628" spans="1:68">
      <c r="A628" t="s">
        <v>1581</v>
      </c>
      <c r="B628">
        <v>605248</v>
      </c>
      <c r="C628" t="s">
        <v>1594</v>
      </c>
      <c r="D628">
        <v>905608</v>
      </c>
      <c r="E628" t="s">
        <v>1600</v>
      </c>
      <c r="F628">
        <v>995080</v>
      </c>
      <c r="G628" t="s">
        <v>3642</v>
      </c>
      <c r="H628" t="s">
        <v>4194</v>
      </c>
      <c r="I628" t="s">
        <v>246</v>
      </c>
      <c r="J628" t="s">
        <v>1581</v>
      </c>
      <c r="K628">
        <v>0.06</v>
      </c>
      <c r="L628">
        <v>7.4999999999999997E-2</v>
      </c>
      <c r="M628">
        <v>1.4999999999999999E-2</v>
      </c>
      <c r="N628">
        <v>4.7500000000000001E-2</v>
      </c>
      <c r="O628">
        <v>3.6999999999999998E-2</v>
      </c>
      <c r="P628">
        <v>-2.9529925710184528E-3</v>
      </c>
      <c r="Q628">
        <v>-1.2683791988516702E-2</v>
      </c>
      <c r="R628">
        <v>-1.5636784559535155E-2</v>
      </c>
      <c r="S628">
        <v>-1.8589777130553611E-2</v>
      </c>
      <c r="T628">
        <v>-2.3119702840738148E-2</v>
      </c>
      <c r="U628">
        <v>4.4547007428981544E-2</v>
      </c>
      <c r="V628">
        <v>3.4816208011483302E-2</v>
      </c>
      <c r="W628">
        <v>3.1863215440464845E-2</v>
      </c>
      <c r="X628">
        <v>2.8910222869446389E-2</v>
      </c>
      <c r="Y628">
        <v>2.4380297159261852E-2</v>
      </c>
      <c r="Z628">
        <v>3.4047007428981549E-2</v>
      </c>
      <c r="AA628">
        <v>2.4316208011483296E-2</v>
      </c>
      <c r="AB628">
        <v>2.1363215440464843E-2</v>
      </c>
      <c r="AC628">
        <v>1.8410222869446387E-2</v>
      </c>
      <c r="AD628">
        <v>1.388029715926185E-2</v>
      </c>
      <c r="AE628" t="str">
        <f t="shared" si="9"/>
        <v>Aksesoris FashionPerhiasan &amp; Aksesori KustomPengatur Ukuran &amp; Pelindung Perhiasan</v>
      </c>
      <c r="BF628" t="s">
        <v>1989</v>
      </c>
      <c r="BI628" t="s">
        <v>2457</v>
      </c>
      <c r="BL628" t="s">
        <v>825</v>
      </c>
      <c r="BM628" t="s">
        <v>4208</v>
      </c>
      <c r="BO628" t="s">
        <v>4209</v>
      </c>
      <c r="BP628" t="s">
        <v>4061</v>
      </c>
    </row>
    <row r="629" spans="1:68">
      <c r="A629" t="s">
        <v>1496</v>
      </c>
      <c r="B629">
        <v>951432</v>
      </c>
      <c r="C629" t="s">
        <v>1501</v>
      </c>
      <c r="D629">
        <v>953352</v>
      </c>
      <c r="G629" t="s">
        <v>4210</v>
      </c>
      <c r="H629" t="s">
        <v>4210</v>
      </c>
      <c r="I629" t="s">
        <v>2971</v>
      </c>
      <c r="J629" t="s">
        <v>2292</v>
      </c>
      <c r="K629">
        <v>0.06</v>
      </c>
      <c r="L629">
        <v>0.08</v>
      </c>
      <c r="M629">
        <v>2.0000000000000004E-2</v>
      </c>
      <c r="N629">
        <v>9.5000000000000001E-2</v>
      </c>
      <c r="O629">
        <v>9.1999999999999998E-2</v>
      </c>
      <c r="P629">
        <v>-1.4000000000000002E-2</v>
      </c>
      <c r="Q629">
        <v>-1.4000000000000002E-2</v>
      </c>
      <c r="R629">
        <v>-2.8000000000000004E-2</v>
      </c>
      <c r="S629">
        <v>-3.5000000000000003E-2</v>
      </c>
      <c r="T629">
        <v>-4.0000000000000008E-2</v>
      </c>
      <c r="U629">
        <v>8.1000000000000003E-2</v>
      </c>
      <c r="V629">
        <v>8.1000000000000003E-2</v>
      </c>
      <c r="W629">
        <v>6.7000000000000004E-2</v>
      </c>
      <c r="X629">
        <v>0.06</v>
      </c>
      <c r="Y629">
        <v>5.4999999999999993E-2</v>
      </c>
      <c r="Z629">
        <v>7.8E-2</v>
      </c>
      <c r="AA629">
        <v>7.8E-2</v>
      </c>
      <c r="AB629">
        <v>6.4000000000000001E-2</v>
      </c>
      <c r="AC629">
        <v>5.6999999999999995E-2</v>
      </c>
      <c r="AD629">
        <v>5.1999999999999991E-2</v>
      </c>
      <c r="AE629" t="str">
        <f t="shared" si="9"/>
        <v>KoleksiHiburan</v>
      </c>
      <c r="BF629" t="s">
        <v>1641</v>
      </c>
      <c r="BI629" t="s">
        <v>2457</v>
      </c>
      <c r="BL629" t="s">
        <v>871</v>
      </c>
      <c r="BM629" t="s">
        <v>3768</v>
      </c>
      <c r="BO629" t="s">
        <v>4211</v>
      </c>
      <c r="BP629" t="s">
        <v>4063</v>
      </c>
    </row>
    <row r="630" spans="1:68">
      <c r="A630" t="s">
        <v>2028</v>
      </c>
      <c r="B630">
        <v>601303</v>
      </c>
      <c r="C630" t="s">
        <v>2030</v>
      </c>
      <c r="D630">
        <v>601343</v>
      </c>
      <c r="G630" t="s">
        <v>3663</v>
      </c>
      <c r="H630" t="s">
        <v>3663</v>
      </c>
      <c r="I630" t="s">
        <v>246</v>
      </c>
      <c r="J630" t="s">
        <v>2028</v>
      </c>
      <c r="K630">
        <v>5.5E-2</v>
      </c>
      <c r="L630">
        <v>0.08</v>
      </c>
      <c r="M630">
        <v>2.5000000000000001E-2</v>
      </c>
      <c r="N630">
        <v>9.2499999999999999E-2</v>
      </c>
      <c r="O630">
        <v>0.1095</v>
      </c>
      <c r="P630">
        <v>-6.6761821956491142E-3</v>
      </c>
      <c r="Q630">
        <v>-2.3266724630456228E-2</v>
      </c>
      <c r="R630">
        <v>-2.9942906826105342E-2</v>
      </c>
      <c r="S630">
        <v>-3.7428633532631678E-2</v>
      </c>
      <c r="T630">
        <v>-4.5738178043508902E-2</v>
      </c>
      <c r="U630">
        <v>8.5823817804350888E-2</v>
      </c>
      <c r="V630">
        <v>6.9233275369543767E-2</v>
      </c>
      <c r="W630">
        <v>6.2557093173894657E-2</v>
      </c>
      <c r="X630">
        <v>5.5071366467368321E-2</v>
      </c>
      <c r="Y630">
        <v>4.6761821956491097E-2</v>
      </c>
      <c r="Z630">
        <v>0.10282381780435089</v>
      </c>
      <c r="AA630">
        <v>8.6233275369543769E-2</v>
      </c>
      <c r="AB630">
        <v>7.9557093173894658E-2</v>
      </c>
      <c r="AC630">
        <v>7.2071366467368322E-2</v>
      </c>
      <c r="AD630">
        <v>6.3761821956491105E-2</v>
      </c>
      <c r="AE630" t="str">
        <f t="shared" si="9"/>
        <v>Fashion MuslimAksesoris Islami</v>
      </c>
      <c r="BF630" t="s">
        <v>1686</v>
      </c>
      <c r="BI630" t="s">
        <v>2457</v>
      </c>
      <c r="BL630" t="s">
        <v>878</v>
      </c>
      <c r="BM630" t="s">
        <v>3769</v>
      </c>
      <c r="BO630" t="s">
        <v>4212</v>
      </c>
      <c r="BP630" t="s">
        <v>4065</v>
      </c>
    </row>
    <row r="631" spans="1:68">
      <c r="A631" t="s">
        <v>2267</v>
      </c>
      <c r="B631">
        <v>604579</v>
      </c>
      <c r="C631" t="s">
        <v>2291</v>
      </c>
      <c r="D631">
        <v>872200</v>
      </c>
      <c r="G631" t="s">
        <v>4213</v>
      </c>
      <c r="H631" t="s">
        <v>4213</v>
      </c>
      <c r="I631" t="s">
        <v>2547</v>
      </c>
      <c r="J631" t="s">
        <v>2267</v>
      </c>
      <c r="K631">
        <v>5.5E-2</v>
      </c>
      <c r="L631">
        <v>7.0000000000000007E-2</v>
      </c>
      <c r="M631">
        <v>1.5000000000000006E-2</v>
      </c>
      <c r="N631">
        <v>0.1</v>
      </c>
      <c r="O631">
        <v>0.122</v>
      </c>
      <c r="P631">
        <v>-1.4156326439532314E-2</v>
      </c>
      <c r="Q631">
        <v>-1.2905714923273821E-2</v>
      </c>
      <c r="R631">
        <v>-2.7062041362806134E-2</v>
      </c>
      <c r="S631">
        <v>-3.3827551703507666E-2</v>
      </c>
      <c r="T631">
        <v>-3.8436735604676892E-2</v>
      </c>
      <c r="U631">
        <v>8.5843673560467695E-2</v>
      </c>
      <c r="V631">
        <v>8.7094285076726188E-2</v>
      </c>
      <c r="W631">
        <v>7.2937958637193878E-2</v>
      </c>
      <c r="X631">
        <v>6.6172448296492339E-2</v>
      </c>
      <c r="Y631">
        <v>6.1563264395323114E-2</v>
      </c>
      <c r="Z631">
        <v>0.10784367356046769</v>
      </c>
      <c r="AA631">
        <v>0.10909428507672618</v>
      </c>
      <c r="AB631">
        <v>9.493795863719387E-2</v>
      </c>
      <c r="AC631">
        <v>8.8172448296492331E-2</v>
      </c>
      <c r="AD631">
        <v>8.3563264395323106E-2</v>
      </c>
      <c r="AE631" t="str">
        <f t="shared" si="9"/>
        <v>Alat &amp; Perangkat KerasOrganizer Perkakas</v>
      </c>
      <c r="BF631" t="s">
        <v>1642</v>
      </c>
      <c r="BI631" t="s">
        <v>2457</v>
      </c>
      <c r="BL631" t="s">
        <v>879</v>
      </c>
      <c r="BM631" t="s">
        <v>4214</v>
      </c>
      <c r="BO631" t="s">
        <v>4215</v>
      </c>
      <c r="BP631" t="s">
        <v>4067</v>
      </c>
    </row>
    <row r="632" spans="1:68">
      <c r="A632" t="s">
        <v>1717</v>
      </c>
      <c r="B632">
        <v>700645</v>
      </c>
      <c r="C632" t="s">
        <v>1742</v>
      </c>
      <c r="D632">
        <v>949384</v>
      </c>
      <c r="E632" t="s">
        <v>1748</v>
      </c>
      <c r="F632">
        <v>949768</v>
      </c>
      <c r="G632" t="s">
        <v>4136</v>
      </c>
      <c r="H632" t="s">
        <v>4216</v>
      </c>
      <c r="I632" t="s">
        <v>2457</v>
      </c>
      <c r="J632" t="s">
        <v>1717</v>
      </c>
      <c r="K632">
        <v>0.04</v>
      </c>
      <c r="L632">
        <v>6.5000000000000002E-2</v>
      </c>
      <c r="M632">
        <v>2.5000000000000001E-2</v>
      </c>
      <c r="N632">
        <v>9.5000000000000001E-2</v>
      </c>
      <c r="O632">
        <v>8.2000000000000003E-2</v>
      </c>
      <c r="P632">
        <v>-1.3500000000000009E-2</v>
      </c>
      <c r="Q632">
        <v>-1.7499999999999998E-2</v>
      </c>
      <c r="R632">
        <v>-3.1000000000000007E-2</v>
      </c>
      <c r="S632">
        <v>-3.8750000000000007E-2</v>
      </c>
      <c r="T632">
        <v>-4.4999999999999998E-2</v>
      </c>
      <c r="U632">
        <v>8.1499999999999989E-2</v>
      </c>
      <c r="V632">
        <v>7.7499999999999999E-2</v>
      </c>
      <c r="W632">
        <v>6.4000000000000001E-2</v>
      </c>
      <c r="X632">
        <v>5.6249999999999994E-2</v>
      </c>
      <c r="Y632">
        <v>0.05</v>
      </c>
      <c r="Z632">
        <v>6.8499999999999991E-2</v>
      </c>
      <c r="AA632">
        <v>6.4500000000000002E-2</v>
      </c>
      <c r="AB632">
        <v>5.0999999999999997E-2</v>
      </c>
      <c r="AC632">
        <v>4.3249999999999997E-2</v>
      </c>
      <c r="AD632">
        <v>3.7000000000000005E-2</v>
      </c>
      <c r="AE632" t="str">
        <f t="shared" si="9"/>
        <v>KesehatanObat &amp; Pengobatan OTCPencernaan &amp; Mual</v>
      </c>
      <c r="BF632" t="s">
        <v>1716</v>
      </c>
      <c r="BI632" t="s">
        <v>2457</v>
      </c>
      <c r="BL632" t="s">
        <v>362</v>
      </c>
      <c r="BM632" t="s">
        <v>4217</v>
      </c>
      <c r="BO632" t="s">
        <v>4218</v>
      </c>
      <c r="BP632" t="s">
        <v>4068</v>
      </c>
    </row>
    <row r="633" spans="1:68">
      <c r="A633" t="s">
        <v>1862</v>
      </c>
      <c r="B633">
        <v>600942</v>
      </c>
      <c r="C633" t="s">
        <v>851</v>
      </c>
      <c r="D633">
        <v>844168</v>
      </c>
      <c r="E633" t="s">
        <v>1895</v>
      </c>
      <c r="F633">
        <v>934536</v>
      </c>
      <c r="G633" t="s">
        <v>2952</v>
      </c>
      <c r="H633" t="s">
        <v>3349</v>
      </c>
      <c r="I633" t="s">
        <v>2403</v>
      </c>
      <c r="J633" t="s">
        <v>1872</v>
      </c>
      <c r="K633">
        <v>0.04</v>
      </c>
      <c r="L633">
        <v>0.06</v>
      </c>
      <c r="M633">
        <v>1.9999999999999997E-2</v>
      </c>
      <c r="N633">
        <v>7.5000000000000011E-2</v>
      </c>
      <c r="O633">
        <v>6.9500000000000006E-2</v>
      </c>
      <c r="P633">
        <v>-9.8799999999999999E-3</v>
      </c>
      <c r="Q633">
        <v>-1.482E-2</v>
      </c>
      <c r="R633">
        <v>-2.47E-2</v>
      </c>
      <c r="S633">
        <v>-3.0875E-2</v>
      </c>
      <c r="T633">
        <v>-3.3750000000000002E-2</v>
      </c>
      <c r="U633">
        <v>6.5120000000000011E-2</v>
      </c>
      <c r="V633">
        <v>6.0180000000000011E-2</v>
      </c>
      <c r="W633">
        <v>5.0300000000000011E-2</v>
      </c>
      <c r="X633">
        <v>4.4125000000000011E-2</v>
      </c>
      <c r="Y633">
        <v>4.1250000000000009E-2</v>
      </c>
      <c r="Z633">
        <v>5.9620000000000006E-2</v>
      </c>
      <c r="AA633">
        <v>5.4680000000000006E-2</v>
      </c>
      <c r="AB633">
        <v>4.4800000000000006E-2</v>
      </c>
      <c r="AC633">
        <v>3.8625000000000007E-2</v>
      </c>
      <c r="AD633">
        <v>3.5750000000000004E-2</v>
      </c>
      <c r="AE633" t="str">
        <f t="shared" si="9"/>
        <v>Peralatan Rumah TanggaKitchen AppliancesMesin Pemroses Kopi &amp; Aksesoris</v>
      </c>
      <c r="BF633" t="s">
        <v>1528</v>
      </c>
      <c r="BI633" t="s">
        <v>2457</v>
      </c>
      <c r="BL633" t="s">
        <v>730</v>
      </c>
      <c r="BM633" t="s">
        <v>4219</v>
      </c>
      <c r="BO633" t="s">
        <v>4220</v>
      </c>
      <c r="BP633" t="s">
        <v>4070</v>
      </c>
    </row>
    <row r="634" spans="1:68">
      <c r="A634" t="s">
        <v>2052</v>
      </c>
      <c r="B634">
        <v>602118</v>
      </c>
      <c r="C634" t="s">
        <v>2071</v>
      </c>
      <c r="D634">
        <v>822792</v>
      </c>
      <c r="G634" t="s">
        <v>4221</v>
      </c>
      <c r="H634" t="s">
        <v>4221</v>
      </c>
      <c r="I634" t="s">
        <v>2971</v>
      </c>
      <c r="J634" t="s">
        <v>2052</v>
      </c>
      <c r="K634">
        <v>0.06</v>
      </c>
      <c r="L634">
        <v>0.08</v>
      </c>
      <c r="M634">
        <v>2.0000000000000004E-2</v>
      </c>
      <c r="N634">
        <v>9.5000000000000001E-2</v>
      </c>
      <c r="O634">
        <v>9.1999999999999998E-2</v>
      </c>
      <c r="P634">
        <v>-1.4000000000000002E-2</v>
      </c>
      <c r="Q634">
        <v>-1.4000000000000002E-2</v>
      </c>
      <c r="R634">
        <v>-2.8000000000000004E-2</v>
      </c>
      <c r="S634">
        <v>-3.5000000000000003E-2</v>
      </c>
      <c r="T634">
        <v>-4.0000000000000008E-2</v>
      </c>
      <c r="U634">
        <v>8.1000000000000003E-2</v>
      </c>
      <c r="V634">
        <v>8.1000000000000003E-2</v>
      </c>
      <c r="W634">
        <v>6.7000000000000004E-2</v>
      </c>
      <c r="X634">
        <v>0.06</v>
      </c>
      <c r="Y634">
        <v>5.4999999999999993E-2</v>
      </c>
      <c r="Z634">
        <v>7.8E-2</v>
      </c>
      <c r="AA634">
        <v>7.8E-2</v>
      </c>
      <c r="AB634">
        <v>6.4000000000000001E-2</v>
      </c>
      <c r="AC634">
        <v>5.6999999999999995E-2</v>
      </c>
      <c r="AD634">
        <v>5.1999999999999991E-2</v>
      </c>
      <c r="AE634" t="str">
        <f t="shared" si="9"/>
        <v>Perlengkapan Hewan PeliharaanPerlengkapan Hewan Kecil</v>
      </c>
      <c r="BF634" t="s">
        <v>2226</v>
      </c>
      <c r="BI634" t="s">
        <v>2457</v>
      </c>
      <c r="BL634" t="s">
        <v>880</v>
      </c>
      <c r="BM634" t="s">
        <v>4222</v>
      </c>
      <c r="BO634" t="s">
        <v>4223</v>
      </c>
      <c r="BP634" t="s">
        <v>4073</v>
      </c>
    </row>
    <row r="635" spans="1:68">
      <c r="A635" t="s">
        <v>1717</v>
      </c>
      <c r="B635">
        <v>700645</v>
      </c>
      <c r="C635" t="s">
        <v>1752</v>
      </c>
      <c r="D635">
        <v>2315408</v>
      </c>
      <c r="E635" t="s">
        <v>1753</v>
      </c>
      <c r="F635">
        <v>2318992</v>
      </c>
      <c r="G635" t="s">
        <v>4142</v>
      </c>
      <c r="H635" t="s">
        <v>3767</v>
      </c>
      <c r="I635" t="s">
        <v>2457</v>
      </c>
      <c r="J635" t="s">
        <v>1717</v>
      </c>
      <c r="K635">
        <v>0.04</v>
      </c>
      <c r="L635">
        <v>6.5000000000000002E-2</v>
      </c>
      <c r="M635">
        <v>2.5000000000000001E-2</v>
      </c>
      <c r="N635">
        <v>7.4999999999999997E-2</v>
      </c>
      <c r="O635">
        <v>6.2E-2</v>
      </c>
      <c r="P635">
        <v>-1.8750000000000003E-2</v>
      </c>
      <c r="Q635">
        <v>-1.8750000000000003E-2</v>
      </c>
      <c r="R635">
        <v>-1.8750000000000003E-2</v>
      </c>
      <c r="S635">
        <v>-1.8750000000000003E-2</v>
      </c>
      <c r="T635">
        <v>-2.5000000000000001E-2</v>
      </c>
      <c r="U635">
        <v>5.6249999999999994E-2</v>
      </c>
      <c r="V635">
        <v>5.6249999999999994E-2</v>
      </c>
      <c r="W635">
        <v>5.6249999999999994E-2</v>
      </c>
      <c r="X635">
        <v>5.6249999999999994E-2</v>
      </c>
      <c r="Y635">
        <v>4.9999999999999996E-2</v>
      </c>
      <c r="Z635">
        <v>4.3249999999999997E-2</v>
      </c>
      <c r="AA635">
        <v>4.3249999999999997E-2</v>
      </c>
      <c r="AB635">
        <v>4.3249999999999997E-2</v>
      </c>
      <c r="AC635">
        <v>4.3249999999999997E-2</v>
      </c>
      <c r="AD635">
        <v>3.6999999999999998E-2</v>
      </c>
      <c r="AE635" t="str">
        <f t="shared" si="9"/>
        <v>KesehatanObat ResepObat Antiinflamasi</v>
      </c>
      <c r="BF635" t="s">
        <v>1990</v>
      </c>
      <c r="BI635" t="s">
        <v>2457</v>
      </c>
      <c r="BL635" t="s">
        <v>841</v>
      </c>
      <c r="BM635" t="s">
        <v>4224</v>
      </c>
      <c r="BO635" t="s">
        <v>4225</v>
      </c>
      <c r="BP635" t="s">
        <v>4076</v>
      </c>
    </row>
    <row r="636" spans="1:68">
      <c r="A636" t="s">
        <v>2072</v>
      </c>
      <c r="B636">
        <v>601739</v>
      </c>
      <c r="C636" t="s">
        <v>2109</v>
      </c>
      <c r="D636">
        <v>909064</v>
      </c>
      <c r="E636" t="s">
        <v>2117</v>
      </c>
      <c r="F636">
        <v>601936</v>
      </c>
      <c r="G636" t="s">
        <v>3214</v>
      </c>
      <c r="H636" t="s">
        <v>2817</v>
      </c>
      <c r="I636" t="s">
        <v>2403</v>
      </c>
      <c r="J636" t="s">
        <v>2818</v>
      </c>
      <c r="K636">
        <v>0.04</v>
      </c>
      <c r="L636">
        <v>0.03</v>
      </c>
      <c r="M636">
        <v>-1.0000000000000002E-2</v>
      </c>
      <c r="N636">
        <v>0.1</v>
      </c>
      <c r="O636">
        <v>0.11700000000000001</v>
      </c>
      <c r="P636">
        <v>-1.2084564950138555E-3</v>
      </c>
      <c r="Q636">
        <v>-2.2442763478828748E-3</v>
      </c>
      <c r="R636">
        <v>-3.4527328428967303E-3</v>
      </c>
      <c r="S636">
        <v>-4.3159160536209128E-3</v>
      </c>
      <c r="T636">
        <v>-6.2575912302686946E-3</v>
      </c>
      <c r="U636">
        <v>9.8791543504986146E-2</v>
      </c>
      <c r="V636">
        <v>9.7755723652117127E-2</v>
      </c>
      <c r="W636">
        <v>9.6547267157103281E-2</v>
      </c>
      <c r="X636">
        <v>9.5684083946379089E-2</v>
      </c>
      <c r="Y636">
        <v>9.3742408769731306E-2</v>
      </c>
      <c r="Z636">
        <v>0.11579154350498615</v>
      </c>
      <c r="AA636">
        <v>0.11475572365211713</v>
      </c>
      <c r="AB636">
        <v>0.11354726715710328</v>
      </c>
      <c r="AC636">
        <v>0.11268408394637909</v>
      </c>
      <c r="AD636">
        <v>0.11074240876973131</v>
      </c>
      <c r="AE636" t="str">
        <f t="shared" si="9"/>
        <v>Telepon &amp; ElektronikAksesori PonselTali &amp; Gantungan Telepon</v>
      </c>
      <c r="BF636" t="s">
        <v>1482</v>
      </c>
      <c r="BI636" t="s">
        <v>2457</v>
      </c>
      <c r="BL636" t="s">
        <v>826</v>
      </c>
      <c r="BM636" t="s">
        <v>3771</v>
      </c>
      <c r="BO636" t="s">
        <v>4226</v>
      </c>
      <c r="BP636" t="s">
        <v>4078</v>
      </c>
    </row>
    <row r="637" spans="1:68">
      <c r="A637" t="s">
        <v>2160</v>
      </c>
      <c r="B637">
        <v>603014</v>
      </c>
      <c r="C637" t="s">
        <v>2197</v>
      </c>
      <c r="D637">
        <v>835592</v>
      </c>
      <c r="E637" t="s">
        <v>690</v>
      </c>
      <c r="F637">
        <v>969224</v>
      </c>
      <c r="G637" t="s">
        <v>4227</v>
      </c>
      <c r="H637" t="s">
        <v>3150</v>
      </c>
      <c r="I637" t="s">
        <v>2971</v>
      </c>
      <c r="J637" t="s">
        <v>3062</v>
      </c>
      <c r="K637">
        <v>0.06</v>
      </c>
      <c r="L637">
        <v>6.5000000000000002E-2</v>
      </c>
      <c r="M637">
        <v>5.0000000000000044E-3</v>
      </c>
      <c r="N637">
        <v>0.1</v>
      </c>
      <c r="O637">
        <v>0.1</v>
      </c>
      <c r="P637">
        <v>-1.55E-2</v>
      </c>
      <c r="Q637">
        <v>-3.5000000000000027E-3</v>
      </c>
      <c r="R637">
        <v>-1.9000000000000003E-2</v>
      </c>
      <c r="S637">
        <v>-2.3750000000000004E-2</v>
      </c>
      <c r="T637">
        <v>-2.5000000000000005E-2</v>
      </c>
      <c r="U637">
        <v>8.4500000000000006E-2</v>
      </c>
      <c r="V637">
        <v>9.6500000000000002E-2</v>
      </c>
      <c r="W637">
        <v>8.1000000000000003E-2</v>
      </c>
      <c r="X637">
        <v>7.6249999999999998E-2</v>
      </c>
      <c r="Y637">
        <v>7.4999999999999997E-2</v>
      </c>
      <c r="Z637">
        <v>8.4500000000000006E-2</v>
      </c>
      <c r="AA637">
        <v>9.6500000000000002E-2</v>
      </c>
      <c r="AB637">
        <v>8.1000000000000003E-2</v>
      </c>
      <c r="AC637">
        <v>7.6249999999999998E-2</v>
      </c>
      <c r="AD637">
        <v>7.4999999999999997E-2</v>
      </c>
      <c r="AE637" t="str">
        <f t="shared" si="9"/>
        <v>Olahraga &amp; OutdoorPeralatan Bersantai &amp; Rekreasi Luar RuanganAirsoft</v>
      </c>
      <c r="BF637" t="s">
        <v>1379</v>
      </c>
      <c r="BI637" t="s">
        <v>2457</v>
      </c>
      <c r="BL637" t="s">
        <v>827</v>
      </c>
      <c r="BM637" t="s">
        <v>3772</v>
      </c>
      <c r="BO637" t="s">
        <v>4228</v>
      </c>
      <c r="BP637" t="s">
        <v>4080</v>
      </c>
    </row>
    <row r="638" spans="1:68">
      <c r="A638" t="s">
        <v>1717</v>
      </c>
      <c r="B638">
        <v>700645</v>
      </c>
      <c r="C638" t="s">
        <v>1752</v>
      </c>
      <c r="D638">
        <v>2315408</v>
      </c>
      <c r="E638" t="s">
        <v>1759</v>
      </c>
      <c r="F638">
        <v>2320272</v>
      </c>
      <c r="G638" t="s">
        <v>4145</v>
      </c>
      <c r="H638" t="s">
        <v>3767</v>
      </c>
      <c r="I638" t="s">
        <v>2457</v>
      </c>
      <c r="J638" t="s">
        <v>1717</v>
      </c>
      <c r="K638">
        <v>0.04</v>
      </c>
      <c r="L638">
        <v>6.5000000000000002E-2</v>
      </c>
      <c r="M638">
        <v>2.5000000000000001E-2</v>
      </c>
      <c r="N638">
        <v>7.4999999999999997E-2</v>
      </c>
      <c r="O638">
        <v>6.2E-2</v>
      </c>
      <c r="P638">
        <v>-1.8750000000000003E-2</v>
      </c>
      <c r="Q638">
        <v>-1.8750000000000003E-2</v>
      </c>
      <c r="R638">
        <v>-1.8750000000000003E-2</v>
      </c>
      <c r="S638">
        <v>-1.8750000000000003E-2</v>
      </c>
      <c r="T638">
        <v>-2.5000000000000001E-2</v>
      </c>
      <c r="U638">
        <v>5.6249999999999994E-2</v>
      </c>
      <c r="V638">
        <v>5.6249999999999994E-2</v>
      </c>
      <c r="W638">
        <v>5.6249999999999994E-2</v>
      </c>
      <c r="X638">
        <v>5.6249999999999994E-2</v>
      </c>
      <c r="Y638">
        <v>4.9999999999999996E-2</v>
      </c>
      <c r="Z638">
        <v>4.3249999999999997E-2</v>
      </c>
      <c r="AA638">
        <v>4.3249999999999997E-2</v>
      </c>
      <c r="AB638">
        <v>4.3249999999999997E-2</v>
      </c>
      <c r="AC638">
        <v>4.3249999999999997E-2</v>
      </c>
      <c r="AD638">
        <v>3.6999999999999998E-2</v>
      </c>
      <c r="AE638" t="str">
        <f t="shared" si="9"/>
        <v>KesehatanObat ResepObat Mata</v>
      </c>
      <c r="BF638" t="s">
        <v>1381</v>
      </c>
      <c r="BI638" t="s">
        <v>2457</v>
      </c>
      <c r="BL638" t="s">
        <v>828</v>
      </c>
      <c r="BM638" t="s">
        <v>3775</v>
      </c>
      <c r="BO638" t="s">
        <v>4229</v>
      </c>
      <c r="BP638" t="s">
        <v>4082</v>
      </c>
    </row>
    <row r="639" spans="1:68">
      <c r="A639" t="s">
        <v>1504</v>
      </c>
      <c r="B639">
        <v>601755</v>
      </c>
      <c r="C639" t="s">
        <v>1561</v>
      </c>
      <c r="D639">
        <v>831112</v>
      </c>
      <c r="E639" t="s">
        <v>1564</v>
      </c>
      <c r="F639">
        <v>987912</v>
      </c>
      <c r="G639" t="s">
        <v>4230</v>
      </c>
      <c r="H639" t="s">
        <v>2970</v>
      </c>
      <c r="I639" t="s">
        <v>2971</v>
      </c>
      <c r="J639" t="s">
        <v>2972</v>
      </c>
      <c r="K639">
        <v>0.04</v>
      </c>
      <c r="L639">
        <v>0.04</v>
      </c>
      <c r="M639">
        <v>0</v>
      </c>
      <c r="N639">
        <v>0.08</v>
      </c>
      <c r="O639">
        <v>7.1999999999999995E-2</v>
      </c>
      <c r="P639">
        <v>-2.2000000000000006E-2</v>
      </c>
      <c r="Q639">
        <v>0</v>
      </c>
      <c r="R639">
        <v>-2.2000000000000006E-2</v>
      </c>
      <c r="S639">
        <v>-2.7500000000000004E-2</v>
      </c>
      <c r="T639">
        <v>-2.7500000000000004E-2</v>
      </c>
      <c r="U639">
        <v>5.7999999999999996E-2</v>
      </c>
      <c r="V639">
        <v>0.08</v>
      </c>
      <c r="W639">
        <v>5.7999999999999996E-2</v>
      </c>
      <c r="X639">
        <v>5.2499999999999998E-2</v>
      </c>
      <c r="Y639">
        <v>5.2499999999999998E-2</v>
      </c>
      <c r="Z639">
        <v>4.9999999999999989E-2</v>
      </c>
      <c r="AA639">
        <v>7.1999999999999995E-2</v>
      </c>
      <c r="AB639">
        <v>4.9999999999999989E-2</v>
      </c>
      <c r="AC639">
        <v>4.4499999999999991E-2</v>
      </c>
      <c r="AD639">
        <v>4.4499999999999991E-2</v>
      </c>
      <c r="AE639" t="str">
        <f t="shared" si="9"/>
        <v>Komputer &amp; Peralatan KantorAlat Tulis &amp; Perlengkapan KantorKalender &amp; Aksesori</v>
      </c>
      <c r="BF639" t="s">
        <v>2115</v>
      </c>
      <c r="BI639" t="s">
        <v>2457</v>
      </c>
      <c r="BL639" t="s">
        <v>829</v>
      </c>
      <c r="BM639" t="s">
        <v>4231</v>
      </c>
      <c r="BO639" t="s">
        <v>4232</v>
      </c>
      <c r="BP639" t="s">
        <v>4084</v>
      </c>
    </row>
    <row r="640" spans="1:68">
      <c r="A640" t="s">
        <v>1444</v>
      </c>
      <c r="B640">
        <v>801928</v>
      </c>
      <c r="C640" t="s">
        <v>1454</v>
      </c>
      <c r="D640">
        <v>992904</v>
      </c>
      <c r="E640" t="s">
        <v>1455</v>
      </c>
      <c r="F640">
        <v>993032</v>
      </c>
      <c r="G640" t="s">
        <v>4233</v>
      </c>
      <c r="H640" t="s">
        <v>3544</v>
      </c>
      <c r="I640" t="s">
        <v>2971</v>
      </c>
      <c r="J640" t="s">
        <v>3208</v>
      </c>
      <c r="K640">
        <v>0.05</v>
      </c>
      <c r="L640">
        <v>0.08</v>
      </c>
      <c r="M640">
        <v>0.03</v>
      </c>
      <c r="N640">
        <v>0.1</v>
      </c>
      <c r="O640">
        <v>8.2000000000000003E-2</v>
      </c>
      <c r="P640">
        <v>-1.2999999999999998E-2</v>
      </c>
      <c r="Q640">
        <v>-2.0999999999999998E-2</v>
      </c>
      <c r="R640">
        <v>-3.3999999999999996E-2</v>
      </c>
      <c r="S640">
        <v>-4.2499999999999996E-2</v>
      </c>
      <c r="T640">
        <v>-0.05</v>
      </c>
      <c r="U640">
        <v>8.7000000000000008E-2</v>
      </c>
      <c r="V640">
        <v>7.9000000000000015E-2</v>
      </c>
      <c r="W640">
        <v>6.6000000000000003E-2</v>
      </c>
      <c r="X640">
        <v>5.7500000000000009E-2</v>
      </c>
      <c r="Y640">
        <v>0.05</v>
      </c>
      <c r="Z640">
        <v>6.9000000000000006E-2</v>
      </c>
      <c r="AA640">
        <v>6.1000000000000006E-2</v>
      </c>
      <c r="AB640">
        <v>4.8000000000000008E-2</v>
      </c>
      <c r="AC640">
        <v>3.9500000000000007E-2</v>
      </c>
      <c r="AD640">
        <v>3.2000000000000001E-2</v>
      </c>
      <c r="AE640" t="str">
        <f t="shared" si="9"/>
        <v>Buku, Majalah, &amp; AudioEdukasi &amp; SekolahBuku Konseling</v>
      </c>
      <c r="BF640" t="s">
        <v>2116</v>
      </c>
      <c r="BI640" t="s">
        <v>2457</v>
      </c>
      <c r="BL640" t="s">
        <v>830</v>
      </c>
      <c r="BM640" t="s">
        <v>3777</v>
      </c>
      <c r="BO640" t="s">
        <v>4234</v>
      </c>
      <c r="BP640" t="s">
        <v>4086</v>
      </c>
    </row>
    <row r="641" spans="1:68">
      <c r="A641" t="s">
        <v>2072</v>
      </c>
      <c r="B641">
        <v>601739</v>
      </c>
      <c r="C641" t="s">
        <v>2086</v>
      </c>
      <c r="D641">
        <v>909192</v>
      </c>
      <c r="E641" t="s">
        <v>2097</v>
      </c>
      <c r="F641">
        <v>911752</v>
      </c>
      <c r="G641" t="s">
        <v>3341</v>
      </c>
      <c r="H641" t="s">
        <v>3280</v>
      </c>
      <c r="I641" t="s">
        <v>2403</v>
      </c>
      <c r="J641" t="s">
        <v>2529</v>
      </c>
      <c r="K641">
        <v>0.04</v>
      </c>
      <c r="L641">
        <v>0.03</v>
      </c>
      <c r="M641">
        <v>-1.0000000000000002E-2</v>
      </c>
      <c r="N641">
        <v>7.7499999999999999E-2</v>
      </c>
      <c r="O641">
        <v>8.2000000000000003E-2</v>
      </c>
      <c r="P641">
        <v>-1.1999999999999999E-3</v>
      </c>
      <c r="Q641">
        <v>-1.7999999999999997E-3</v>
      </c>
      <c r="R641">
        <v>-2.9999999999999996E-3</v>
      </c>
      <c r="S641">
        <v>-3.7499999999999994E-3</v>
      </c>
      <c r="T641">
        <v>-4.9999999999999992E-3</v>
      </c>
      <c r="U641">
        <v>7.6299999999999993E-2</v>
      </c>
      <c r="V641">
        <v>7.5700000000000003E-2</v>
      </c>
      <c r="W641">
        <v>7.4499999999999997E-2</v>
      </c>
      <c r="X641">
        <v>7.3749999999999996E-2</v>
      </c>
      <c r="Y641">
        <v>7.2499999999999995E-2</v>
      </c>
      <c r="Z641">
        <v>8.0799999999999997E-2</v>
      </c>
      <c r="AA641">
        <v>8.0200000000000007E-2</v>
      </c>
      <c r="AB641">
        <v>7.9000000000000001E-2</v>
      </c>
      <c r="AC641">
        <v>7.825E-2</v>
      </c>
      <c r="AD641">
        <v>7.6999999999999999E-2</v>
      </c>
      <c r="AE641" t="str">
        <f t="shared" si="9"/>
        <v>Telepon &amp; ElektronikKamera &amp; FotografiKamera &amp; Sistem Keamanan</v>
      </c>
      <c r="BF641" t="s">
        <v>2117</v>
      </c>
      <c r="BI641" t="s">
        <v>2457</v>
      </c>
      <c r="BL641" t="s">
        <v>456</v>
      </c>
      <c r="BM641" t="s">
        <v>3780</v>
      </c>
      <c r="BO641" t="s">
        <v>4235</v>
      </c>
      <c r="BP641" t="s">
        <v>4088</v>
      </c>
    </row>
    <row r="642" spans="1:68">
      <c r="A642" t="s">
        <v>2072</v>
      </c>
      <c r="B642">
        <v>601739</v>
      </c>
      <c r="C642" t="s">
        <v>2086</v>
      </c>
      <c r="D642">
        <v>909192</v>
      </c>
      <c r="E642" t="s">
        <v>2091</v>
      </c>
      <c r="F642">
        <v>912008</v>
      </c>
      <c r="G642" t="s">
        <v>3333</v>
      </c>
      <c r="H642" t="s">
        <v>3280</v>
      </c>
      <c r="I642" t="s">
        <v>2403</v>
      </c>
      <c r="J642" t="s">
        <v>2529</v>
      </c>
      <c r="K642">
        <v>0.04</v>
      </c>
      <c r="L642">
        <v>0.03</v>
      </c>
      <c r="M642">
        <v>-1.0000000000000002E-2</v>
      </c>
      <c r="N642">
        <v>7.5000000000000011E-2</v>
      </c>
      <c r="O642">
        <v>7.5000000000000011E-2</v>
      </c>
      <c r="P642">
        <v>-9.6000000000000013E-4</v>
      </c>
      <c r="Q642">
        <v>-1.4400000000000001E-3</v>
      </c>
      <c r="R642">
        <v>-2.4000000000000002E-3</v>
      </c>
      <c r="S642">
        <v>-3.0000000000000001E-3</v>
      </c>
      <c r="T642">
        <v>-3.7499999999999999E-3</v>
      </c>
      <c r="U642">
        <v>7.4040000000000009E-2</v>
      </c>
      <c r="V642">
        <v>7.3560000000000014E-2</v>
      </c>
      <c r="W642">
        <v>7.2600000000000012E-2</v>
      </c>
      <c r="X642">
        <v>7.2000000000000008E-2</v>
      </c>
      <c r="Y642">
        <v>7.1250000000000008E-2</v>
      </c>
      <c r="Z642">
        <v>7.4040000000000009E-2</v>
      </c>
      <c r="AA642">
        <v>7.3560000000000014E-2</v>
      </c>
      <c r="AB642">
        <v>7.2600000000000012E-2</v>
      </c>
      <c r="AC642">
        <v>7.2000000000000008E-2</v>
      </c>
      <c r="AD642">
        <v>7.1250000000000008E-2</v>
      </c>
      <c r="AE642" t="str">
        <f t="shared" si="9"/>
        <v>Telepon &amp; ElektronikKamera &amp; FotografiDrone &amp; Aksesoris</v>
      </c>
      <c r="BF642" t="s">
        <v>1835</v>
      </c>
      <c r="BI642" t="s">
        <v>2457</v>
      </c>
      <c r="BL642" t="s">
        <v>881</v>
      </c>
      <c r="BM642" t="s">
        <v>3782</v>
      </c>
      <c r="BO642" t="s">
        <v>4236</v>
      </c>
      <c r="BP642" t="s">
        <v>4090</v>
      </c>
    </row>
    <row r="643" spans="1:68">
      <c r="A643" t="s">
        <v>2072</v>
      </c>
      <c r="B643">
        <v>601739</v>
      </c>
      <c r="C643" t="s">
        <v>2086</v>
      </c>
      <c r="D643">
        <v>909192</v>
      </c>
      <c r="E643" t="s">
        <v>2088</v>
      </c>
      <c r="F643">
        <v>601893</v>
      </c>
      <c r="G643" t="s">
        <v>3329</v>
      </c>
      <c r="H643" t="s">
        <v>3280</v>
      </c>
      <c r="I643" t="s">
        <v>2403</v>
      </c>
      <c r="J643" t="s">
        <v>2529</v>
      </c>
      <c r="K643">
        <v>0.04</v>
      </c>
      <c r="L643">
        <v>0.03</v>
      </c>
      <c r="M643">
        <v>-1.0000000000000002E-2</v>
      </c>
      <c r="N643">
        <v>7.7499999999999999E-2</v>
      </c>
      <c r="O643">
        <v>0.1</v>
      </c>
      <c r="P643">
        <v>-1.1999999999999999E-3</v>
      </c>
      <c r="Q643">
        <v>-1.7999999999999997E-3</v>
      </c>
      <c r="R643">
        <v>-2.9999999999999996E-3</v>
      </c>
      <c r="S643">
        <v>-3.7499999999999994E-3</v>
      </c>
      <c r="T643">
        <v>-4.9999999999999992E-3</v>
      </c>
      <c r="U643">
        <v>7.6299999999999993E-2</v>
      </c>
      <c r="V643">
        <v>7.5700000000000003E-2</v>
      </c>
      <c r="W643">
        <v>7.4499999999999997E-2</v>
      </c>
      <c r="X643">
        <v>7.3749999999999996E-2</v>
      </c>
      <c r="Y643">
        <v>7.2499999999999995E-2</v>
      </c>
      <c r="Z643">
        <v>9.8799999999999999E-2</v>
      </c>
      <c r="AA643">
        <v>9.820000000000001E-2</v>
      </c>
      <c r="AB643">
        <v>9.7000000000000003E-2</v>
      </c>
      <c r="AC643">
        <v>9.6250000000000002E-2</v>
      </c>
      <c r="AD643">
        <v>9.5000000000000001E-2</v>
      </c>
      <c r="AE643" t="str">
        <f t="shared" si="9"/>
        <v>Telepon &amp; ElektronikKamera &amp; FotografiAksesoris Kamera</v>
      </c>
      <c r="BF643" t="s">
        <v>1836</v>
      </c>
      <c r="BI643" t="s">
        <v>2457</v>
      </c>
      <c r="BL643" t="s">
        <v>831</v>
      </c>
      <c r="BM643" t="s">
        <v>4237</v>
      </c>
      <c r="BO643" t="s">
        <v>4238</v>
      </c>
      <c r="BP643" t="s">
        <v>4092</v>
      </c>
    </row>
    <row r="644" spans="1:68">
      <c r="A644" t="s">
        <v>1581</v>
      </c>
      <c r="B644">
        <v>605248</v>
      </c>
      <c r="C644" t="s">
        <v>1582</v>
      </c>
      <c r="D644">
        <v>905224</v>
      </c>
      <c r="E644" t="s">
        <v>1589</v>
      </c>
      <c r="F644">
        <v>906120</v>
      </c>
      <c r="G644" t="s">
        <v>3586</v>
      </c>
      <c r="H644" t="s">
        <v>4181</v>
      </c>
      <c r="I644" t="s">
        <v>246</v>
      </c>
      <c r="J644" t="s">
        <v>1581</v>
      </c>
      <c r="K644">
        <v>0.06</v>
      </c>
      <c r="L644">
        <v>7.4999999999999997E-2</v>
      </c>
      <c r="M644">
        <v>1.4999999999999999E-2</v>
      </c>
      <c r="N644">
        <v>0.1</v>
      </c>
      <c r="O644">
        <v>0.11700000000000001</v>
      </c>
      <c r="P644">
        <v>-1.4092798993696431E-2</v>
      </c>
      <c r="Q644">
        <v>-1.3350407044124987E-2</v>
      </c>
      <c r="R644">
        <v>-2.7443206037821417E-2</v>
      </c>
      <c r="S644">
        <v>-3.430400754727677E-2</v>
      </c>
      <c r="T644">
        <v>-3.9072010063035692E-2</v>
      </c>
      <c r="U644">
        <v>8.5907201006303571E-2</v>
      </c>
      <c r="V644">
        <v>8.6649592955875016E-2</v>
      </c>
      <c r="W644">
        <v>7.2556793962178595E-2</v>
      </c>
      <c r="X644">
        <v>6.5695992452723229E-2</v>
      </c>
      <c r="Y644">
        <v>6.0927989936964314E-2</v>
      </c>
      <c r="Z644">
        <v>0.10290720100630357</v>
      </c>
      <c r="AA644">
        <v>0.10364959295587502</v>
      </c>
      <c r="AB644">
        <v>8.9556793962178582E-2</v>
      </c>
      <c r="AC644">
        <v>8.2695992452723244E-2</v>
      </c>
      <c r="AD644">
        <v>7.7927989936964315E-2</v>
      </c>
      <c r="AE644" t="str">
        <f t="shared" si="9"/>
        <v>Aksesoris FashionAksesoris PakaianSarung Tangan</v>
      </c>
      <c r="BF644" t="s">
        <v>1483</v>
      </c>
      <c r="BI644" t="s">
        <v>2457</v>
      </c>
      <c r="BL644" t="s">
        <v>832</v>
      </c>
      <c r="BM644" t="s">
        <v>4239</v>
      </c>
      <c r="BO644" t="s">
        <v>4240</v>
      </c>
      <c r="BP644" t="s">
        <v>4094</v>
      </c>
    </row>
    <row r="645" spans="1:68">
      <c r="A645" t="s">
        <v>2072</v>
      </c>
      <c r="B645">
        <v>601739</v>
      </c>
      <c r="C645" t="s">
        <v>2086</v>
      </c>
      <c r="D645">
        <v>909192</v>
      </c>
      <c r="E645" t="s">
        <v>2090</v>
      </c>
      <c r="F645">
        <v>911880</v>
      </c>
      <c r="G645" t="s">
        <v>3360</v>
      </c>
      <c r="H645" t="s">
        <v>3280</v>
      </c>
      <c r="I645" t="s">
        <v>2403</v>
      </c>
      <c r="J645" t="s">
        <v>2529</v>
      </c>
      <c r="K645">
        <v>0.04</v>
      </c>
      <c r="L645">
        <v>0.03</v>
      </c>
      <c r="M645">
        <v>-1.0000000000000002E-2</v>
      </c>
      <c r="N645">
        <v>7.5000000000000011E-2</v>
      </c>
      <c r="O645">
        <v>6.9500000000000006E-2</v>
      </c>
      <c r="P645">
        <v>-9.6000000000000013E-4</v>
      </c>
      <c r="Q645">
        <v>-1.4400000000000001E-3</v>
      </c>
      <c r="R645">
        <v>-2.4000000000000002E-3</v>
      </c>
      <c r="S645">
        <v>-3.0000000000000001E-3</v>
      </c>
      <c r="T645">
        <v>-3.7499999999999999E-3</v>
      </c>
      <c r="U645">
        <v>7.4040000000000009E-2</v>
      </c>
      <c r="V645">
        <v>7.3560000000000014E-2</v>
      </c>
      <c r="W645">
        <v>7.2600000000000012E-2</v>
      </c>
      <c r="X645">
        <v>7.2000000000000008E-2</v>
      </c>
      <c r="Y645">
        <v>7.1250000000000008E-2</v>
      </c>
      <c r="Z645">
        <v>6.8540000000000004E-2</v>
      </c>
      <c r="AA645">
        <v>6.8060000000000009E-2</v>
      </c>
      <c r="AB645">
        <v>6.7100000000000007E-2</v>
      </c>
      <c r="AC645">
        <v>6.6500000000000004E-2</v>
      </c>
      <c r="AD645">
        <v>6.5750000000000003E-2</v>
      </c>
      <c r="AE645" t="str">
        <f t="shared" si="9"/>
        <v>Telepon &amp; ElektronikKamera &amp; FotografiLensa Kamera</v>
      </c>
      <c r="BF645" t="s">
        <v>2285</v>
      </c>
      <c r="BI645" t="s">
        <v>2457</v>
      </c>
      <c r="BL645" t="s">
        <v>882</v>
      </c>
      <c r="BM645" t="s">
        <v>4241</v>
      </c>
      <c r="BO645" t="s">
        <v>4242</v>
      </c>
      <c r="BP645" t="s">
        <v>4096</v>
      </c>
    </row>
    <row r="646" spans="1:68">
      <c r="A646" t="s">
        <v>2072</v>
      </c>
      <c r="B646">
        <v>601739</v>
      </c>
      <c r="C646" t="s">
        <v>2086</v>
      </c>
      <c r="D646">
        <v>909192</v>
      </c>
      <c r="E646" t="s">
        <v>2095</v>
      </c>
      <c r="F646">
        <v>910984</v>
      </c>
      <c r="G646" t="s">
        <v>3354</v>
      </c>
      <c r="H646" t="s">
        <v>3280</v>
      </c>
      <c r="I646" t="s">
        <v>2403</v>
      </c>
      <c r="J646" t="s">
        <v>2529</v>
      </c>
      <c r="K646">
        <v>0.04</v>
      </c>
      <c r="L646">
        <v>0.03</v>
      </c>
      <c r="M646">
        <v>-1.0000000000000002E-2</v>
      </c>
      <c r="N646">
        <v>7.5000000000000011E-2</v>
      </c>
      <c r="O646">
        <v>6.9500000000000006E-2</v>
      </c>
      <c r="P646">
        <v>-9.6000000000000013E-4</v>
      </c>
      <c r="Q646">
        <v>-1.4400000000000001E-3</v>
      </c>
      <c r="R646">
        <v>-2.4000000000000002E-3</v>
      </c>
      <c r="S646">
        <v>-3.0000000000000001E-3</v>
      </c>
      <c r="T646">
        <v>-3.7499999999999999E-3</v>
      </c>
      <c r="U646">
        <v>7.4040000000000009E-2</v>
      </c>
      <c r="V646">
        <v>7.3560000000000014E-2</v>
      </c>
      <c r="W646">
        <v>7.2600000000000012E-2</v>
      </c>
      <c r="X646">
        <v>7.2000000000000008E-2</v>
      </c>
      <c r="Y646">
        <v>7.1250000000000008E-2</v>
      </c>
      <c r="Z646">
        <v>6.8540000000000004E-2</v>
      </c>
      <c r="AA646">
        <v>6.8060000000000009E-2</v>
      </c>
      <c r="AB646">
        <v>6.7100000000000007E-2</v>
      </c>
      <c r="AC646">
        <v>6.6500000000000004E-2</v>
      </c>
      <c r="AD646">
        <v>6.5750000000000003E-2</v>
      </c>
      <c r="AE646" t="str">
        <f t="shared" ref="AE646:AE709" si="10">VLOOKUP(G646,BO:BP,2,0)</f>
        <v>Telepon &amp; ElektronikKamera &amp; FotografiKamera Mirrorless</v>
      </c>
      <c r="BF646" t="s">
        <v>1657</v>
      </c>
      <c r="BI646" t="s">
        <v>2457</v>
      </c>
      <c r="BL646" t="s">
        <v>952</v>
      </c>
      <c r="BM646" t="s">
        <v>4243</v>
      </c>
      <c r="BO646" t="s">
        <v>4244</v>
      </c>
      <c r="BP646" t="s">
        <v>4097</v>
      </c>
    </row>
    <row r="647" spans="1:68">
      <c r="A647" t="s">
        <v>2072</v>
      </c>
      <c r="B647">
        <v>601739</v>
      </c>
      <c r="C647" t="s">
        <v>2086</v>
      </c>
      <c r="D647">
        <v>909192</v>
      </c>
      <c r="E647" t="s">
        <v>2089</v>
      </c>
      <c r="F647">
        <v>912136</v>
      </c>
      <c r="G647" t="s">
        <v>3363</v>
      </c>
      <c r="H647" t="s">
        <v>3280</v>
      </c>
      <c r="I647" t="s">
        <v>2403</v>
      </c>
      <c r="J647" t="s">
        <v>2529</v>
      </c>
      <c r="K647">
        <v>0.04</v>
      </c>
      <c r="L647">
        <v>0.03</v>
      </c>
      <c r="M647">
        <v>-1.0000000000000002E-2</v>
      </c>
      <c r="N647">
        <v>9.5000000000000001E-2</v>
      </c>
      <c r="O647">
        <v>8.2000000000000003E-2</v>
      </c>
      <c r="P647">
        <v>-1.1999999999999999E-3</v>
      </c>
      <c r="Q647">
        <v>-1.7999999999999997E-3</v>
      </c>
      <c r="R647">
        <v>-2.9999999999999996E-3</v>
      </c>
      <c r="S647">
        <v>-3.7499999999999994E-3</v>
      </c>
      <c r="T647">
        <v>-4.9999999999999992E-3</v>
      </c>
      <c r="U647">
        <v>9.3799999999999994E-2</v>
      </c>
      <c r="V647">
        <v>9.3200000000000005E-2</v>
      </c>
      <c r="W647">
        <v>9.1999999999999998E-2</v>
      </c>
      <c r="X647">
        <v>9.1249999999999998E-2</v>
      </c>
      <c r="Y647">
        <v>0.09</v>
      </c>
      <c r="Z647">
        <v>8.0799999999999997E-2</v>
      </c>
      <c r="AA647">
        <v>8.0200000000000007E-2</v>
      </c>
      <c r="AB647">
        <v>7.9000000000000001E-2</v>
      </c>
      <c r="AC647">
        <v>7.825E-2</v>
      </c>
      <c r="AD647">
        <v>7.6999999999999999E-2</v>
      </c>
      <c r="AE647" t="str">
        <f t="shared" si="10"/>
        <v>Telepon &amp; ElektronikKamera &amp; FotografiPerawatan Kamera</v>
      </c>
      <c r="BF647" t="s">
        <v>1449</v>
      </c>
      <c r="BI647" t="s">
        <v>2457</v>
      </c>
      <c r="BL647" t="s">
        <v>930</v>
      </c>
      <c r="BM647" t="s">
        <v>4245</v>
      </c>
      <c r="BO647" t="s">
        <v>4246</v>
      </c>
      <c r="BP647" t="s">
        <v>4100</v>
      </c>
    </row>
    <row r="648" spans="1:68">
      <c r="A648" t="s">
        <v>2072</v>
      </c>
      <c r="B648">
        <v>601739</v>
      </c>
      <c r="C648" t="s">
        <v>2086</v>
      </c>
      <c r="D648">
        <v>909192</v>
      </c>
      <c r="E648" t="s">
        <v>2094</v>
      </c>
      <c r="F648">
        <v>911368</v>
      </c>
      <c r="G648" t="s">
        <v>3351</v>
      </c>
      <c r="H648" t="s">
        <v>3280</v>
      </c>
      <c r="I648" t="s">
        <v>2403</v>
      </c>
      <c r="J648" t="s">
        <v>2529</v>
      </c>
      <c r="K648">
        <v>0.04</v>
      </c>
      <c r="L648">
        <v>0.03</v>
      </c>
      <c r="M648">
        <v>-1.0000000000000002E-2</v>
      </c>
      <c r="N648">
        <v>7.5000000000000011E-2</v>
      </c>
      <c r="O648">
        <v>6.9500000000000006E-2</v>
      </c>
      <c r="P648">
        <v>-9.6000000000000013E-4</v>
      </c>
      <c r="Q648">
        <v>-1.4400000000000001E-3</v>
      </c>
      <c r="R648">
        <v>-2.4000000000000002E-3</v>
      </c>
      <c r="S648">
        <v>-3.0000000000000001E-3</v>
      </c>
      <c r="T648">
        <v>-3.7499999999999999E-3</v>
      </c>
      <c r="U648">
        <v>7.4040000000000009E-2</v>
      </c>
      <c r="V648">
        <v>7.3560000000000014E-2</v>
      </c>
      <c r="W648">
        <v>7.2600000000000012E-2</v>
      </c>
      <c r="X648">
        <v>7.2000000000000008E-2</v>
      </c>
      <c r="Y648">
        <v>7.1250000000000008E-2</v>
      </c>
      <c r="Z648">
        <v>6.8540000000000004E-2</v>
      </c>
      <c r="AA648">
        <v>6.8060000000000009E-2</v>
      </c>
      <c r="AB648">
        <v>6.7100000000000007E-2</v>
      </c>
      <c r="AC648">
        <v>6.6500000000000004E-2</v>
      </c>
      <c r="AD648">
        <v>6.5750000000000003E-2</v>
      </c>
      <c r="AE648" t="str">
        <f t="shared" si="10"/>
        <v>Telepon &amp; ElektronikKamera &amp; FotografiKamera Instan</v>
      </c>
      <c r="BF648" t="s">
        <v>1837</v>
      </c>
      <c r="BI648" t="s">
        <v>2457</v>
      </c>
      <c r="BL648" t="s">
        <v>457</v>
      </c>
      <c r="BM648" t="s">
        <v>4247</v>
      </c>
      <c r="BO648" t="s">
        <v>4248</v>
      </c>
      <c r="BP648" t="s">
        <v>4102</v>
      </c>
    </row>
    <row r="649" spans="1:68">
      <c r="A649" t="s">
        <v>2072</v>
      </c>
      <c r="B649">
        <v>601739</v>
      </c>
      <c r="C649" t="s">
        <v>2086</v>
      </c>
      <c r="D649">
        <v>909192</v>
      </c>
      <c r="E649" t="s">
        <v>2092</v>
      </c>
      <c r="F649">
        <v>911624</v>
      </c>
      <c r="G649" t="s">
        <v>3337</v>
      </c>
      <c r="H649" t="s">
        <v>3280</v>
      </c>
      <c r="I649" t="s">
        <v>2403</v>
      </c>
      <c r="J649" t="s">
        <v>2529</v>
      </c>
      <c r="K649">
        <v>0.04</v>
      </c>
      <c r="L649">
        <v>0.03</v>
      </c>
      <c r="M649">
        <v>-1.0000000000000002E-2</v>
      </c>
      <c r="N649">
        <v>7.5000000000000011E-2</v>
      </c>
      <c r="O649">
        <v>6.9500000000000006E-2</v>
      </c>
      <c r="P649">
        <v>-3.8285529221336297E-3</v>
      </c>
      <c r="Q649">
        <v>-5.7428293832004441E-3</v>
      </c>
      <c r="R649">
        <v>-9.5713823053340738E-3</v>
      </c>
      <c r="S649">
        <v>-8.6293211215138742E-3</v>
      </c>
      <c r="T649">
        <v>-1.6259602492253056E-2</v>
      </c>
      <c r="U649">
        <v>7.1171447077866379E-2</v>
      </c>
      <c r="V649">
        <v>6.9257170616799563E-2</v>
      </c>
      <c r="W649">
        <v>6.542861769466593E-2</v>
      </c>
      <c r="X649">
        <v>6.6370678878486133E-2</v>
      </c>
      <c r="Y649">
        <v>5.8740397507746955E-2</v>
      </c>
      <c r="Z649">
        <v>6.5671447077866374E-2</v>
      </c>
      <c r="AA649">
        <v>6.3757170616799558E-2</v>
      </c>
      <c r="AB649">
        <v>5.9928617694665932E-2</v>
      </c>
      <c r="AC649">
        <v>6.0870678878486129E-2</v>
      </c>
      <c r="AD649">
        <v>5.324039750774695E-2</v>
      </c>
      <c r="AE649" t="str">
        <f t="shared" si="10"/>
        <v>Telepon &amp; ElektronikKamera &amp; FotografiDSLR</v>
      </c>
      <c r="BF649" t="s">
        <v>2254</v>
      </c>
      <c r="BI649" t="s">
        <v>2457</v>
      </c>
      <c r="BL649" t="s">
        <v>80</v>
      </c>
      <c r="BM649" t="s">
        <v>4249</v>
      </c>
      <c r="BO649" t="s">
        <v>4250</v>
      </c>
      <c r="BP649" t="s">
        <v>4104</v>
      </c>
    </row>
    <row r="650" spans="1:68">
      <c r="A650" t="s">
        <v>2072</v>
      </c>
      <c r="B650">
        <v>601739</v>
      </c>
      <c r="C650" t="s">
        <v>2086</v>
      </c>
      <c r="D650">
        <v>909192</v>
      </c>
      <c r="E650" t="s">
        <v>2098</v>
      </c>
      <c r="F650">
        <v>911240</v>
      </c>
      <c r="G650" t="s">
        <v>3366</v>
      </c>
      <c r="H650" t="s">
        <v>3280</v>
      </c>
      <c r="I650" t="s">
        <v>2403</v>
      </c>
      <c r="J650" t="s">
        <v>2529</v>
      </c>
      <c r="K650">
        <v>0.04</v>
      </c>
      <c r="L650">
        <v>0.03</v>
      </c>
      <c r="M650">
        <v>-1.0000000000000002E-2</v>
      </c>
      <c r="N650">
        <v>7.5000000000000011E-2</v>
      </c>
      <c r="O650">
        <v>6.9500000000000006E-2</v>
      </c>
      <c r="P650">
        <v>-9.6000000000000013E-4</v>
      </c>
      <c r="Q650">
        <v>-1.4400000000000001E-3</v>
      </c>
      <c r="R650">
        <v>-2.4000000000000002E-3</v>
      </c>
      <c r="S650">
        <v>-3.0000000000000001E-3</v>
      </c>
      <c r="T650">
        <v>-3.7499999999999999E-3</v>
      </c>
      <c r="U650">
        <v>7.4040000000000009E-2</v>
      </c>
      <c r="V650">
        <v>7.3560000000000014E-2</v>
      </c>
      <c r="W650">
        <v>7.2600000000000012E-2</v>
      </c>
      <c r="X650">
        <v>7.2000000000000008E-2</v>
      </c>
      <c r="Y650">
        <v>7.1250000000000008E-2</v>
      </c>
      <c r="Z650">
        <v>6.8540000000000004E-2</v>
      </c>
      <c r="AA650">
        <v>6.8060000000000009E-2</v>
      </c>
      <c r="AB650">
        <v>6.7100000000000007E-2</v>
      </c>
      <c r="AC650">
        <v>6.6500000000000004E-2</v>
      </c>
      <c r="AD650">
        <v>6.5750000000000003E-2</v>
      </c>
      <c r="AE650" t="str">
        <f t="shared" si="10"/>
        <v>Telepon &amp; ElektronikKamera &amp; FotografiPerekam Video</v>
      </c>
      <c r="BF650" t="s">
        <v>2278</v>
      </c>
      <c r="BI650" t="s">
        <v>2457</v>
      </c>
      <c r="BL650" t="s">
        <v>458</v>
      </c>
      <c r="BM650" t="s">
        <v>4251</v>
      </c>
      <c r="BO650" t="s">
        <v>4252</v>
      </c>
      <c r="BP650" t="s">
        <v>4106</v>
      </c>
    </row>
    <row r="651" spans="1:68">
      <c r="A651" t="s">
        <v>2072</v>
      </c>
      <c r="B651">
        <v>601739</v>
      </c>
      <c r="C651" t="s">
        <v>2086</v>
      </c>
      <c r="D651">
        <v>909192</v>
      </c>
      <c r="E651" t="s">
        <v>2096</v>
      </c>
      <c r="F651">
        <v>910856</v>
      </c>
      <c r="G651" t="s">
        <v>3357</v>
      </c>
      <c r="H651" t="s">
        <v>3280</v>
      </c>
      <c r="I651" t="s">
        <v>2403</v>
      </c>
      <c r="J651" t="s">
        <v>2529</v>
      </c>
      <c r="K651">
        <v>0.04</v>
      </c>
      <c r="L651">
        <v>0.03</v>
      </c>
      <c r="M651">
        <v>-1.0000000000000002E-2</v>
      </c>
      <c r="N651">
        <v>7.5000000000000011E-2</v>
      </c>
      <c r="O651">
        <v>6.9500000000000006E-2</v>
      </c>
      <c r="P651">
        <v>-9.6000000000000013E-4</v>
      </c>
      <c r="Q651">
        <v>-1.4400000000000001E-3</v>
      </c>
      <c r="R651">
        <v>-2.4000000000000002E-3</v>
      </c>
      <c r="S651">
        <v>-3.0000000000000001E-3</v>
      </c>
      <c r="T651">
        <v>-3.7499999999999999E-3</v>
      </c>
      <c r="U651">
        <v>7.4040000000000009E-2</v>
      </c>
      <c r="V651">
        <v>7.3560000000000014E-2</v>
      </c>
      <c r="W651">
        <v>7.2600000000000012E-2</v>
      </c>
      <c r="X651">
        <v>7.2000000000000008E-2</v>
      </c>
      <c r="Y651">
        <v>7.1250000000000008E-2</v>
      </c>
      <c r="Z651">
        <v>6.8540000000000004E-2</v>
      </c>
      <c r="AA651">
        <v>6.8060000000000009E-2</v>
      </c>
      <c r="AB651">
        <v>6.7100000000000007E-2</v>
      </c>
      <c r="AC651">
        <v>6.6500000000000004E-2</v>
      </c>
      <c r="AD651">
        <v>6.5750000000000003E-2</v>
      </c>
      <c r="AE651" t="str">
        <f t="shared" si="10"/>
        <v>Telepon &amp; ElektronikKamera &amp; FotografiKamera Point &amp; Shoo</v>
      </c>
      <c r="BF651" t="s">
        <v>577</v>
      </c>
      <c r="BI651" t="s">
        <v>2457</v>
      </c>
      <c r="BL651" t="s">
        <v>915</v>
      </c>
      <c r="BM651" t="s">
        <v>4253</v>
      </c>
      <c r="BO651" t="s">
        <v>4254</v>
      </c>
      <c r="BP651" t="s">
        <v>4107</v>
      </c>
    </row>
    <row r="652" spans="1:68">
      <c r="A652" t="s">
        <v>2072</v>
      </c>
      <c r="B652">
        <v>601739</v>
      </c>
      <c r="C652" t="s">
        <v>2086</v>
      </c>
      <c r="D652">
        <v>909192</v>
      </c>
      <c r="E652" t="s">
        <v>2093</v>
      </c>
      <c r="F652">
        <v>911496</v>
      </c>
      <c r="G652" t="s">
        <v>3347</v>
      </c>
      <c r="H652" t="s">
        <v>3280</v>
      </c>
      <c r="I652" t="s">
        <v>2403</v>
      </c>
      <c r="J652" t="s">
        <v>2529</v>
      </c>
      <c r="K652">
        <v>0.04</v>
      </c>
      <c r="L652">
        <v>0.03</v>
      </c>
      <c r="M652">
        <v>-1.0000000000000002E-2</v>
      </c>
      <c r="N652">
        <v>9.5000000000000001E-2</v>
      </c>
      <c r="O652">
        <v>9.5000000000000001E-2</v>
      </c>
      <c r="P652">
        <v>-1.1999999999999999E-3</v>
      </c>
      <c r="Q652">
        <v>-1.7999999999999997E-3</v>
      </c>
      <c r="R652">
        <v>-2.9999999999999996E-3</v>
      </c>
      <c r="S652">
        <v>-3.7499999999999994E-3</v>
      </c>
      <c r="T652">
        <v>-4.9999999999999992E-3</v>
      </c>
      <c r="U652">
        <v>9.3799999999999994E-2</v>
      </c>
      <c r="V652">
        <v>9.3200000000000005E-2</v>
      </c>
      <c r="W652">
        <v>9.1999999999999998E-2</v>
      </c>
      <c r="X652">
        <v>9.1249999999999998E-2</v>
      </c>
      <c r="Y652">
        <v>0.09</v>
      </c>
      <c r="Z652">
        <v>9.3799999999999994E-2</v>
      </c>
      <c r="AA652">
        <v>9.3200000000000005E-2</v>
      </c>
      <c r="AB652">
        <v>9.1999999999999998E-2</v>
      </c>
      <c r="AC652">
        <v>9.1249999999999998E-2</v>
      </c>
      <c r="AD652">
        <v>0.09</v>
      </c>
      <c r="AE652" t="str">
        <f t="shared" si="10"/>
        <v>Telepon &amp; ElektronikKamera &amp; FotografiKamera Film</v>
      </c>
      <c r="BF652" t="s">
        <v>1669</v>
      </c>
      <c r="BI652" t="s">
        <v>2457</v>
      </c>
      <c r="BL652" t="s">
        <v>1169</v>
      </c>
      <c r="BM652" t="s">
        <v>4255</v>
      </c>
      <c r="BO652" t="s">
        <v>4256</v>
      </c>
      <c r="BP652" t="s">
        <v>4109</v>
      </c>
    </row>
    <row r="653" spans="1:68">
      <c r="A653" t="s">
        <v>1779</v>
      </c>
      <c r="B653">
        <v>604968</v>
      </c>
      <c r="C653" t="s">
        <v>1810</v>
      </c>
      <c r="D653">
        <v>808208</v>
      </c>
      <c r="G653" t="s">
        <v>4257</v>
      </c>
      <c r="H653" t="s">
        <v>4257</v>
      </c>
      <c r="I653" t="s">
        <v>2547</v>
      </c>
      <c r="J653" t="s">
        <v>1779</v>
      </c>
      <c r="K653">
        <v>5.5E-2</v>
      </c>
      <c r="L653">
        <v>7.4999999999999997E-2</v>
      </c>
      <c r="M653">
        <v>1.9999999999999997E-2</v>
      </c>
      <c r="N653">
        <v>9.2499999999999999E-2</v>
      </c>
      <c r="O653">
        <v>0.11449999999999999</v>
      </c>
      <c r="P653">
        <v>-8.0000000000000054E-3</v>
      </c>
      <c r="Q653">
        <v>-1.3999999999999997E-2</v>
      </c>
      <c r="R653">
        <v>-2.2000000000000002E-2</v>
      </c>
      <c r="S653">
        <v>-2.75E-2</v>
      </c>
      <c r="T653">
        <v>-3.2500000000000001E-2</v>
      </c>
      <c r="U653">
        <v>8.4499999999999992E-2</v>
      </c>
      <c r="V653">
        <v>7.85E-2</v>
      </c>
      <c r="W653">
        <v>7.0499999999999993E-2</v>
      </c>
      <c r="X653">
        <v>6.5000000000000002E-2</v>
      </c>
      <c r="Y653">
        <v>0.06</v>
      </c>
      <c r="Z653">
        <v>0.10649999999999998</v>
      </c>
      <c r="AA653">
        <v>0.10049999999999999</v>
      </c>
      <c r="AB653">
        <v>9.2499999999999985E-2</v>
      </c>
      <c r="AC653">
        <v>8.6999999999999994E-2</v>
      </c>
      <c r="AD653">
        <v>8.199999999999999E-2</v>
      </c>
      <c r="AE653" t="str">
        <f t="shared" si="10"/>
        <v>Perbaikan RumahInstalasi Tenaga Surya &amp; Angin</v>
      </c>
      <c r="BF653" t="s">
        <v>1838</v>
      </c>
      <c r="BI653" t="s">
        <v>2457</v>
      </c>
      <c r="BL653" t="s">
        <v>81</v>
      </c>
      <c r="BM653" t="s">
        <v>4258</v>
      </c>
      <c r="BO653" t="s">
        <v>4259</v>
      </c>
      <c r="BP653" t="s">
        <v>4110</v>
      </c>
    </row>
    <row r="654" spans="1:68">
      <c r="A654" t="s">
        <v>2072</v>
      </c>
      <c r="B654">
        <v>601739</v>
      </c>
      <c r="C654" t="s">
        <v>1134</v>
      </c>
      <c r="D654">
        <v>909320</v>
      </c>
      <c r="E654" t="s">
        <v>2083</v>
      </c>
      <c r="F654">
        <v>602029</v>
      </c>
      <c r="G654" t="s">
        <v>3321</v>
      </c>
      <c r="H654" t="s">
        <v>2528</v>
      </c>
      <c r="I654" t="s">
        <v>2403</v>
      </c>
      <c r="J654" t="s">
        <v>2529</v>
      </c>
      <c r="K654">
        <v>0.04</v>
      </c>
      <c r="L654">
        <v>0.03</v>
      </c>
      <c r="M654">
        <v>-1.0000000000000002E-2</v>
      </c>
      <c r="N654">
        <v>9.5000000000000001E-2</v>
      </c>
      <c r="O654">
        <v>9.1999999999999998E-2</v>
      </c>
      <c r="P654">
        <v>-1.1999999999999999E-3</v>
      </c>
      <c r="Q654">
        <v>-1.7999999999999997E-3</v>
      </c>
      <c r="R654">
        <v>-2.9999999999999996E-3</v>
      </c>
      <c r="S654">
        <v>-3.7499999999999994E-3</v>
      </c>
      <c r="T654">
        <v>-4.9999999999999992E-3</v>
      </c>
      <c r="U654">
        <v>9.3799999999999994E-2</v>
      </c>
      <c r="V654">
        <v>9.3200000000000005E-2</v>
      </c>
      <c r="W654">
        <v>9.1999999999999998E-2</v>
      </c>
      <c r="X654">
        <v>9.1249999999999998E-2</v>
      </c>
      <c r="Y654">
        <v>0.09</v>
      </c>
      <c r="Z654">
        <v>9.0799999999999992E-2</v>
      </c>
      <c r="AA654">
        <v>9.0200000000000002E-2</v>
      </c>
      <c r="AB654">
        <v>8.8999999999999996E-2</v>
      </c>
      <c r="AC654">
        <v>8.8249999999999995E-2</v>
      </c>
      <c r="AD654">
        <v>8.6999999999999994E-2</v>
      </c>
      <c r="AE654" t="str">
        <f t="shared" si="10"/>
        <v>Telepon &amp; ElektronikAudio &amp; VideoSpeaker</v>
      </c>
      <c r="BF654" t="s">
        <v>1304</v>
      </c>
      <c r="BI654" t="s">
        <v>2457</v>
      </c>
      <c r="BL654" t="s">
        <v>1113</v>
      </c>
      <c r="BM654" t="s">
        <v>4260</v>
      </c>
      <c r="BO654" t="s">
        <v>4261</v>
      </c>
      <c r="BP654" t="s">
        <v>4111</v>
      </c>
    </row>
    <row r="655" spans="1:68">
      <c r="A655" t="s">
        <v>2072</v>
      </c>
      <c r="B655">
        <v>601739</v>
      </c>
      <c r="C655" t="s">
        <v>1134</v>
      </c>
      <c r="D655">
        <v>909320</v>
      </c>
      <c r="E655" t="s">
        <v>2079</v>
      </c>
      <c r="F655">
        <v>912264</v>
      </c>
      <c r="G655" t="s">
        <v>3293</v>
      </c>
      <c r="H655" t="s">
        <v>2528</v>
      </c>
      <c r="I655" t="s">
        <v>2403</v>
      </c>
      <c r="J655" t="s">
        <v>2529</v>
      </c>
      <c r="K655">
        <v>0.04</v>
      </c>
      <c r="L655">
        <v>0.03</v>
      </c>
      <c r="M655">
        <v>-1.0000000000000002E-2</v>
      </c>
      <c r="N655">
        <v>7.7499999999999999E-2</v>
      </c>
      <c r="O655">
        <v>9.1999999999999998E-2</v>
      </c>
      <c r="P655">
        <v>-1.1999999999999999E-3</v>
      </c>
      <c r="Q655">
        <v>-1.7999999999999997E-3</v>
      </c>
      <c r="R655">
        <v>-2.9999999999999996E-3</v>
      </c>
      <c r="S655">
        <v>-3.7499999999999994E-3</v>
      </c>
      <c r="T655">
        <v>-4.9999999999999992E-3</v>
      </c>
      <c r="U655">
        <v>7.6299999999999993E-2</v>
      </c>
      <c r="V655">
        <v>7.5700000000000003E-2</v>
      </c>
      <c r="W655">
        <v>7.4499999999999997E-2</v>
      </c>
      <c r="X655">
        <v>7.3749999999999996E-2</v>
      </c>
      <c r="Y655">
        <v>7.2499999999999995E-2</v>
      </c>
      <c r="Z655">
        <v>9.0799999999999992E-2</v>
      </c>
      <c r="AA655">
        <v>9.0200000000000002E-2</v>
      </c>
      <c r="AB655">
        <v>8.8999999999999996E-2</v>
      </c>
      <c r="AC655">
        <v>8.8249999999999995E-2</v>
      </c>
      <c r="AD655">
        <v>8.6999999999999994E-2</v>
      </c>
      <c r="AE655" t="str">
        <f t="shared" si="10"/>
        <v>Telepon &amp; ElektronikAudio &amp; VideoMikrofon</v>
      </c>
      <c r="BF655" t="s">
        <v>1305</v>
      </c>
      <c r="BI655" t="s">
        <v>2457</v>
      </c>
      <c r="BL655" t="s">
        <v>459</v>
      </c>
      <c r="BM655" t="s">
        <v>4262</v>
      </c>
      <c r="BO655" t="s">
        <v>4263</v>
      </c>
      <c r="BP655" t="s">
        <v>4112</v>
      </c>
    </row>
    <row r="656" spans="1:68">
      <c r="A656" t="s">
        <v>2072</v>
      </c>
      <c r="B656">
        <v>601739</v>
      </c>
      <c r="C656" t="s">
        <v>1134</v>
      </c>
      <c r="D656">
        <v>909320</v>
      </c>
      <c r="E656" t="s">
        <v>2081</v>
      </c>
      <c r="F656">
        <v>912392</v>
      </c>
      <c r="G656" t="s">
        <v>3309</v>
      </c>
      <c r="H656" t="s">
        <v>2528</v>
      </c>
      <c r="I656" t="s">
        <v>2403</v>
      </c>
      <c r="J656" t="s">
        <v>1504</v>
      </c>
      <c r="K656">
        <v>0.04</v>
      </c>
      <c r="L656">
        <v>0.03</v>
      </c>
      <c r="M656">
        <v>-1.0000000000000002E-2</v>
      </c>
      <c r="N656">
        <v>4.7500000000000001E-2</v>
      </c>
      <c r="O656">
        <v>3.0000000000000002E-2</v>
      </c>
      <c r="P656">
        <v>-2.4000000000000001E-4</v>
      </c>
      <c r="Q656">
        <v>-3.6000000000000002E-4</v>
      </c>
      <c r="R656">
        <v>-5.9999999999999995E-4</v>
      </c>
      <c r="S656">
        <v>-7.5000000000000002E-4</v>
      </c>
      <c r="T656">
        <v>-2.5000000000000001E-3</v>
      </c>
      <c r="U656">
        <v>4.7260000000000003E-2</v>
      </c>
      <c r="V656">
        <v>4.7140000000000001E-2</v>
      </c>
      <c r="W656">
        <v>4.6899999999999997E-2</v>
      </c>
      <c r="X656">
        <v>4.675E-2</v>
      </c>
      <c r="Y656">
        <v>4.4999999999999998E-2</v>
      </c>
      <c r="Z656">
        <v>2.9760000000000002E-2</v>
      </c>
      <c r="AA656">
        <v>2.9640000000000003E-2</v>
      </c>
      <c r="AB656">
        <v>2.9400000000000003E-2</v>
      </c>
      <c r="AC656">
        <v>2.9250000000000002E-2</v>
      </c>
      <c r="AD656">
        <v>2.7500000000000004E-2</v>
      </c>
      <c r="AE656" t="str">
        <f t="shared" si="10"/>
        <v>Telepon &amp; ElektronikAudio &amp; VideoProyektor</v>
      </c>
      <c r="BF656" t="s">
        <v>2141</v>
      </c>
      <c r="BI656" t="s">
        <v>2457</v>
      </c>
      <c r="BL656" t="s">
        <v>1177</v>
      </c>
      <c r="BM656" t="s">
        <v>4264</v>
      </c>
      <c r="BO656" t="s">
        <v>4265</v>
      </c>
      <c r="BP656" t="s">
        <v>4114</v>
      </c>
    </row>
    <row r="657" spans="1:68">
      <c r="A657" t="s">
        <v>2072</v>
      </c>
      <c r="B657">
        <v>601739</v>
      </c>
      <c r="C657" t="s">
        <v>1134</v>
      </c>
      <c r="D657">
        <v>909320</v>
      </c>
      <c r="E657" t="s">
        <v>2074</v>
      </c>
      <c r="F657">
        <v>913416</v>
      </c>
      <c r="G657" t="s">
        <v>3277</v>
      </c>
      <c r="H657" t="s">
        <v>2528</v>
      </c>
      <c r="I657" t="s">
        <v>2403</v>
      </c>
      <c r="J657" t="s">
        <v>2529</v>
      </c>
      <c r="K657">
        <v>0.04</v>
      </c>
      <c r="L657">
        <v>0.03</v>
      </c>
      <c r="M657">
        <v>-1.0000000000000002E-2</v>
      </c>
      <c r="N657">
        <v>9.5000000000000001E-2</v>
      </c>
      <c r="O657">
        <v>9.1999999999999998E-2</v>
      </c>
      <c r="P657">
        <v>-1.1999999999999999E-3</v>
      </c>
      <c r="Q657">
        <v>-1.7999999999999997E-3</v>
      </c>
      <c r="R657">
        <v>-2.9999999999999996E-3</v>
      </c>
      <c r="S657">
        <v>-3.7499999999999994E-3</v>
      </c>
      <c r="T657">
        <v>-4.9999999999999992E-3</v>
      </c>
      <c r="U657">
        <v>9.3799999999999994E-2</v>
      </c>
      <c r="V657">
        <v>9.3200000000000005E-2</v>
      </c>
      <c r="W657">
        <v>9.1999999999999998E-2</v>
      </c>
      <c r="X657">
        <v>9.1249999999999998E-2</v>
      </c>
      <c r="Y657">
        <v>0.09</v>
      </c>
      <c r="Z657">
        <v>9.0799999999999992E-2</v>
      </c>
      <c r="AA657">
        <v>9.0200000000000002E-2</v>
      </c>
      <c r="AB657">
        <v>8.8999999999999996E-2</v>
      </c>
      <c r="AC657">
        <v>8.8249999999999995E-2</v>
      </c>
      <c r="AD657">
        <v>8.6999999999999994E-2</v>
      </c>
      <c r="AE657" t="str">
        <f t="shared" si="10"/>
        <v>Telepon &amp; ElektronikAudio &amp; VideoAksesoris Audio &amp; Video</v>
      </c>
      <c r="BF657" t="s">
        <v>2096</v>
      </c>
      <c r="BI657" t="s">
        <v>2457</v>
      </c>
      <c r="BL657" t="s">
        <v>973</v>
      </c>
      <c r="BM657" t="s">
        <v>4266</v>
      </c>
      <c r="BO657" t="s">
        <v>4267</v>
      </c>
      <c r="BP657" t="s">
        <v>4115</v>
      </c>
    </row>
    <row r="658" spans="1:68">
      <c r="A658" t="s">
        <v>2072</v>
      </c>
      <c r="B658">
        <v>601739</v>
      </c>
      <c r="C658" t="s">
        <v>1134</v>
      </c>
      <c r="D658">
        <v>909320</v>
      </c>
      <c r="E658" t="s">
        <v>2075</v>
      </c>
      <c r="F658">
        <v>913288</v>
      </c>
      <c r="G658" t="s">
        <v>3286</v>
      </c>
      <c r="H658" t="s">
        <v>2528</v>
      </c>
      <c r="I658" t="s">
        <v>2403</v>
      </c>
      <c r="J658" t="s">
        <v>2529</v>
      </c>
      <c r="K658">
        <v>0.04</v>
      </c>
      <c r="L658">
        <v>0.03</v>
      </c>
      <c r="M658">
        <v>-1.0000000000000002E-2</v>
      </c>
      <c r="N658">
        <v>7.7499999999999999E-2</v>
      </c>
      <c r="O658">
        <v>0.122</v>
      </c>
      <c r="P658">
        <v>-1.1999999999999999E-3</v>
      </c>
      <c r="Q658">
        <v>-1.7999999999999997E-3</v>
      </c>
      <c r="R658">
        <v>-2.9999999999999996E-3</v>
      </c>
      <c r="S658">
        <v>-3.7499999999999994E-3</v>
      </c>
      <c r="T658">
        <v>-4.9999999999999992E-3</v>
      </c>
      <c r="U658">
        <v>7.6299999999999993E-2</v>
      </c>
      <c r="V658">
        <v>7.5700000000000003E-2</v>
      </c>
      <c r="W658">
        <v>7.4499999999999997E-2</v>
      </c>
      <c r="X658">
        <v>7.3749999999999996E-2</v>
      </c>
      <c r="Y658">
        <v>7.2499999999999995E-2</v>
      </c>
      <c r="Z658">
        <v>0.12079999999999999</v>
      </c>
      <c r="AA658">
        <v>0.1202</v>
      </c>
      <c r="AB658">
        <v>0.11899999999999999</v>
      </c>
      <c r="AC658">
        <v>0.11824999999999999</v>
      </c>
      <c r="AD658">
        <v>0.11699999999999999</v>
      </c>
      <c r="AE658" t="str">
        <f t="shared" si="10"/>
        <v>Telepon &amp; ElektronikAudio &amp; VideoAV Receiver</v>
      </c>
      <c r="BF658" t="s">
        <v>1462</v>
      </c>
      <c r="BI658" t="s">
        <v>2457</v>
      </c>
      <c r="BL658" t="s">
        <v>331</v>
      </c>
      <c r="BM658" t="s">
        <v>4268</v>
      </c>
      <c r="BO658" t="s">
        <v>4269</v>
      </c>
      <c r="BP658" t="s">
        <v>4116</v>
      </c>
    </row>
    <row r="659" spans="1:68">
      <c r="A659" t="s">
        <v>2072</v>
      </c>
      <c r="B659">
        <v>601739</v>
      </c>
      <c r="C659" t="s">
        <v>1134</v>
      </c>
      <c r="D659">
        <v>909320</v>
      </c>
      <c r="E659" t="s">
        <v>2073</v>
      </c>
      <c r="F659">
        <v>913160</v>
      </c>
      <c r="G659" t="s">
        <v>3282</v>
      </c>
      <c r="H659" t="s">
        <v>2528</v>
      </c>
      <c r="I659" t="s">
        <v>2403</v>
      </c>
      <c r="J659" t="s">
        <v>2529</v>
      </c>
      <c r="K659">
        <v>0.04</v>
      </c>
      <c r="L659">
        <v>0.03</v>
      </c>
      <c r="M659">
        <v>-1.0000000000000002E-2</v>
      </c>
      <c r="N659">
        <v>9.5000000000000001E-2</v>
      </c>
      <c r="O659">
        <v>9.1999999999999998E-2</v>
      </c>
      <c r="P659">
        <v>-1.2718648867258316E-3</v>
      </c>
      <c r="Q659">
        <v>-1.9077973300887471E-3</v>
      </c>
      <c r="R659">
        <v>-3.1796622168145786E-3</v>
      </c>
      <c r="S659">
        <v>-3.9745777710182232E-3</v>
      </c>
      <c r="T659">
        <v>-5.49906171337383E-3</v>
      </c>
      <c r="U659">
        <v>9.3728135113274172E-2</v>
      </c>
      <c r="V659">
        <v>9.309220266991125E-2</v>
      </c>
      <c r="W659">
        <v>9.1820337783185421E-2</v>
      </c>
      <c r="X659">
        <v>9.1025422228981773E-2</v>
      </c>
      <c r="Y659">
        <v>8.9500938286626169E-2</v>
      </c>
      <c r="Z659">
        <v>9.0728135113274169E-2</v>
      </c>
      <c r="AA659">
        <v>9.0092202669911248E-2</v>
      </c>
      <c r="AB659">
        <v>8.8820337783185419E-2</v>
      </c>
      <c r="AC659">
        <v>8.802542222898177E-2</v>
      </c>
      <c r="AD659">
        <v>8.6500938286626167E-2</v>
      </c>
      <c r="AE659" t="str">
        <f t="shared" si="10"/>
        <v>Telepon &amp; ElektronikAudio &amp; VideoAmplifier &amp; Mixer</v>
      </c>
      <c r="BF659" t="s">
        <v>560</v>
      </c>
      <c r="BI659" t="s">
        <v>2457</v>
      </c>
      <c r="BL659" t="s">
        <v>974</v>
      </c>
      <c r="BM659" t="s">
        <v>4270</v>
      </c>
      <c r="BO659" t="s">
        <v>2541</v>
      </c>
      <c r="BP659" t="s">
        <v>4117</v>
      </c>
    </row>
    <row r="660" spans="1:68">
      <c r="A660" t="s">
        <v>2072</v>
      </c>
      <c r="B660">
        <v>601739</v>
      </c>
      <c r="C660" t="s">
        <v>1134</v>
      </c>
      <c r="D660">
        <v>909320</v>
      </c>
      <c r="E660" t="s">
        <v>2085</v>
      </c>
      <c r="F660">
        <v>910600</v>
      </c>
      <c r="G660" t="s">
        <v>3325</v>
      </c>
      <c r="H660" t="s">
        <v>2528</v>
      </c>
      <c r="I660" t="s">
        <v>2403</v>
      </c>
      <c r="J660" t="s">
        <v>2529</v>
      </c>
      <c r="K660">
        <v>0.04</v>
      </c>
      <c r="L660">
        <v>0.03</v>
      </c>
      <c r="M660">
        <v>-1.0000000000000002E-2</v>
      </c>
      <c r="N660">
        <v>6.25E-2</v>
      </c>
      <c r="O660">
        <v>9.1999999999999998E-2</v>
      </c>
      <c r="P660">
        <v>-1.1999999999999999E-3</v>
      </c>
      <c r="Q660">
        <v>-1.7999999999999997E-3</v>
      </c>
      <c r="R660">
        <v>-2.9999999999999996E-3</v>
      </c>
      <c r="S660">
        <v>-3.7499999999999994E-3</v>
      </c>
      <c r="T660">
        <v>-4.9999999999999992E-3</v>
      </c>
      <c r="U660">
        <v>6.13E-2</v>
      </c>
      <c r="V660">
        <v>6.0699999999999997E-2</v>
      </c>
      <c r="W660">
        <v>5.9499999999999997E-2</v>
      </c>
      <c r="X660">
        <v>5.8750000000000004E-2</v>
      </c>
      <c r="Y660">
        <v>5.7500000000000002E-2</v>
      </c>
      <c r="Z660">
        <v>9.0799999999999992E-2</v>
      </c>
      <c r="AA660">
        <v>9.0200000000000002E-2</v>
      </c>
      <c r="AB660">
        <v>8.8999999999999996E-2</v>
      </c>
      <c r="AC660">
        <v>8.8249999999999995E-2</v>
      </c>
      <c r="AD660">
        <v>8.6999999999999994E-2</v>
      </c>
      <c r="AE660" t="str">
        <f t="shared" si="10"/>
        <v>Telepon &amp; ElektronikAudio &amp; VideoWalkie Talkie</v>
      </c>
      <c r="BF660" t="s">
        <v>1922</v>
      </c>
      <c r="BI660" t="s">
        <v>2457</v>
      </c>
      <c r="BL660" t="s">
        <v>152</v>
      </c>
      <c r="BM660" t="s">
        <v>4271</v>
      </c>
      <c r="BO660" t="s">
        <v>4272</v>
      </c>
      <c r="BP660" t="s">
        <v>4118</v>
      </c>
    </row>
    <row r="661" spans="1:68">
      <c r="A661" t="s">
        <v>2072</v>
      </c>
      <c r="B661">
        <v>601739</v>
      </c>
      <c r="C661" t="s">
        <v>1134</v>
      </c>
      <c r="D661">
        <v>909320</v>
      </c>
      <c r="E661" t="s">
        <v>2080</v>
      </c>
      <c r="F661">
        <v>912648</v>
      </c>
      <c r="G661" t="s">
        <v>3301</v>
      </c>
      <c r="H661" t="s">
        <v>2528</v>
      </c>
      <c r="I661" t="s">
        <v>2403</v>
      </c>
      <c r="J661" t="s">
        <v>2529</v>
      </c>
      <c r="K661">
        <v>0.04</v>
      </c>
      <c r="L661">
        <v>0.03</v>
      </c>
      <c r="M661">
        <v>-1.0000000000000002E-2</v>
      </c>
      <c r="N661">
        <v>9.5000000000000001E-2</v>
      </c>
      <c r="O661">
        <v>9.1999999999999998E-2</v>
      </c>
      <c r="P661">
        <v>-1.1999999999999999E-3</v>
      </c>
      <c r="Q661">
        <v>-1.7999999999999997E-3</v>
      </c>
      <c r="R661">
        <v>-2.9999999999999996E-3</v>
      </c>
      <c r="S661">
        <v>-3.7499999999999994E-3</v>
      </c>
      <c r="T661">
        <v>-4.9999999999999992E-3</v>
      </c>
      <c r="U661">
        <v>9.3799999999999994E-2</v>
      </c>
      <c r="V661">
        <v>9.3200000000000005E-2</v>
      </c>
      <c r="W661">
        <v>9.1999999999999998E-2</v>
      </c>
      <c r="X661">
        <v>9.1249999999999998E-2</v>
      </c>
      <c r="Y661">
        <v>0.09</v>
      </c>
      <c r="Z661">
        <v>9.0799999999999992E-2</v>
      </c>
      <c r="AA661">
        <v>9.0200000000000002E-2</v>
      </c>
      <c r="AB661">
        <v>8.8999999999999996E-2</v>
      </c>
      <c r="AC661">
        <v>8.8249999999999995E-2</v>
      </c>
      <c r="AD661">
        <v>8.6999999999999994E-2</v>
      </c>
      <c r="AE661" t="str">
        <f t="shared" si="10"/>
        <v>Telepon &amp; ElektronikAudio &amp; VideoPemutar MP3 &amp; MP4</v>
      </c>
      <c r="BF661" t="s">
        <v>1806</v>
      </c>
      <c r="BI661" t="s">
        <v>2457</v>
      </c>
      <c r="BL661" t="s">
        <v>975</v>
      </c>
      <c r="BM661" t="s">
        <v>4273</v>
      </c>
      <c r="BO661" t="s">
        <v>4274</v>
      </c>
      <c r="BP661" t="s">
        <v>4119</v>
      </c>
    </row>
    <row r="662" spans="1:68">
      <c r="A662" t="s">
        <v>2072</v>
      </c>
      <c r="B662">
        <v>601739</v>
      </c>
      <c r="C662" t="s">
        <v>1134</v>
      </c>
      <c r="D662">
        <v>909320</v>
      </c>
      <c r="E662" t="s">
        <v>2082</v>
      </c>
      <c r="F662">
        <v>913032</v>
      </c>
      <c r="G662" t="s">
        <v>3313</v>
      </c>
      <c r="H662" t="s">
        <v>2528</v>
      </c>
      <c r="I662" t="s">
        <v>2403</v>
      </c>
      <c r="J662" t="s">
        <v>2529</v>
      </c>
      <c r="K662">
        <v>0.04</v>
      </c>
      <c r="L662">
        <v>0.03</v>
      </c>
      <c r="M662">
        <v>-1.0000000000000002E-2</v>
      </c>
      <c r="N662">
        <v>9.5000000000000001E-2</v>
      </c>
      <c r="O662">
        <v>9.1999999999999998E-2</v>
      </c>
      <c r="P662">
        <v>-1.1999999999999999E-3</v>
      </c>
      <c r="Q662">
        <v>-1.7999999999999997E-3</v>
      </c>
      <c r="R662">
        <v>-2.9999999999999996E-3</v>
      </c>
      <c r="S662">
        <v>-3.7499999999999994E-3</v>
      </c>
      <c r="T662">
        <v>-4.9999999999999992E-3</v>
      </c>
      <c r="U662">
        <v>9.3799999999999994E-2</v>
      </c>
      <c r="V662">
        <v>9.3200000000000005E-2</v>
      </c>
      <c r="W662">
        <v>9.1999999999999998E-2</v>
      </c>
      <c r="X662">
        <v>9.1249999999999998E-2</v>
      </c>
      <c r="Y662">
        <v>0.09</v>
      </c>
      <c r="Z662">
        <v>9.0799999999999992E-2</v>
      </c>
      <c r="AA662">
        <v>9.0200000000000002E-2</v>
      </c>
      <c r="AB662">
        <v>8.8999999999999996E-2</v>
      </c>
      <c r="AC662">
        <v>8.8249999999999995E-2</v>
      </c>
      <c r="AD662">
        <v>8.6999999999999994E-2</v>
      </c>
      <c r="AE662" t="str">
        <f t="shared" si="10"/>
        <v>Telepon &amp; ElektronikAudio &amp; VideoRadio &amp; Pemutar Kaset</v>
      </c>
      <c r="BF662" t="s">
        <v>1839</v>
      </c>
      <c r="BI662" t="s">
        <v>2457</v>
      </c>
      <c r="BL662" t="s">
        <v>1160</v>
      </c>
      <c r="BM662" t="s">
        <v>4275</v>
      </c>
      <c r="BO662" t="s">
        <v>4276</v>
      </c>
      <c r="BP662" t="s">
        <v>4120</v>
      </c>
    </row>
    <row r="663" spans="1:68">
      <c r="A663" t="s">
        <v>2072</v>
      </c>
      <c r="B663">
        <v>601739</v>
      </c>
      <c r="C663" t="s">
        <v>1134</v>
      </c>
      <c r="D663">
        <v>909320</v>
      </c>
      <c r="E663" t="s">
        <v>2084</v>
      </c>
      <c r="F663">
        <v>912904</v>
      </c>
      <c r="G663" t="s">
        <v>3305</v>
      </c>
      <c r="H663" t="s">
        <v>2528</v>
      </c>
      <c r="I663" t="s">
        <v>2403</v>
      </c>
      <c r="J663" t="s">
        <v>2529</v>
      </c>
      <c r="K663">
        <v>0.04</v>
      </c>
      <c r="L663">
        <v>0.03</v>
      </c>
      <c r="M663">
        <v>-1.0000000000000002E-2</v>
      </c>
      <c r="N663">
        <v>9.5000000000000001E-2</v>
      </c>
      <c r="O663">
        <v>9.1999999999999998E-2</v>
      </c>
      <c r="P663">
        <v>-1.1999999999999999E-3</v>
      </c>
      <c r="Q663">
        <v>-1.7999999999999997E-3</v>
      </c>
      <c r="R663">
        <v>-2.9999999999999996E-3</v>
      </c>
      <c r="S663">
        <v>-3.7499999999999994E-3</v>
      </c>
      <c r="T663">
        <v>-4.9999999999999992E-3</v>
      </c>
      <c r="U663">
        <v>9.3799999999999994E-2</v>
      </c>
      <c r="V663">
        <v>9.3200000000000005E-2</v>
      </c>
      <c r="W663">
        <v>9.1999999999999998E-2</v>
      </c>
      <c r="X663">
        <v>9.1249999999999998E-2</v>
      </c>
      <c r="Y663">
        <v>0.09</v>
      </c>
      <c r="Z663">
        <v>9.0799999999999992E-2</v>
      </c>
      <c r="AA663">
        <v>9.0200000000000002E-2</v>
      </c>
      <c r="AB663">
        <v>8.8999999999999996E-2</v>
      </c>
      <c r="AC663">
        <v>8.8249999999999995E-2</v>
      </c>
      <c r="AD663">
        <v>8.6999999999999994E-2</v>
      </c>
      <c r="AE663" t="str">
        <f t="shared" si="10"/>
        <v>Telepon &amp; ElektronikAudio &amp; VideoPerekam Suara</v>
      </c>
      <c r="BF663" t="s">
        <v>1969</v>
      </c>
      <c r="BI663" t="s">
        <v>2457</v>
      </c>
      <c r="BL663" t="s">
        <v>153</v>
      </c>
      <c r="BM663" t="s">
        <v>4277</v>
      </c>
      <c r="BO663" t="s">
        <v>4278</v>
      </c>
      <c r="BP663" t="s">
        <v>4121</v>
      </c>
    </row>
    <row r="664" spans="1:68">
      <c r="A664" t="s">
        <v>2072</v>
      </c>
      <c r="B664">
        <v>601739</v>
      </c>
      <c r="C664" t="s">
        <v>1134</v>
      </c>
      <c r="D664">
        <v>909320</v>
      </c>
      <c r="E664" t="s">
        <v>2078</v>
      </c>
      <c r="F664">
        <v>912520</v>
      </c>
      <c r="G664" t="s">
        <v>3317</v>
      </c>
      <c r="H664" t="s">
        <v>2528</v>
      </c>
      <c r="I664" t="s">
        <v>2403</v>
      </c>
      <c r="J664" t="s">
        <v>2529</v>
      </c>
      <c r="K664">
        <v>0.04</v>
      </c>
      <c r="L664">
        <v>0.03</v>
      </c>
      <c r="M664">
        <v>-1.0000000000000002E-2</v>
      </c>
      <c r="N664">
        <v>9.5000000000000001E-2</v>
      </c>
      <c r="O664">
        <v>7.1999999999999995E-2</v>
      </c>
      <c r="P664">
        <v>-1.1999999999999999E-3</v>
      </c>
      <c r="Q664">
        <v>-1.7999999999999997E-3</v>
      </c>
      <c r="R664">
        <v>-2.9999999999999996E-3</v>
      </c>
      <c r="S664">
        <v>-3.7499999999999994E-3</v>
      </c>
      <c r="T664">
        <v>-4.9999999999999992E-3</v>
      </c>
      <c r="U664">
        <v>9.3799999999999994E-2</v>
      </c>
      <c r="V664">
        <v>9.3200000000000005E-2</v>
      </c>
      <c r="W664">
        <v>9.1999999999999998E-2</v>
      </c>
      <c r="X664">
        <v>9.1249999999999998E-2</v>
      </c>
      <c r="Y664">
        <v>0.09</v>
      </c>
      <c r="Z664">
        <v>7.0799999999999988E-2</v>
      </c>
      <c r="AA664">
        <v>7.0199999999999999E-2</v>
      </c>
      <c r="AB664">
        <v>6.8999999999999992E-2</v>
      </c>
      <c r="AC664">
        <v>6.8249999999999991E-2</v>
      </c>
      <c r="AD664">
        <v>6.699999999999999E-2</v>
      </c>
      <c r="AE664" t="str">
        <f t="shared" si="10"/>
        <v>Telepon &amp; ElektronikAudio &amp; VideoSistem Bioskop Rumah</v>
      </c>
      <c r="BF664" t="s">
        <v>2303</v>
      </c>
      <c r="BI664" t="s">
        <v>2457</v>
      </c>
      <c r="BL664" t="s">
        <v>177</v>
      </c>
      <c r="BM664" t="s">
        <v>4279</v>
      </c>
      <c r="BO664" t="s">
        <v>4280</v>
      </c>
      <c r="BP664" t="s">
        <v>4122</v>
      </c>
    </row>
    <row r="665" spans="1:68">
      <c r="A665" t="s">
        <v>2072</v>
      </c>
      <c r="B665">
        <v>601739</v>
      </c>
      <c r="C665" t="s">
        <v>1134</v>
      </c>
      <c r="D665">
        <v>909320</v>
      </c>
      <c r="E665" t="s">
        <v>2076</v>
      </c>
      <c r="F665">
        <v>912776</v>
      </c>
      <c r="G665" t="s">
        <v>3297</v>
      </c>
      <c r="H665" t="s">
        <v>2528</v>
      </c>
      <c r="I665" t="s">
        <v>2403</v>
      </c>
      <c r="J665" t="s">
        <v>2529</v>
      </c>
      <c r="K665">
        <v>0.04</v>
      </c>
      <c r="L665">
        <v>0.03</v>
      </c>
      <c r="M665">
        <v>-1.0000000000000002E-2</v>
      </c>
      <c r="N665">
        <v>9.5000000000000001E-2</v>
      </c>
      <c r="O665">
        <v>9.1999999999999998E-2</v>
      </c>
      <c r="P665">
        <v>-1.1999999999999999E-3</v>
      </c>
      <c r="Q665">
        <v>-1.7999999999999997E-3</v>
      </c>
      <c r="R665">
        <v>-2.9999999999999996E-3</v>
      </c>
      <c r="S665">
        <v>-3.7499999999999994E-3</v>
      </c>
      <c r="T665">
        <v>-4.9999999999999992E-3</v>
      </c>
      <c r="U665">
        <v>9.3799999999999994E-2</v>
      </c>
      <c r="V665">
        <v>9.3200000000000005E-2</v>
      </c>
      <c r="W665">
        <v>9.1999999999999998E-2</v>
      </c>
      <c r="X665">
        <v>9.1249999999999998E-2</v>
      </c>
      <c r="Y665">
        <v>0.09</v>
      </c>
      <c r="Z665">
        <v>9.0799999999999992E-2</v>
      </c>
      <c r="AA665">
        <v>9.0200000000000002E-2</v>
      </c>
      <c r="AB665">
        <v>8.8999999999999996E-2</v>
      </c>
      <c r="AC665">
        <v>8.8249999999999995E-2</v>
      </c>
      <c r="AD665">
        <v>8.6999999999999994E-2</v>
      </c>
      <c r="AE665" t="str">
        <f t="shared" si="10"/>
        <v>Telepon &amp; ElektronikAudio &amp; VideoPemutar CD &amp; DVD</v>
      </c>
      <c r="BF665" t="s">
        <v>1289</v>
      </c>
      <c r="BI665" t="s">
        <v>2457</v>
      </c>
      <c r="BL665" t="s">
        <v>931</v>
      </c>
      <c r="BM665" t="s">
        <v>4281</v>
      </c>
      <c r="BO665" t="s">
        <v>4282</v>
      </c>
      <c r="BP665" t="s">
        <v>4123</v>
      </c>
    </row>
    <row r="666" spans="1:68">
      <c r="A666" t="s">
        <v>2322</v>
      </c>
      <c r="B666">
        <v>601152</v>
      </c>
      <c r="C666" t="s">
        <v>2328</v>
      </c>
      <c r="D666">
        <v>842760</v>
      </c>
      <c r="E666" t="s">
        <v>2329</v>
      </c>
      <c r="F666">
        <v>601280</v>
      </c>
      <c r="G666" t="s">
        <v>3837</v>
      </c>
      <c r="H666" t="s">
        <v>3601</v>
      </c>
      <c r="I666" t="s">
        <v>246</v>
      </c>
      <c r="J666" t="s">
        <v>2322</v>
      </c>
      <c r="K666">
        <v>5.5E-2</v>
      </c>
      <c r="L666">
        <v>0.08</v>
      </c>
      <c r="M666">
        <v>2.5000000000000001E-2</v>
      </c>
      <c r="N666">
        <v>9.2499999999999999E-2</v>
      </c>
      <c r="O666">
        <v>0.1095</v>
      </c>
      <c r="P666">
        <v>-6.9993723271005656E-3</v>
      </c>
      <c r="Q666">
        <v>-2.1004393710296096E-2</v>
      </c>
      <c r="R666">
        <v>-2.8003766037396662E-2</v>
      </c>
      <c r="S666">
        <v>-3.5004707546745825E-2</v>
      </c>
      <c r="T666">
        <v>-4.250627672899443E-2</v>
      </c>
      <c r="U666">
        <v>8.5500627672899426E-2</v>
      </c>
      <c r="V666">
        <v>7.1495606289703903E-2</v>
      </c>
      <c r="W666">
        <v>6.4496233962603344E-2</v>
      </c>
      <c r="X666">
        <v>5.7495292453254174E-2</v>
      </c>
      <c r="Y666">
        <v>4.9993723271005569E-2</v>
      </c>
      <c r="Z666">
        <v>0.10250062767289944</v>
      </c>
      <c r="AA666">
        <v>8.8495606289703904E-2</v>
      </c>
      <c r="AB666">
        <v>8.1496233962603332E-2</v>
      </c>
      <c r="AC666">
        <v>7.4495292453254175E-2</v>
      </c>
      <c r="AD666">
        <v>6.699372327100557E-2</v>
      </c>
      <c r="AE666" t="str">
        <f t="shared" si="10"/>
        <v>Pakaian &amp; Pakaian Dalam WanitaSetelan &amp; Overall WanitaOverall</v>
      </c>
      <c r="BF666" t="s">
        <v>2118</v>
      </c>
      <c r="BI666" t="s">
        <v>2457</v>
      </c>
      <c r="BL666" t="s">
        <v>976</v>
      </c>
      <c r="BM666" t="s">
        <v>4283</v>
      </c>
      <c r="BO666" t="s">
        <v>4284</v>
      </c>
      <c r="BP666" t="s">
        <v>4124</v>
      </c>
    </row>
    <row r="667" spans="1:68">
      <c r="A667" t="s">
        <v>2072</v>
      </c>
      <c r="B667">
        <v>601739</v>
      </c>
      <c r="C667" t="s">
        <v>2122</v>
      </c>
      <c r="D667">
        <v>909576</v>
      </c>
      <c r="E667" t="s">
        <v>2126</v>
      </c>
      <c r="F667">
        <v>602083</v>
      </c>
      <c r="G667" t="s">
        <v>3398</v>
      </c>
      <c r="H667" t="s">
        <v>3880</v>
      </c>
      <c r="I667" t="s">
        <v>2403</v>
      </c>
      <c r="J667" t="s">
        <v>2818</v>
      </c>
      <c r="K667">
        <v>0.04</v>
      </c>
      <c r="L667">
        <v>0.03</v>
      </c>
      <c r="M667">
        <v>-1.0000000000000002E-2</v>
      </c>
      <c r="N667">
        <v>0.1</v>
      </c>
      <c r="O667">
        <v>8.2000000000000003E-2</v>
      </c>
      <c r="P667">
        <v>-1.0499999999999997E-3</v>
      </c>
      <c r="Q667">
        <v>-1.9499999999999999E-3</v>
      </c>
      <c r="R667">
        <v>-2.9999999999999996E-3</v>
      </c>
      <c r="S667">
        <v>-3.7499999999999994E-3</v>
      </c>
      <c r="T667">
        <v>-4.9999999999999992E-3</v>
      </c>
      <c r="U667">
        <v>9.895000000000001E-2</v>
      </c>
      <c r="V667">
        <v>9.8050000000000012E-2</v>
      </c>
      <c r="W667">
        <v>9.7000000000000003E-2</v>
      </c>
      <c r="X667">
        <v>9.6250000000000002E-2</v>
      </c>
      <c r="Y667">
        <v>9.5000000000000001E-2</v>
      </c>
      <c r="Z667">
        <v>8.0950000000000008E-2</v>
      </c>
      <c r="AA667">
        <v>8.005000000000001E-2</v>
      </c>
      <c r="AB667">
        <v>7.9000000000000001E-2</v>
      </c>
      <c r="AC667">
        <v>7.825E-2</v>
      </c>
      <c r="AD667">
        <v>7.6999999999999999E-2</v>
      </c>
      <c r="AE667" t="str">
        <f t="shared" si="10"/>
        <v>Telepon &amp; ElektronikPerangkat Pintar &amp; Dapat DipakaiJam Tangan Pintar</v>
      </c>
      <c r="BF667" t="s">
        <v>1790</v>
      </c>
      <c r="BI667" t="s">
        <v>2457</v>
      </c>
      <c r="BL667" t="s">
        <v>932</v>
      </c>
      <c r="BM667" t="s">
        <v>4285</v>
      </c>
      <c r="BO667" t="s">
        <v>4286</v>
      </c>
      <c r="BP667" t="s">
        <v>4125</v>
      </c>
    </row>
    <row r="668" spans="1:68">
      <c r="A668" t="s">
        <v>2072</v>
      </c>
      <c r="B668">
        <v>601739</v>
      </c>
      <c r="C668" t="s">
        <v>2122</v>
      </c>
      <c r="D668">
        <v>909576</v>
      </c>
      <c r="E668" t="s">
        <v>2128</v>
      </c>
      <c r="F668">
        <v>602080</v>
      </c>
      <c r="G668" t="s">
        <v>3394</v>
      </c>
      <c r="H668" t="s">
        <v>3880</v>
      </c>
      <c r="I668" t="s">
        <v>2403</v>
      </c>
      <c r="J668" t="s">
        <v>2818</v>
      </c>
      <c r="K668">
        <v>0.04</v>
      </c>
      <c r="L668">
        <v>0.03</v>
      </c>
      <c r="M668">
        <v>-1.0000000000000002E-2</v>
      </c>
      <c r="N668">
        <v>0.1</v>
      </c>
      <c r="O668">
        <v>8.2000000000000003E-2</v>
      </c>
      <c r="P668">
        <v>-1.0499999999999997E-3</v>
      </c>
      <c r="Q668">
        <v>-1.9499999999999999E-3</v>
      </c>
      <c r="R668">
        <v>-2.9999999999999996E-3</v>
      </c>
      <c r="S668">
        <v>-3.7499999999999994E-3</v>
      </c>
      <c r="T668">
        <v>-4.9999999999999992E-3</v>
      </c>
      <c r="U668">
        <v>9.895000000000001E-2</v>
      </c>
      <c r="V668">
        <v>9.8050000000000012E-2</v>
      </c>
      <c r="W668">
        <v>9.7000000000000003E-2</v>
      </c>
      <c r="X668">
        <v>9.6250000000000002E-2</v>
      </c>
      <c r="Y668">
        <v>9.5000000000000001E-2</v>
      </c>
      <c r="Z668">
        <v>8.0950000000000008E-2</v>
      </c>
      <c r="AA668">
        <v>8.005000000000001E-2</v>
      </c>
      <c r="AB668">
        <v>7.9000000000000001E-2</v>
      </c>
      <c r="AC668">
        <v>7.825E-2</v>
      </c>
      <c r="AD668">
        <v>7.6999999999999999E-2</v>
      </c>
      <c r="AE668" t="str">
        <f t="shared" si="10"/>
        <v>Telepon &amp; ElektronikPerangkat Pintar &amp; Dapat DipakaiAksesoris yang Dapat Dipakai</v>
      </c>
      <c r="BF668" t="s">
        <v>1791</v>
      </c>
      <c r="BI668" t="s">
        <v>2457</v>
      </c>
      <c r="BL668" t="s">
        <v>154</v>
      </c>
      <c r="BM668" t="s">
        <v>4287</v>
      </c>
      <c r="BO668" t="s">
        <v>4288</v>
      </c>
      <c r="BP668" t="s">
        <v>4127</v>
      </c>
    </row>
    <row r="669" spans="1:68">
      <c r="A669" t="s">
        <v>2072</v>
      </c>
      <c r="B669">
        <v>601739</v>
      </c>
      <c r="C669" t="s">
        <v>2109</v>
      </c>
      <c r="D669">
        <v>909064</v>
      </c>
      <c r="E669" t="s">
        <v>2113</v>
      </c>
      <c r="F669">
        <v>910088</v>
      </c>
      <c r="G669" t="s">
        <v>3198</v>
      </c>
      <c r="H669" t="s">
        <v>2817</v>
      </c>
      <c r="I669" t="s">
        <v>2403</v>
      </c>
      <c r="J669" t="s">
        <v>2818</v>
      </c>
      <c r="K669">
        <v>0.04</v>
      </c>
      <c r="L669">
        <v>0.03</v>
      </c>
      <c r="M669">
        <v>-1.0000000000000002E-2</v>
      </c>
      <c r="N669">
        <v>0.1</v>
      </c>
      <c r="O669">
        <v>0.11700000000000001</v>
      </c>
      <c r="P669">
        <v>-1.0499999999999997E-3</v>
      </c>
      <c r="Q669">
        <v>-1.9499999999999999E-3</v>
      </c>
      <c r="R669">
        <v>-2.9999999999999996E-3</v>
      </c>
      <c r="S669">
        <v>-3.7499999999999994E-3</v>
      </c>
      <c r="T669">
        <v>-4.9999999999999992E-3</v>
      </c>
      <c r="U669">
        <v>9.895000000000001E-2</v>
      </c>
      <c r="V669">
        <v>9.8050000000000012E-2</v>
      </c>
      <c r="W669">
        <v>9.7000000000000003E-2</v>
      </c>
      <c r="X669">
        <v>9.6250000000000002E-2</v>
      </c>
      <c r="Y669">
        <v>9.5000000000000001E-2</v>
      </c>
      <c r="Z669">
        <v>0.11595000000000001</v>
      </c>
      <c r="AA669">
        <v>0.11505000000000001</v>
      </c>
      <c r="AB669">
        <v>0.114</v>
      </c>
      <c r="AC669">
        <v>0.11325</v>
      </c>
      <c r="AD669">
        <v>0.112</v>
      </c>
      <c r="AE669" t="str">
        <f t="shared" si="10"/>
        <v>Telepon &amp; ElektronikAksesori PonselLensa &amp; Flash Ponsel</v>
      </c>
      <c r="BF669" t="s">
        <v>1529</v>
      </c>
      <c r="BI669" t="s">
        <v>2457</v>
      </c>
      <c r="BL669" t="s">
        <v>332</v>
      </c>
      <c r="BM669" t="s">
        <v>4289</v>
      </c>
      <c r="BO669" t="s">
        <v>4290</v>
      </c>
      <c r="BP669" t="s">
        <v>4129</v>
      </c>
    </row>
    <row r="670" spans="1:68">
      <c r="A670" t="s">
        <v>2072</v>
      </c>
      <c r="B670">
        <v>601739</v>
      </c>
      <c r="C670" t="s">
        <v>2122</v>
      </c>
      <c r="D670">
        <v>909576</v>
      </c>
      <c r="E670" t="s">
        <v>2127</v>
      </c>
      <c r="F670">
        <v>914312</v>
      </c>
      <c r="G670" t="s">
        <v>3411</v>
      </c>
      <c r="H670" t="s">
        <v>3880</v>
      </c>
      <c r="I670" t="s">
        <v>2403</v>
      </c>
      <c r="J670" t="s">
        <v>2818</v>
      </c>
      <c r="K670">
        <v>0.04</v>
      </c>
      <c r="L670">
        <v>0.03</v>
      </c>
      <c r="M670">
        <v>-1.0000000000000002E-2</v>
      </c>
      <c r="N670">
        <v>9.5000000000000001E-2</v>
      </c>
      <c r="O670">
        <v>0.11700000000000001</v>
      </c>
      <c r="P670">
        <v>-1.0499999999999997E-3</v>
      </c>
      <c r="Q670">
        <v>-1.9499999999999999E-3</v>
      </c>
      <c r="R670">
        <v>-2.9999999999999996E-3</v>
      </c>
      <c r="S670">
        <v>-3.7499999999999994E-3</v>
      </c>
      <c r="T670">
        <v>-4.9999999999999992E-3</v>
      </c>
      <c r="U670">
        <v>9.3950000000000006E-2</v>
      </c>
      <c r="V670">
        <v>9.3050000000000008E-2</v>
      </c>
      <c r="W670">
        <v>9.1999999999999998E-2</v>
      </c>
      <c r="X670">
        <v>9.1249999999999998E-2</v>
      </c>
      <c r="Y670">
        <v>0.09</v>
      </c>
      <c r="Z670">
        <v>0.11595000000000001</v>
      </c>
      <c r="AA670">
        <v>0.11505000000000001</v>
      </c>
      <c r="AB670">
        <v>0.114</v>
      </c>
      <c r="AC670">
        <v>0.11325</v>
      </c>
      <c r="AD670">
        <v>0.112</v>
      </c>
      <c r="AE670" t="str">
        <f t="shared" si="10"/>
        <v>Telepon &amp; ElektronikPerangkat Pintar &amp; Dapat DipakaiPerangkat VR</v>
      </c>
      <c r="BF670" t="s">
        <v>1541</v>
      </c>
      <c r="BI670" t="s">
        <v>2457</v>
      </c>
      <c r="BL670" t="s">
        <v>1142</v>
      </c>
      <c r="BM670" t="s">
        <v>4291</v>
      </c>
      <c r="BO670" t="s">
        <v>4292</v>
      </c>
      <c r="BP670" t="s">
        <v>4131</v>
      </c>
    </row>
    <row r="671" spans="1:68">
      <c r="A671" t="s">
        <v>2072</v>
      </c>
      <c r="B671">
        <v>601739</v>
      </c>
      <c r="C671" t="s">
        <v>2122</v>
      </c>
      <c r="D671">
        <v>909576</v>
      </c>
      <c r="E671" t="s">
        <v>2125</v>
      </c>
      <c r="F671">
        <v>803728</v>
      </c>
      <c r="G671" t="s">
        <v>3401</v>
      </c>
      <c r="H671" t="s">
        <v>3880</v>
      </c>
      <c r="I671" t="s">
        <v>2403</v>
      </c>
      <c r="J671" t="s">
        <v>2818</v>
      </c>
      <c r="K671">
        <v>0.04</v>
      </c>
      <c r="L671">
        <v>0.03</v>
      </c>
      <c r="M671">
        <v>-1.0000000000000002E-2</v>
      </c>
      <c r="N671">
        <v>0.1</v>
      </c>
      <c r="O671">
        <v>0.11700000000000001</v>
      </c>
      <c r="P671">
        <v>-1.0499999999999997E-3</v>
      </c>
      <c r="Q671">
        <v>-1.9499999999999999E-3</v>
      </c>
      <c r="R671">
        <v>-2.9999999999999996E-3</v>
      </c>
      <c r="S671">
        <v>-3.7499999999999994E-3</v>
      </c>
      <c r="T671">
        <v>-4.9999999999999992E-3</v>
      </c>
      <c r="U671">
        <v>9.895000000000001E-2</v>
      </c>
      <c r="V671">
        <v>9.8050000000000012E-2</v>
      </c>
      <c r="W671">
        <v>9.7000000000000003E-2</v>
      </c>
      <c r="X671">
        <v>9.6250000000000002E-2</v>
      </c>
      <c r="Y671">
        <v>9.5000000000000001E-2</v>
      </c>
      <c r="Z671">
        <v>0.11595000000000001</v>
      </c>
      <c r="AA671">
        <v>0.11505000000000001</v>
      </c>
      <c r="AB671">
        <v>0.114</v>
      </c>
      <c r="AC671">
        <v>0.11325</v>
      </c>
      <c r="AD671">
        <v>0.112</v>
      </c>
      <c r="AE671" t="str">
        <f t="shared" si="10"/>
        <v>Telepon &amp; ElektronikPerangkat Pintar &amp; Dapat DipakaiKacamata Pintar</v>
      </c>
      <c r="BF671" t="s">
        <v>1735</v>
      </c>
      <c r="BI671" t="s">
        <v>2457</v>
      </c>
      <c r="BL671" t="s">
        <v>1161</v>
      </c>
      <c r="BM671" t="s">
        <v>4293</v>
      </c>
      <c r="BO671" t="s">
        <v>4294</v>
      </c>
      <c r="BP671" t="s">
        <v>4133</v>
      </c>
    </row>
    <row r="672" spans="1:68">
      <c r="A672" t="s">
        <v>2072</v>
      </c>
      <c r="B672">
        <v>601739</v>
      </c>
      <c r="C672" t="s">
        <v>2122</v>
      </c>
      <c r="D672">
        <v>909576</v>
      </c>
      <c r="E672" t="s">
        <v>2123</v>
      </c>
      <c r="F672">
        <v>914056</v>
      </c>
      <c r="G672" t="s">
        <v>3407</v>
      </c>
      <c r="H672" t="s">
        <v>3880</v>
      </c>
      <c r="I672" t="s">
        <v>2403</v>
      </c>
      <c r="J672" t="s">
        <v>2818</v>
      </c>
      <c r="K672">
        <v>0.04</v>
      </c>
      <c r="L672">
        <v>0.03</v>
      </c>
      <c r="M672">
        <v>-1.0000000000000002E-2</v>
      </c>
      <c r="N672">
        <v>0.1</v>
      </c>
      <c r="O672">
        <v>8.2000000000000003E-2</v>
      </c>
      <c r="P672">
        <v>-1.0499999999999997E-3</v>
      </c>
      <c r="Q672">
        <v>-1.9499999999999999E-3</v>
      </c>
      <c r="R672">
        <v>-2.9999999999999996E-3</v>
      </c>
      <c r="S672">
        <v>-3.7499999999999994E-3</v>
      </c>
      <c r="T672">
        <v>-4.9999999999999992E-3</v>
      </c>
      <c r="U672">
        <v>9.895000000000001E-2</v>
      </c>
      <c r="V672">
        <v>9.8050000000000012E-2</v>
      </c>
      <c r="W672">
        <v>9.7000000000000003E-2</v>
      </c>
      <c r="X672">
        <v>9.6250000000000002E-2</v>
      </c>
      <c r="Y672">
        <v>9.5000000000000001E-2</v>
      </c>
      <c r="Z672">
        <v>8.0950000000000008E-2</v>
      </c>
      <c r="AA672">
        <v>8.005000000000001E-2</v>
      </c>
      <c r="AB672">
        <v>7.9000000000000001E-2</v>
      </c>
      <c r="AC672">
        <v>7.825E-2</v>
      </c>
      <c r="AD672">
        <v>7.6999999999999999E-2</v>
      </c>
      <c r="AE672" t="str">
        <f t="shared" si="10"/>
        <v>Telepon &amp; ElektronikPerangkat Pintar &amp; Dapat DipakaiPelacak Kebugaran</v>
      </c>
      <c r="BF672" t="s">
        <v>1333</v>
      </c>
      <c r="BI672" t="s">
        <v>2457</v>
      </c>
      <c r="BL672" t="s">
        <v>668</v>
      </c>
      <c r="BM672" t="s">
        <v>4295</v>
      </c>
      <c r="BO672" t="s">
        <v>4296</v>
      </c>
      <c r="BP672" t="s">
        <v>4135</v>
      </c>
    </row>
    <row r="673" spans="1:68">
      <c r="A673" t="s">
        <v>2072</v>
      </c>
      <c r="B673">
        <v>601739</v>
      </c>
      <c r="C673" t="s">
        <v>2099</v>
      </c>
      <c r="D673">
        <v>909704</v>
      </c>
      <c r="E673" t="s">
        <v>2107</v>
      </c>
      <c r="F673">
        <v>984840</v>
      </c>
      <c r="G673" t="s">
        <v>3391</v>
      </c>
      <c r="H673" t="s">
        <v>4297</v>
      </c>
      <c r="I673" t="s">
        <v>2403</v>
      </c>
      <c r="J673" t="s">
        <v>2818</v>
      </c>
      <c r="K673">
        <v>0.04</v>
      </c>
      <c r="L673">
        <v>0.03</v>
      </c>
      <c r="M673">
        <v>-1.0000000000000002E-2</v>
      </c>
      <c r="N673">
        <v>7.7499999999999999E-2</v>
      </c>
      <c r="O673">
        <v>8.2000000000000003E-2</v>
      </c>
      <c r="P673">
        <v>-1.0499999999999997E-3</v>
      </c>
      <c r="Q673">
        <v>-1.9499999999999999E-3</v>
      </c>
      <c r="R673">
        <v>-2.9999999999999996E-3</v>
      </c>
      <c r="S673">
        <v>-3.7499999999999994E-3</v>
      </c>
      <c r="T673">
        <v>-4.9999999999999992E-3</v>
      </c>
      <c r="U673">
        <v>7.6450000000000004E-2</v>
      </c>
      <c r="V673">
        <v>7.5550000000000006E-2</v>
      </c>
      <c r="W673">
        <v>7.4499999999999997E-2</v>
      </c>
      <c r="X673">
        <v>7.3749999999999996E-2</v>
      </c>
      <c r="Y673">
        <v>7.2499999999999995E-2</v>
      </c>
      <c r="Z673">
        <v>8.0950000000000008E-2</v>
      </c>
      <c r="AA673">
        <v>8.005000000000001E-2</v>
      </c>
      <c r="AB673">
        <v>7.9000000000000001E-2</v>
      </c>
      <c r="AC673">
        <v>7.825E-2</v>
      </c>
      <c r="AD673">
        <v>7.6999999999999999E-2</v>
      </c>
      <c r="AE673" t="str">
        <f t="shared" si="10"/>
        <v>Telepon &amp; ElektronikPerangkat EdukasiTablet untuk Menulis</v>
      </c>
      <c r="BF673" t="s">
        <v>1643</v>
      </c>
      <c r="BI673" t="s">
        <v>2457</v>
      </c>
      <c r="BL673" t="s">
        <v>262</v>
      </c>
      <c r="BM673" t="s">
        <v>4298</v>
      </c>
      <c r="BO673" t="s">
        <v>3130</v>
      </c>
      <c r="BP673" t="s">
        <v>4137</v>
      </c>
    </row>
    <row r="674" spans="1:68">
      <c r="A674" t="s">
        <v>2072</v>
      </c>
      <c r="B674">
        <v>601739</v>
      </c>
      <c r="C674" t="s">
        <v>2099</v>
      </c>
      <c r="D674">
        <v>909704</v>
      </c>
      <c r="E674" t="s">
        <v>2106</v>
      </c>
      <c r="F674">
        <v>985096</v>
      </c>
      <c r="G674" t="s">
        <v>3382</v>
      </c>
      <c r="H674" t="s">
        <v>4297</v>
      </c>
      <c r="I674" t="s">
        <v>2403</v>
      </c>
      <c r="J674" t="s">
        <v>2818</v>
      </c>
      <c r="K674">
        <v>0.04</v>
      </c>
      <c r="L674">
        <v>0.03</v>
      </c>
      <c r="M674">
        <v>-1.0000000000000002E-2</v>
      </c>
      <c r="N674">
        <v>9.5000000000000001E-2</v>
      </c>
      <c r="O674">
        <v>8.2000000000000003E-2</v>
      </c>
      <c r="P674">
        <v>-1.2442651106625456E-3</v>
      </c>
      <c r="Q674">
        <v>-2.3107780626590133E-3</v>
      </c>
      <c r="R674">
        <v>-3.5550431733215588E-3</v>
      </c>
      <c r="S674">
        <v>-4.4438039666519482E-3</v>
      </c>
      <c r="T674">
        <v>-6.5417865925598857E-3</v>
      </c>
      <c r="U674">
        <v>9.3755734889337458E-2</v>
      </c>
      <c r="V674">
        <v>9.2689221937340985E-2</v>
      </c>
      <c r="W674">
        <v>9.1444956826678442E-2</v>
      </c>
      <c r="X674">
        <v>9.0556196033348052E-2</v>
      </c>
      <c r="Y674">
        <v>8.8458213407440117E-2</v>
      </c>
      <c r="Z674">
        <v>8.075573488933746E-2</v>
      </c>
      <c r="AA674">
        <v>7.9689221937340987E-2</v>
      </c>
      <c r="AB674">
        <v>7.8444956826678444E-2</v>
      </c>
      <c r="AC674">
        <v>7.7556196033348054E-2</v>
      </c>
      <c r="AD674">
        <v>7.545821340744012E-2</v>
      </c>
      <c r="AE674" t="str">
        <f t="shared" si="10"/>
        <v>Telepon &amp; ElektronikPerangkat EdukasiPena &amp; Perangkat untuk Membaca</v>
      </c>
      <c r="BF674" t="s">
        <v>1991</v>
      </c>
      <c r="BI674" t="s">
        <v>2457</v>
      </c>
      <c r="BL674" t="s">
        <v>91</v>
      </c>
      <c r="BM674" t="s">
        <v>4299</v>
      </c>
      <c r="BO674" t="s">
        <v>3628</v>
      </c>
      <c r="BP674" t="s">
        <v>4300</v>
      </c>
    </row>
    <row r="675" spans="1:68">
      <c r="A675" t="s">
        <v>2072</v>
      </c>
      <c r="B675">
        <v>601739</v>
      </c>
      <c r="C675" t="s">
        <v>2099</v>
      </c>
      <c r="D675">
        <v>909704</v>
      </c>
      <c r="E675" t="s">
        <v>2105</v>
      </c>
      <c r="F675">
        <v>914440</v>
      </c>
      <c r="G675" t="s">
        <v>3379</v>
      </c>
      <c r="H675" t="s">
        <v>4297</v>
      </c>
      <c r="I675" t="s">
        <v>2403</v>
      </c>
      <c r="J675" t="s">
        <v>2818</v>
      </c>
      <c r="K675">
        <v>0.04</v>
      </c>
      <c r="L675">
        <v>0.03</v>
      </c>
      <c r="M675">
        <v>-1.0000000000000002E-2</v>
      </c>
      <c r="N675">
        <v>9.5000000000000001E-2</v>
      </c>
      <c r="O675">
        <v>8.2000000000000003E-2</v>
      </c>
      <c r="P675">
        <v>-1.0499999999999997E-3</v>
      </c>
      <c r="Q675">
        <v>-1.9499999999999999E-3</v>
      </c>
      <c r="R675">
        <v>-2.9999999999999996E-3</v>
      </c>
      <c r="S675">
        <v>-3.7499999999999994E-3</v>
      </c>
      <c r="T675">
        <v>-4.9999999999999992E-3</v>
      </c>
      <c r="U675">
        <v>9.3950000000000006E-2</v>
      </c>
      <c r="V675">
        <v>9.3050000000000008E-2</v>
      </c>
      <c r="W675">
        <v>9.1999999999999998E-2</v>
      </c>
      <c r="X675">
        <v>9.1249999999999998E-2</v>
      </c>
      <c r="Y675">
        <v>0.09</v>
      </c>
      <c r="Z675">
        <v>8.0950000000000008E-2</v>
      </c>
      <c r="AA675">
        <v>8.005000000000001E-2</v>
      </c>
      <c r="AB675">
        <v>7.9000000000000001E-2</v>
      </c>
      <c r="AC675">
        <v>7.825E-2</v>
      </c>
      <c r="AD675">
        <v>7.6999999999999999E-2</v>
      </c>
      <c r="AE675" t="str">
        <f t="shared" si="10"/>
        <v>Telepon &amp; ElektronikPerangkat EdukasiPembaca E-book</v>
      </c>
      <c r="BF675" t="s">
        <v>1970</v>
      </c>
      <c r="BI675" t="s">
        <v>2457</v>
      </c>
      <c r="BL675" t="s">
        <v>55</v>
      </c>
      <c r="BM675" t="s">
        <v>4301</v>
      </c>
      <c r="BO675" t="s">
        <v>3637</v>
      </c>
      <c r="BP675" t="s">
        <v>4302</v>
      </c>
    </row>
    <row r="676" spans="1:68">
      <c r="A676" t="s">
        <v>2072</v>
      </c>
      <c r="B676">
        <v>601739</v>
      </c>
      <c r="C676" t="s">
        <v>2099</v>
      </c>
      <c r="D676">
        <v>909704</v>
      </c>
      <c r="E676" t="s">
        <v>2104</v>
      </c>
      <c r="F676">
        <v>984968</v>
      </c>
      <c r="G676" t="s">
        <v>3376</v>
      </c>
      <c r="H676" t="s">
        <v>4297</v>
      </c>
      <c r="I676" t="s">
        <v>2403</v>
      </c>
      <c r="J676" t="s">
        <v>2818</v>
      </c>
      <c r="K676">
        <v>0.04</v>
      </c>
      <c r="L676">
        <v>0.03</v>
      </c>
      <c r="M676">
        <v>-1.0000000000000002E-2</v>
      </c>
      <c r="N676">
        <v>9.5000000000000001E-2</v>
      </c>
      <c r="O676">
        <v>8.2000000000000003E-2</v>
      </c>
      <c r="P676">
        <v>-1.0499999999999997E-3</v>
      </c>
      <c r="Q676">
        <v>-1.9499999999999999E-3</v>
      </c>
      <c r="R676">
        <v>-2.9999999999999996E-3</v>
      </c>
      <c r="S676">
        <v>-3.7499999999999994E-3</v>
      </c>
      <c r="T676">
        <v>-4.9999999999999992E-3</v>
      </c>
      <c r="U676">
        <v>9.3950000000000006E-2</v>
      </c>
      <c r="V676">
        <v>9.3050000000000008E-2</v>
      </c>
      <c r="W676">
        <v>9.1999999999999998E-2</v>
      </c>
      <c r="X676">
        <v>9.1249999999999998E-2</v>
      </c>
      <c r="Y676">
        <v>0.09</v>
      </c>
      <c r="Z676">
        <v>8.0950000000000008E-2</v>
      </c>
      <c r="AA676">
        <v>8.005000000000001E-2</v>
      </c>
      <c r="AB676">
        <v>7.9000000000000001E-2</v>
      </c>
      <c r="AC676">
        <v>7.825E-2</v>
      </c>
      <c r="AD676">
        <v>7.6999999999999999E-2</v>
      </c>
      <c r="AE676" t="str">
        <f t="shared" si="10"/>
        <v>Telepon &amp; ElektronikPerangkat EdukasiNotebook Elektronik</v>
      </c>
      <c r="BF676" t="s">
        <v>2286</v>
      </c>
      <c r="BI676" t="s">
        <v>2457</v>
      </c>
      <c r="BL676" t="s">
        <v>227</v>
      </c>
      <c r="BM676" t="s">
        <v>4303</v>
      </c>
      <c r="BO676" t="s">
        <v>2509</v>
      </c>
      <c r="BP676" t="s">
        <v>4304</v>
      </c>
    </row>
    <row r="677" spans="1:68">
      <c r="A677" t="s">
        <v>2072</v>
      </c>
      <c r="B677">
        <v>601739</v>
      </c>
      <c r="C677" t="s">
        <v>2099</v>
      </c>
      <c r="D677">
        <v>909704</v>
      </c>
      <c r="E677" t="s">
        <v>2103</v>
      </c>
      <c r="F677">
        <v>985224</v>
      </c>
      <c r="G677" t="s">
        <v>3388</v>
      </c>
      <c r="H677" t="s">
        <v>4297</v>
      </c>
      <c r="I677" t="s">
        <v>2403</v>
      </c>
      <c r="J677" t="s">
        <v>2818</v>
      </c>
      <c r="K677">
        <v>0.04</v>
      </c>
      <c r="L677">
        <v>0.03</v>
      </c>
      <c r="M677">
        <v>-1.0000000000000002E-2</v>
      </c>
      <c r="N677">
        <v>9.5000000000000001E-2</v>
      </c>
      <c r="O677">
        <v>8.2000000000000003E-2</v>
      </c>
      <c r="P677">
        <v>-1.0499999999999997E-3</v>
      </c>
      <c r="Q677">
        <v>-1.9499999999999999E-3</v>
      </c>
      <c r="R677">
        <v>-2.9999999999999996E-3</v>
      </c>
      <c r="S677">
        <v>-3.7499999999999994E-3</v>
      </c>
      <c r="T677">
        <v>-4.9999999999999992E-3</v>
      </c>
      <c r="U677">
        <v>9.3950000000000006E-2</v>
      </c>
      <c r="V677">
        <v>9.3050000000000008E-2</v>
      </c>
      <c r="W677">
        <v>9.1999999999999998E-2</v>
      </c>
      <c r="X677">
        <v>9.1249999999999998E-2</v>
      </c>
      <c r="Y677">
        <v>0.09</v>
      </c>
      <c r="Z677">
        <v>8.0950000000000008E-2</v>
      </c>
      <c r="AA677">
        <v>8.005000000000001E-2</v>
      </c>
      <c r="AB677">
        <v>7.9000000000000001E-2</v>
      </c>
      <c r="AC677">
        <v>7.825E-2</v>
      </c>
      <c r="AD677">
        <v>7.6999999999999999E-2</v>
      </c>
      <c r="AE677" t="str">
        <f t="shared" si="10"/>
        <v>Telepon &amp; ElektronikPerangkat EdukasiPerangkat Pembelajaran Elektronik</v>
      </c>
      <c r="BF677" t="s">
        <v>1542</v>
      </c>
      <c r="BI677" t="s">
        <v>2457</v>
      </c>
      <c r="BL677" t="s">
        <v>960</v>
      </c>
      <c r="BM677" t="s">
        <v>4305</v>
      </c>
      <c r="BO677" t="s">
        <v>3617</v>
      </c>
      <c r="BP677" t="s">
        <v>4306</v>
      </c>
    </row>
    <row r="678" spans="1:68">
      <c r="A678" t="s">
        <v>2072</v>
      </c>
      <c r="B678">
        <v>601739</v>
      </c>
      <c r="C678" t="s">
        <v>2099</v>
      </c>
      <c r="D678">
        <v>909704</v>
      </c>
      <c r="E678" t="s">
        <v>2102</v>
      </c>
      <c r="F678">
        <v>978824</v>
      </c>
      <c r="G678" t="s">
        <v>3373</v>
      </c>
      <c r="H678" t="s">
        <v>4297</v>
      </c>
      <c r="I678" t="s">
        <v>2403</v>
      </c>
      <c r="J678" t="s">
        <v>2818</v>
      </c>
      <c r="K678">
        <v>0.04</v>
      </c>
      <c r="L678">
        <v>0.03</v>
      </c>
      <c r="M678">
        <v>-1.0000000000000002E-2</v>
      </c>
      <c r="N678">
        <v>9.5000000000000001E-2</v>
      </c>
      <c r="O678">
        <v>0.11700000000000001</v>
      </c>
      <c r="P678">
        <v>-1.0499999999999997E-3</v>
      </c>
      <c r="Q678">
        <v>-1.9499999999999999E-3</v>
      </c>
      <c r="R678">
        <v>-2.9999999999999996E-3</v>
      </c>
      <c r="S678">
        <v>-3.7499999999999994E-3</v>
      </c>
      <c r="T678">
        <v>-4.9999999999999992E-3</v>
      </c>
      <c r="U678">
        <v>9.3950000000000006E-2</v>
      </c>
      <c r="V678">
        <v>9.3050000000000008E-2</v>
      </c>
      <c r="W678">
        <v>9.1999999999999998E-2</v>
      </c>
      <c r="X678">
        <v>9.1249999999999998E-2</v>
      </c>
      <c r="Y678">
        <v>0.09</v>
      </c>
      <c r="Z678">
        <v>0.11595000000000001</v>
      </c>
      <c r="AA678">
        <v>0.11505000000000001</v>
      </c>
      <c r="AB678">
        <v>0.114</v>
      </c>
      <c r="AC678">
        <v>0.11325</v>
      </c>
      <c r="AD678">
        <v>0.112</v>
      </c>
      <c r="AE678" t="str">
        <f t="shared" si="10"/>
        <v>Telepon &amp; ElektronikPerangkat EdukasiKomponen &amp; Aksesori Perangkat Edukasi</v>
      </c>
      <c r="BF678" t="s">
        <v>1558</v>
      </c>
      <c r="BI678" t="s">
        <v>2457</v>
      </c>
      <c r="BL678" t="s">
        <v>404</v>
      </c>
      <c r="BM678" t="s">
        <v>4307</v>
      </c>
      <c r="BO678" t="s">
        <v>3634</v>
      </c>
      <c r="BP678" t="s">
        <v>4308</v>
      </c>
    </row>
    <row r="679" spans="1:68">
      <c r="A679" t="s">
        <v>2072</v>
      </c>
      <c r="B679">
        <v>601739</v>
      </c>
      <c r="C679" t="s">
        <v>2099</v>
      </c>
      <c r="D679">
        <v>909704</v>
      </c>
      <c r="E679" t="s">
        <v>2101</v>
      </c>
      <c r="F679">
        <v>914568</v>
      </c>
      <c r="G679" t="s">
        <v>3369</v>
      </c>
      <c r="H679" t="s">
        <v>4297</v>
      </c>
      <c r="I679" t="s">
        <v>2403</v>
      </c>
      <c r="J679" t="s">
        <v>2818</v>
      </c>
      <c r="K679">
        <v>0.04</v>
      </c>
      <c r="L679">
        <v>0.03</v>
      </c>
      <c r="M679">
        <v>-1.0000000000000002E-2</v>
      </c>
      <c r="N679">
        <v>0.1</v>
      </c>
      <c r="O679">
        <v>8.2000000000000003E-2</v>
      </c>
      <c r="P679">
        <v>-1.0499999999999997E-3</v>
      </c>
      <c r="Q679">
        <v>-1.9499999999999999E-3</v>
      </c>
      <c r="R679">
        <v>-2.9999999999999996E-3</v>
      </c>
      <c r="S679">
        <v>-3.7499999999999994E-3</v>
      </c>
      <c r="T679">
        <v>-4.9999999999999992E-3</v>
      </c>
      <c r="U679">
        <v>9.895000000000001E-2</v>
      </c>
      <c r="V679">
        <v>9.8050000000000012E-2</v>
      </c>
      <c r="W679">
        <v>9.7000000000000003E-2</v>
      </c>
      <c r="X679">
        <v>9.6250000000000002E-2</v>
      </c>
      <c r="Y679">
        <v>9.5000000000000001E-2</v>
      </c>
      <c r="Z679">
        <v>8.0950000000000008E-2</v>
      </c>
      <c r="AA679">
        <v>8.005000000000001E-2</v>
      </c>
      <c r="AB679">
        <v>7.9000000000000001E-2</v>
      </c>
      <c r="AC679">
        <v>7.825E-2</v>
      </c>
      <c r="AD679">
        <v>7.6999999999999999E-2</v>
      </c>
      <c r="AE679" t="str">
        <f t="shared" si="10"/>
        <v>Telepon &amp; ElektronikPerangkat EdukasiKamus Elektronik</v>
      </c>
      <c r="BF679" t="s">
        <v>1644</v>
      </c>
      <c r="BI679" t="s">
        <v>2457</v>
      </c>
      <c r="BL679" t="s">
        <v>502</v>
      </c>
      <c r="BM679" t="s">
        <v>4309</v>
      </c>
      <c r="BO679" t="s">
        <v>3612</v>
      </c>
      <c r="BP679" t="s">
        <v>4310</v>
      </c>
    </row>
    <row r="680" spans="1:68">
      <c r="A680" t="s">
        <v>2072</v>
      </c>
      <c r="B680">
        <v>601739</v>
      </c>
      <c r="C680" t="s">
        <v>2099</v>
      </c>
      <c r="D680">
        <v>909704</v>
      </c>
      <c r="E680" t="s">
        <v>2100</v>
      </c>
      <c r="F680">
        <v>985352</v>
      </c>
      <c r="G680" t="s">
        <v>3385</v>
      </c>
      <c r="H680" t="s">
        <v>4297</v>
      </c>
      <c r="I680" t="s">
        <v>2403</v>
      </c>
      <c r="J680" t="s">
        <v>2818</v>
      </c>
      <c r="K680">
        <v>0.04</v>
      </c>
      <c r="L680">
        <v>0.03</v>
      </c>
      <c r="M680">
        <v>-1.0000000000000002E-2</v>
      </c>
      <c r="N680">
        <v>9.5000000000000001E-2</v>
      </c>
      <c r="O680">
        <v>4.4999999999999998E-2</v>
      </c>
      <c r="P680">
        <v>-1.4932263791365345E-3</v>
      </c>
      <c r="Q680">
        <v>-2.7731347041107068E-3</v>
      </c>
      <c r="R680">
        <v>-4.2663610832472413E-3</v>
      </c>
      <c r="S680">
        <v>-5.332951354059051E-3</v>
      </c>
      <c r="T680">
        <v>-8.5176696756867811E-3</v>
      </c>
      <c r="U680">
        <v>9.3506773620863473E-2</v>
      </c>
      <c r="V680">
        <v>9.222686529588929E-2</v>
      </c>
      <c r="W680">
        <v>9.0733638916752762E-2</v>
      </c>
      <c r="X680">
        <v>8.9667048645940953E-2</v>
      </c>
      <c r="Y680">
        <v>8.6482330324313225E-2</v>
      </c>
      <c r="Z680">
        <v>4.3506773620863463E-2</v>
      </c>
      <c r="AA680">
        <v>4.2226865295889295E-2</v>
      </c>
      <c r="AB680">
        <v>4.073363891675276E-2</v>
      </c>
      <c r="AC680">
        <v>3.966704864594095E-2</v>
      </c>
      <c r="AD680">
        <v>3.6482330324313215E-2</v>
      </c>
      <c r="AE680" t="str">
        <f t="shared" si="10"/>
        <v>Telepon &amp; ElektronikPerangkat EdukasiPena Digital &amp; Pena Pintar</v>
      </c>
      <c r="BF680" t="s">
        <v>1530</v>
      </c>
      <c r="BI680" t="s">
        <v>2457</v>
      </c>
      <c r="BL680" t="s">
        <v>155</v>
      </c>
      <c r="BM680" t="s">
        <v>4311</v>
      </c>
      <c r="BO680" t="s">
        <v>3609</v>
      </c>
      <c r="BP680" t="s">
        <v>4312</v>
      </c>
    </row>
    <row r="681" spans="1:68">
      <c r="A681" t="s">
        <v>1717</v>
      </c>
      <c r="B681">
        <v>700645</v>
      </c>
      <c r="C681" t="s">
        <v>373</v>
      </c>
      <c r="D681">
        <v>2315536</v>
      </c>
      <c r="E681" t="s">
        <v>1774</v>
      </c>
      <c r="F681">
        <v>2321040</v>
      </c>
      <c r="G681" t="s">
        <v>2476</v>
      </c>
      <c r="H681" t="s">
        <v>3641</v>
      </c>
      <c r="I681" t="s">
        <v>2403</v>
      </c>
      <c r="J681" t="s">
        <v>2529</v>
      </c>
      <c r="K681">
        <v>0.04</v>
      </c>
      <c r="L681">
        <v>6.5000000000000002E-2</v>
      </c>
      <c r="M681">
        <v>2.5000000000000001E-2</v>
      </c>
      <c r="N681">
        <v>7.4999999999999997E-2</v>
      </c>
      <c r="O681">
        <v>0.06</v>
      </c>
      <c r="P681">
        <v>0</v>
      </c>
      <c r="Q681">
        <v>0</v>
      </c>
      <c r="R681">
        <v>0</v>
      </c>
      <c r="S681">
        <v>0</v>
      </c>
      <c r="T681">
        <v>0</v>
      </c>
      <c r="U681">
        <v>7.4999999999999997E-2</v>
      </c>
      <c r="V681">
        <v>7.4999999999999997E-2</v>
      </c>
      <c r="W681">
        <v>7.4999999999999997E-2</v>
      </c>
      <c r="X681">
        <v>7.4999999999999997E-2</v>
      </c>
      <c r="Y681">
        <v>7.4999999999999997E-2</v>
      </c>
      <c r="Z681">
        <v>0.06</v>
      </c>
      <c r="AA681">
        <v>0.06</v>
      </c>
      <c r="AB681">
        <v>0.06</v>
      </c>
      <c r="AC681">
        <v>0.06</v>
      </c>
      <c r="AD681">
        <v>0.06</v>
      </c>
      <c r="AE681" t="str">
        <f t="shared" si="10"/>
        <v>KesehatanVaporizerKumparan Vape</v>
      </c>
      <c r="BF681" t="s">
        <v>1807</v>
      </c>
      <c r="BI681" t="s">
        <v>2457</v>
      </c>
      <c r="BL681" t="s">
        <v>503</v>
      </c>
      <c r="BM681" t="s">
        <v>4313</v>
      </c>
      <c r="BO681" t="s">
        <v>3622</v>
      </c>
      <c r="BP681" t="s">
        <v>4314</v>
      </c>
    </row>
    <row r="682" spans="1:68">
      <c r="A682" t="s">
        <v>2267</v>
      </c>
      <c r="B682">
        <v>604579</v>
      </c>
      <c r="C682" t="s">
        <v>2273</v>
      </c>
      <c r="D682">
        <v>2315280</v>
      </c>
      <c r="E682" t="s">
        <v>2276</v>
      </c>
      <c r="F682">
        <v>2317456</v>
      </c>
      <c r="G682" t="s">
        <v>4315</v>
      </c>
      <c r="H682" t="s">
        <v>4316</v>
      </c>
      <c r="I682" t="s">
        <v>2547</v>
      </c>
      <c r="J682" t="s">
        <v>2267</v>
      </c>
      <c r="K682">
        <v>5.5E-2</v>
      </c>
      <c r="L682">
        <v>7.0000000000000007E-2</v>
      </c>
      <c r="M682">
        <v>1.5000000000000006E-2</v>
      </c>
      <c r="N682">
        <v>0.1</v>
      </c>
      <c r="O682">
        <v>0.122</v>
      </c>
      <c r="P682">
        <v>-1.4500000000000004E-2</v>
      </c>
      <c r="Q682">
        <v>-1.0500000000000004E-2</v>
      </c>
      <c r="R682">
        <v>-2.5000000000000008E-2</v>
      </c>
      <c r="S682">
        <v>-3.1250000000000007E-2</v>
      </c>
      <c r="T682">
        <v>-3.5000000000000003E-2</v>
      </c>
      <c r="U682">
        <v>8.5500000000000007E-2</v>
      </c>
      <c r="V682">
        <v>8.9499999999999996E-2</v>
      </c>
      <c r="W682">
        <v>7.4999999999999997E-2</v>
      </c>
      <c r="X682">
        <v>6.8750000000000006E-2</v>
      </c>
      <c r="Y682">
        <v>6.5000000000000002E-2</v>
      </c>
      <c r="Z682">
        <v>0.1075</v>
      </c>
      <c r="AA682">
        <v>0.11149999999999999</v>
      </c>
      <c r="AB682">
        <v>9.6999999999999989E-2</v>
      </c>
      <c r="AC682">
        <v>9.0749999999999997E-2</v>
      </c>
      <c r="AD682">
        <v>8.6999999999999994E-2</v>
      </c>
      <c r="AE682" t="str">
        <f t="shared" si="10"/>
        <v>Alat &amp; Perangkat KerasOtomatisasi IndustriSensor Gas</v>
      </c>
      <c r="BF682" t="s">
        <v>2279</v>
      </c>
      <c r="BI682" t="s">
        <v>2457</v>
      </c>
      <c r="BL682" t="s">
        <v>669</v>
      </c>
      <c r="BM682" t="s">
        <v>4317</v>
      </c>
      <c r="BO682" t="s">
        <v>3619</v>
      </c>
      <c r="BP682" t="s">
        <v>4318</v>
      </c>
    </row>
    <row r="683" spans="1:68">
      <c r="A683" t="s">
        <v>1717</v>
      </c>
      <c r="B683">
        <v>700645</v>
      </c>
      <c r="C683" t="s">
        <v>1752</v>
      </c>
      <c r="D683">
        <v>2315408</v>
      </c>
      <c r="E683" t="s">
        <v>1756</v>
      </c>
      <c r="F683">
        <v>2320016</v>
      </c>
      <c r="G683" t="s">
        <v>4144</v>
      </c>
      <c r="H683" t="s">
        <v>3767</v>
      </c>
      <c r="I683" t="s">
        <v>2457</v>
      </c>
      <c r="J683" t="s">
        <v>1717</v>
      </c>
      <c r="K683">
        <v>0.04</v>
      </c>
      <c r="L683">
        <v>6.5000000000000002E-2</v>
      </c>
      <c r="M683">
        <v>2.5000000000000001E-2</v>
      </c>
      <c r="N683">
        <v>7.4999999999999997E-2</v>
      </c>
      <c r="O683">
        <v>6.2E-2</v>
      </c>
      <c r="P683">
        <v>-1.8750000000000003E-2</v>
      </c>
      <c r="Q683">
        <v>-1.8750000000000003E-2</v>
      </c>
      <c r="R683">
        <v>-1.8750000000000003E-2</v>
      </c>
      <c r="S683">
        <v>-1.8750000000000003E-2</v>
      </c>
      <c r="T683">
        <v>-2.5000000000000001E-2</v>
      </c>
      <c r="U683">
        <v>5.6249999999999994E-2</v>
      </c>
      <c r="V683">
        <v>5.6249999999999994E-2</v>
      </c>
      <c r="W683">
        <v>5.6249999999999994E-2</v>
      </c>
      <c r="X683">
        <v>5.6249999999999994E-2</v>
      </c>
      <c r="Y683">
        <v>4.9999999999999996E-2</v>
      </c>
      <c r="Z683">
        <v>4.3249999999999997E-2</v>
      </c>
      <c r="AA683">
        <v>4.3249999999999997E-2</v>
      </c>
      <c r="AB683">
        <v>4.3249999999999997E-2</v>
      </c>
      <c r="AC683">
        <v>4.3249999999999997E-2</v>
      </c>
      <c r="AD683">
        <v>3.6999999999999998E-2</v>
      </c>
      <c r="AE683" t="str">
        <f t="shared" si="10"/>
        <v>KesehatanObat ResepObat Kanker</v>
      </c>
      <c r="BF683" t="s">
        <v>2081</v>
      </c>
      <c r="BI683" t="s">
        <v>2457</v>
      </c>
      <c r="BL683" t="s">
        <v>670</v>
      </c>
      <c r="BM683" t="s">
        <v>4319</v>
      </c>
      <c r="BO683" t="s">
        <v>3268</v>
      </c>
      <c r="BP683" t="s">
        <v>4320</v>
      </c>
    </row>
    <row r="684" spans="1:68">
      <c r="A684" t="s">
        <v>1929</v>
      </c>
      <c r="B684">
        <v>953224</v>
      </c>
      <c r="C684" t="s">
        <v>1946</v>
      </c>
      <c r="D684">
        <v>964232</v>
      </c>
      <c r="G684" t="s">
        <v>3536</v>
      </c>
      <c r="H684" t="s">
        <v>3536</v>
      </c>
      <c r="I684" t="s">
        <v>246</v>
      </c>
      <c r="J684" t="s">
        <v>2479</v>
      </c>
      <c r="K684">
        <v>0.04</v>
      </c>
      <c r="L684">
        <v>4.4999999999999998E-2</v>
      </c>
      <c r="M684">
        <v>4.9999999999999975E-3</v>
      </c>
      <c r="N684">
        <v>4.7500000000000001E-2</v>
      </c>
      <c r="O684">
        <v>3.6999999999999998E-2</v>
      </c>
      <c r="P684">
        <v>-2.6249999999999997E-3</v>
      </c>
      <c r="Q684">
        <v>-3.4999999999999979E-3</v>
      </c>
      <c r="R684">
        <v>-6.1249999999999976E-3</v>
      </c>
      <c r="S684">
        <v>-8.7499999999999974E-3</v>
      </c>
      <c r="T684">
        <v>-9.9999999999999985E-3</v>
      </c>
      <c r="U684">
        <v>4.4874999999999998E-2</v>
      </c>
      <c r="V684">
        <v>4.4000000000000004E-2</v>
      </c>
      <c r="W684">
        <v>4.1375000000000002E-2</v>
      </c>
      <c r="X684">
        <v>3.8750000000000007E-2</v>
      </c>
      <c r="Y684">
        <v>3.7500000000000006E-2</v>
      </c>
      <c r="Z684">
        <v>3.4374999999999996E-2</v>
      </c>
      <c r="AA684">
        <v>3.3500000000000002E-2</v>
      </c>
      <c r="AB684">
        <v>3.0875E-2</v>
      </c>
      <c r="AC684">
        <v>2.8250000000000001E-2</v>
      </c>
      <c r="AD684">
        <v>2.7E-2</v>
      </c>
      <c r="AE684" t="str">
        <f t="shared" si="10"/>
        <v>Aksesori Perhiasan &amp; TurunannyaBatu Semimulia</v>
      </c>
      <c r="BF684" t="s">
        <v>2227</v>
      </c>
      <c r="BI684" t="s">
        <v>2457</v>
      </c>
      <c r="BL684" t="s">
        <v>405</v>
      </c>
      <c r="BM684" t="s">
        <v>4321</v>
      </c>
      <c r="BO684" t="s">
        <v>3631</v>
      </c>
      <c r="BP684" t="s">
        <v>4322</v>
      </c>
    </row>
    <row r="685" spans="1:68">
      <c r="A685" t="s">
        <v>1929</v>
      </c>
      <c r="B685">
        <v>953224</v>
      </c>
      <c r="C685" t="s">
        <v>1938</v>
      </c>
      <c r="D685">
        <v>955272</v>
      </c>
      <c r="G685" t="s">
        <v>3538</v>
      </c>
      <c r="H685" t="s">
        <v>3538</v>
      </c>
      <c r="I685" t="s">
        <v>246</v>
      </c>
      <c r="J685" t="s">
        <v>2479</v>
      </c>
      <c r="K685">
        <v>0.04</v>
      </c>
      <c r="L685">
        <v>4.4999999999999998E-2</v>
      </c>
      <c r="M685">
        <v>4.9999999999999975E-3</v>
      </c>
      <c r="N685">
        <v>4.7500000000000001E-2</v>
      </c>
      <c r="O685">
        <v>3.6999999999999998E-2</v>
      </c>
      <c r="P685">
        <v>-2.7360880650456523E-3</v>
      </c>
      <c r="Q685">
        <v>-6.6104658212782202E-3</v>
      </c>
      <c r="R685">
        <v>-9.3465538863238724E-3</v>
      </c>
      <c r="S685">
        <v>-1.2082641951369523E-2</v>
      </c>
      <c r="T685">
        <v>-1.444352260182603E-2</v>
      </c>
      <c r="U685">
        <v>4.4763911934954347E-2</v>
      </c>
      <c r="V685">
        <v>4.0889534178721779E-2</v>
      </c>
      <c r="W685">
        <v>3.8153446113676132E-2</v>
      </c>
      <c r="X685">
        <v>3.5417358048630478E-2</v>
      </c>
      <c r="Y685">
        <v>3.3056477398173967E-2</v>
      </c>
      <c r="Z685">
        <v>3.4263911934954344E-2</v>
      </c>
      <c r="AA685">
        <v>3.0389534178721776E-2</v>
      </c>
      <c r="AB685">
        <v>2.7653446113676126E-2</v>
      </c>
      <c r="AC685">
        <v>2.4917358048630475E-2</v>
      </c>
      <c r="AD685">
        <v>2.2556477398173968E-2</v>
      </c>
      <c r="AE685" t="str">
        <f t="shared" si="10"/>
        <v>Aksesori Perhiasan &amp; TurunannyaBerlian</v>
      </c>
      <c r="BF685" t="s">
        <v>1463</v>
      </c>
      <c r="BI685" t="s">
        <v>2457</v>
      </c>
      <c r="BL685" t="s">
        <v>406</v>
      </c>
      <c r="BM685" t="s">
        <v>4323</v>
      </c>
      <c r="BO685" t="s">
        <v>4043</v>
      </c>
      <c r="BP685" t="s">
        <v>4324</v>
      </c>
    </row>
    <row r="686" spans="1:68">
      <c r="A686" t="s">
        <v>1504</v>
      </c>
      <c r="B686">
        <v>601755</v>
      </c>
      <c r="C686" t="s">
        <v>1561</v>
      </c>
      <c r="D686">
        <v>831112</v>
      </c>
      <c r="E686" t="s">
        <v>1565</v>
      </c>
      <c r="F686">
        <v>855560</v>
      </c>
      <c r="G686" t="s">
        <v>4325</v>
      </c>
      <c r="H686" t="s">
        <v>2970</v>
      </c>
      <c r="I686" t="s">
        <v>2971</v>
      </c>
      <c r="J686" t="s">
        <v>2972</v>
      </c>
      <c r="K686">
        <v>0.04</v>
      </c>
      <c r="L686">
        <v>0.04</v>
      </c>
      <c r="M686">
        <v>0</v>
      </c>
      <c r="N686">
        <v>6.25E-2</v>
      </c>
      <c r="O686">
        <v>9.1999999999999998E-2</v>
      </c>
      <c r="P686">
        <v>-1.6E-2</v>
      </c>
      <c r="Q686">
        <v>0</v>
      </c>
      <c r="R686">
        <v>-1.6E-2</v>
      </c>
      <c r="S686">
        <v>-0.02</v>
      </c>
      <c r="T686">
        <v>-0.02</v>
      </c>
      <c r="U686">
        <v>4.65E-2</v>
      </c>
      <c r="V686">
        <v>6.25E-2</v>
      </c>
      <c r="W686">
        <v>4.65E-2</v>
      </c>
      <c r="X686">
        <v>4.2499999999999996E-2</v>
      </c>
      <c r="Y686">
        <v>4.2499999999999996E-2</v>
      </c>
      <c r="Z686">
        <v>7.5999999999999998E-2</v>
      </c>
      <c r="AA686">
        <v>9.1999999999999998E-2</v>
      </c>
      <c r="AB686">
        <v>7.5999999999999998E-2</v>
      </c>
      <c r="AC686">
        <v>7.1999999999999995E-2</v>
      </c>
      <c r="AD686">
        <v>7.1999999999999995E-2</v>
      </c>
      <c r="AE686" t="str">
        <f t="shared" si="10"/>
        <v>Komputer &amp; Peralatan KantorAlat Tulis &amp; Perlengkapan KantorKartu</v>
      </c>
      <c r="BF686" t="s">
        <v>2189</v>
      </c>
      <c r="BI686" t="s">
        <v>2457</v>
      </c>
      <c r="BL686" t="s">
        <v>460</v>
      </c>
      <c r="BM686" t="s">
        <v>4326</v>
      </c>
      <c r="BO686" t="s">
        <v>2537</v>
      </c>
      <c r="BP686" t="s">
        <v>4327</v>
      </c>
    </row>
    <row r="687" spans="1:68">
      <c r="A687" t="s">
        <v>1504</v>
      </c>
      <c r="B687">
        <v>601755</v>
      </c>
      <c r="C687" t="s">
        <v>1522</v>
      </c>
      <c r="D687">
        <v>825352</v>
      </c>
      <c r="E687" t="s">
        <v>1533</v>
      </c>
      <c r="F687">
        <v>2318608</v>
      </c>
      <c r="G687" t="s">
        <v>2549</v>
      </c>
      <c r="H687" t="s">
        <v>2839</v>
      </c>
      <c r="I687" t="s">
        <v>2403</v>
      </c>
      <c r="J687" t="s">
        <v>1504</v>
      </c>
      <c r="K687">
        <v>0.04</v>
      </c>
      <c r="L687">
        <v>0.04</v>
      </c>
      <c r="M687">
        <v>0</v>
      </c>
      <c r="N687">
        <v>4.7500000000000001E-2</v>
      </c>
      <c r="O687">
        <v>3.6999999999999998E-2</v>
      </c>
      <c r="P687">
        <v>-1.116344823191415E-3</v>
      </c>
      <c r="Q687">
        <v>-1.6745172347871222E-3</v>
      </c>
      <c r="R687">
        <v>-2.7908620579785372E-3</v>
      </c>
      <c r="S687">
        <v>-4.7300265150571116E-3</v>
      </c>
      <c r="T687">
        <v>-6.2167108584285187E-3</v>
      </c>
      <c r="U687">
        <v>4.6383655176808584E-2</v>
      </c>
      <c r="V687">
        <v>4.582548276521288E-2</v>
      </c>
      <c r="W687">
        <v>4.4709137942021464E-2</v>
      </c>
      <c r="X687">
        <v>4.2769973484942887E-2</v>
      </c>
      <c r="Y687">
        <v>4.1283289141571484E-2</v>
      </c>
      <c r="Z687">
        <v>3.5883655176808582E-2</v>
      </c>
      <c r="AA687">
        <v>3.5325482765212878E-2</v>
      </c>
      <c r="AB687">
        <v>3.4209137942021461E-2</v>
      </c>
      <c r="AC687">
        <v>3.2269973484942885E-2</v>
      </c>
      <c r="AD687">
        <v>3.0783289141571479E-2</v>
      </c>
      <c r="AE687" t="str">
        <f t="shared" si="10"/>
        <v>Komputer &amp; Peralatan KantorKomponen Desktop &amp; LaptopTuner TV &amp; Kartu Tangkap Video</v>
      </c>
      <c r="BF687" t="s">
        <v>2280</v>
      </c>
      <c r="BI687" t="s">
        <v>2457</v>
      </c>
      <c r="BL687" t="s">
        <v>407</v>
      </c>
      <c r="BM687" t="s">
        <v>4328</v>
      </c>
      <c r="BO687" t="s">
        <v>3593</v>
      </c>
      <c r="BP687" t="s">
        <v>4329</v>
      </c>
    </row>
    <row r="688" spans="1:68">
      <c r="A688" t="s">
        <v>1717</v>
      </c>
      <c r="B688">
        <v>700645</v>
      </c>
      <c r="C688" t="s">
        <v>1742</v>
      </c>
      <c r="D688">
        <v>949384</v>
      </c>
      <c r="E688" t="s">
        <v>1743</v>
      </c>
      <c r="F688">
        <v>950024</v>
      </c>
      <c r="G688" t="s">
        <v>4126</v>
      </c>
      <c r="H688" t="s">
        <v>4216</v>
      </c>
      <c r="I688" t="s">
        <v>2457</v>
      </c>
      <c r="J688" t="s">
        <v>1717</v>
      </c>
      <c r="K688">
        <v>0.04</v>
      </c>
      <c r="L688">
        <v>6.5000000000000002E-2</v>
      </c>
      <c r="M688">
        <v>2.5000000000000001E-2</v>
      </c>
      <c r="N688">
        <v>9.5000000000000001E-2</v>
      </c>
      <c r="O688">
        <v>8.2000000000000003E-2</v>
      </c>
      <c r="P688">
        <v>-1.3500000000000009E-2</v>
      </c>
      <c r="Q688">
        <v>-1.7499999999999998E-2</v>
      </c>
      <c r="R688">
        <v>-3.1000000000000007E-2</v>
      </c>
      <c r="S688">
        <v>-3.8750000000000007E-2</v>
      </c>
      <c r="T688">
        <v>-4.4999999999999998E-2</v>
      </c>
      <c r="U688">
        <v>8.1499999999999989E-2</v>
      </c>
      <c r="V688">
        <v>7.7499999999999999E-2</v>
      </c>
      <c r="W688">
        <v>6.4000000000000001E-2</v>
      </c>
      <c r="X688">
        <v>5.6249999999999994E-2</v>
      </c>
      <c r="Y688">
        <v>0.05</v>
      </c>
      <c r="Z688">
        <v>6.8499999999999991E-2</v>
      </c>
      <c r="AA688">
        <v>6.4500000000000002E-2</v>
      </c>
      <c r="AB688">
        <v>5.0999999999999997E-2</v>
      </c>
      <c r="AC688">
        <v>4.3249999999999997E-2</v>
      </c>
      <c r="AD688">
        <v>3.7000000000000005E-2</v>
      </c>
      <c r="AE688" t="str">
        <f t="shared" si="10"/>
        <v>KesehatanObat &amp; Pengobatan OTCAlergi, Sinus &amp; Asma</v>
      </c>
      <c r="BF688" t="s">
        <v>2212</v>
      </c>
      <c r="BI688" t="s">
        <v>2457</v>
      </c>
      <c r="BL688" t="s">
        <v>408</v>
      </c>
      <c r="BM688" t="s">
        <v>4330</v>
      </c>
      <c r="BO688" t="s">
        <v>2456</v>
      </c>
      <c r="BP688" t="s">
        <v>4331</v>
      </c>
    </row>
    <row r="689" spans="1:68">
      <c r="A689" t="s">
        <v>2322</v>
      </c>
      <c r="B689">
        <v>601152</v>
      </c>
      <c r="C689" t="s">
        <v>2328</v>
      </c>
      <c r="D689">
        <v>842760</v>
      </c>
      <c r="E689" t="s">
        <v>2040</v>
      </c>
      <c r="F689">
        <v>844040</v>
      </c>
      <c r="G689" t="s">
        <v>3840</v>
      </c>
      <c r="H689" t="s">
        <v>3601</v>
      </c>
      <c r="I689" t="s">
        <v>246</v>
      </c>
      <c r="J689" t="s">
        <v>2322</v>
      </c>
      <c r="K689">
        <v>5.5E-2</v>
      </c>
      <c r="L689">
        <v>0.08</v>
      </c>
      <c r="M689">
        <v>2.5000000000000001E-2</v>
      </c>
      <c r="N689">
        <v>9.2499999999999999E-2</v>
      </c>
      <c r="O689">
        <v>0.1095</v>
      </c>
      <c r="P689">
        <v>-6.819347227215309E-3</v>
      </c>
      <c r="Q689">
        <v>-2.2264569409492906E-2</v>
      </c>
      <c r="R689">
        <v>-2.9083916636708215E-2</v>
      </c>
      <c r="S689">
        <v>-3.6354895795885266E-2</v>
      </c>
      <c r="T689">
        <v>-4.4306527727847017E-2</v>
      </c>
      <c r="U689">
        <v>8.5680652772784693E-2</v>
      </c>
      <c r="V689">
        <v>7.0235430590507089E-2</v>
      </c>
      <c r="W689">
        <v>6.3416083363291784E-2</v>
      </c>
      <c r="X689">
        <v>5.6145104204114733E-2</v>
      </c>
      <c r="Y689">
        <v>4.8193472272152982E-2</v>
      </c>
      <c r="Z689">
        <v>0.10268065277278469</v>
      </c>
      <c r="AA689">
        <v>8.723543059050709E-2</v>
      </c>
      <c r="AB689">
        <v>8.0416083363291785E-2</v>
      </c>
      <c r="AC689">
        <v>7.3145104204114741E-2</v>
      </c>
      <c r="AD689">
        <v>6.5193472272152983E-2</v>
      </c>
      <c r="AE689" t="str">
        <f t="shared" si="10"/>
        <v>Pakaian &amp; Pakaian Dalam WanitaSetelan &amp; Overall WanitaSet Pakaian Couple</v>
      </c>
      <c r="BF689" t="s">
        <v>1196</v>
      </c>
      <c r="BI689" t="s">
        <v>2457</v>
      </c>
      <c r="BL689" t="s">
        <v>363</v>
      </c>
      <c r="BM689" t="s">
        <v>4332</v>
      </c>
      <c r="BO689" t="s">
        <v>3541</v>
      </c>
      <c r="BP689" t="s">
        <v>4333</v>
      </c>
    </row>
    <row r="690" spans="1:68">
      <c r="A690" t="s">
        <v>1615</v>
      </c>
      <c r="B690">
        <v>700437</v>
      </c>
      <c r="C690" t="s">
        <v>1673</v>
      </c>
      <c r="D690">
        <v>915080</v>
      </c>
      <c r="E690" t="s">
        <v>1677</v>
      </c>
      <c r="F690">
        <v>919432</v>
      </c>
      <c r="G690" t="s">
        <v>4187</v>
      </c>
      <c r="H690" t="s">
        <v>3885</v>
      </c>
      <c r="I690" t="s">
        <v>2457</v>
      </c>
      <c r="J690" t="s">
        <v>1615</v>
      </c>
      <c r="K690">
        <v>0.05</v>
      </c>
      <c r="L690">
        <v>6.5000000000000002E-2</v>
      </c>
      <c r="M690">
        <v>1.4999999999999999E-2</v>
      </c>
      <c r="N690">
        <v>7.7499999999999999E-2</v>
      </c>
      <c r="O690">
        <v>7.1999999999999995E-2</v>
      </c>
      <c r="P690">
        <v>-1.4500000000000002E-2</v>
      </c>
      <c r="Q690">
        <v>-1.0499999999999999E-2</v>
      </c>
      <c r="R690">
        <v>-2.5000000000000001E-2</v>
      </c>
      <c r="S690">
        <v>-3.125E-2</v>
      </c>
      <c r="T690">
        <v>-3.5000000000000003E-2</v>
      </c>
      <c r="U690">
        <v>6.3E-2</v>
      </c>
      <c r="V690">
        <v>6.7000000000000004E-2</v>
      </c>
      <c r="W690">
        <v>5.2499999999999998E-2</v>
      </c>
      <c r="X690">
        <v>4.6249999999999999E-2</v>
      </c>
      <c r="Y690">
        <v>4.2499999999999996E-2</v>
      </c>
      <c r="Z690">
        <v>5.7499999999999996E-2</v>
      </c>
      <c r="AA690">
        <v>6.1499999999999999E-2</v>
      </c>
      <c r="AB690">
        <v>4.6999999999999993E-2</v>
      </c>
      <c r="AC690">
        <v>4.0749999999999995E-2</v>
      </c>
      <c r="AD690">
        <v>3.6999999999999991E-2</v>
      </c>
      <c r="AE690" t="str">
        <f t="shared" si="10"/>
        <v>Makanan &amp; MinumanBahan Makanan &amp; Peralatan Memasak PokokSaus Masak</v>
      </c>
      <c r="BF690" t="s">
        <v>2082</v>
      </c>
      <c r="BI690" t="s">
        <v>2457</v>
      </c>
      <c r="BL690" t="s">
        <v>409</v>
      </c>
      <c r="BM690" t="s">
        <v>4334</v>
      </c>
      <c r="BO690" t="s">
        <v>3749</v>
      </c>
      <c r="BP690" t="s">
        <v>4335</v>
      </c>
    </row>
    <row r="691" spans="1:68">
      <c r="A691" t="s">
        <v>1615</v>
      </c>
      <c r="B691">
        <v>700437</v>
      </c>
      <c r="C691" t="s">
        <v>1673</v>
      </c>
      <c r="D691">
        <v>915080</v>
      </c>
      <c r="E691" t="s">
        <v>1682</v>
      </c>
      <c r="F691">
        <v>919176</v>
      </c>
      <c r="G691" t="s">
        <v>4172</v>
      </c>
      <c r="H691" t="s">
        <v>3885</v>
      </c>
      <c r="I691" t="s">
        <v>2457</v>
      </c>
      <c r="J691" t="s">
        <v>1615</v>
      </c>
      <c r="K691">
        <v>0.05</v>
      </c>
      <c r="L691">
        <v>6.5000000000000002E-2</v>
      </c>
      <c r="M691">
        <v>1.4999999999999999E-2</v>
      </c>
      <c r="N691">
        <v>7.7499999999999999E-2</v>
      </c>
      <c r="O691">
        <v>7.1999999999999995E-2</v>
      </c>
      <c r="P691">
        <v>-1.4500000000000002E-2</v>
      </c>
      <c r="Q691">
        <v>-1.0499999999999999E-2</v>
      </c>
      <c r="R691">
        <v>-2.5000000000000001E-2</v>
      </c>
      <c r="S691">
        <v>-3.125E-2</v>
      </c>
      <c r="T691">
        <v>-3.5000000000000003E-2</v>
      </c>
      <c r="U691">
        <v>6.3E-2</v>
      </c>
      <c r="V691">
        <v>6.7000000000000004E-2</v>
      </c>
      <c r="W691">
        <v>5.2499999999999998E-2</v>
      </c>
      <c r="X691">
        <v>4.6249999999999999E-2</v>
      </c>
      <c r="Y691">
        <v>4.2499999999999996E-2</v>
      </c>
      <c r="Z691">
        <v>5.7499999999999996E-2</v>
      </c>
      <c r="AA691">
        <v>6.1499999999999999E-2</v>
      </c>
      <c r="AB691">
        <v>4.6999999999999993E-2</v>
      </c>
      <c r="AC691">
        <v>4.0749999999999995E-2</v>
      </c>
      <c r="AD691">
        <v>3.6999999999999991E-2</v>
      </c>
      <c r="AE691" t="str">
        <f t="shared" si="10"/>
        <v>Makanan &amp; MinumanBahan Makanan &amp; Peralatan Memasak PokokBumbu, Rempah &amp; Bumbu</v>
      </c>
      <c r="BF691" t="s">
        <v>1440</v>
      </c>
      <c r="BI691" t="s">
        <v>2457</v>
      </c>
      <c r="BL691" t="s">
        <v>410</v>
      </c>
      <c r="BM691" t="s">
        <v>4336</v>
      </c>
      <c r="BO691" t="s">
        <v>3024</v>
      </c>
      <c r="BP691" t="s">
        <v>4337</v>
      </c>
    </row>
    <row r="692" spans="1:68">
      <c r="A692" t="s">
        <v>1615</v>
      </c>
      <c r="B692">
        <v>700437</v>
      </c>
      <c r="C692" t="s">
        <v>1673</v>
      </c>
      <c r="D692">
        <v>915080</v>
      </c>
      <c r="E692" t="s">
        <v>1689</v>
      </c>
      <c r="F692">
        <v>919048</v>
      </c>
      <c r="G692" t="s">
        <v>4176</v>
      </c>
      <c r="H692" t="s">
        <v>3885</v>
      </c>
      <c r="I692" t="s">
        <v>2457</v>
      </c>
      <c r="J692" t="s">
        <v>1615</v>
      </c>
      <c r="K692">
        <v>0.05</v>
      </c>
      <c r="L692">
        <v>6.5000000000000002E-2</v>
      </c>
      <c r="M692">
        <v>1.4999999999999999E-2</v>
      </c>
      <c r="N692">
        <v>7.7499999999999999E-2</v>
      </c>
      <c r="O692">
        <v>7.1999999999999995E-2</v>
      </c>
      <c r="P692">
        <v>-1.4500000000000002E-2</v>
      </c>
      <c r="Q692">
        <v>-1.0499999999999999E-2</v>
      </c>
      <c r="R692">
        <v>-2.5000000000000001E-2</v>
      </c>
      <c r="S692">
        <v>-3.125E-2</v>
      </c>
      <c r="T692">
        <v>-3.5000000000000003E-2</v>
      </c>
      <c r="U692">
        <v>6.3E-2</v>
      </c>
      <c r="V692">
        <v>6.7000000000000004E-2</v>
      </c>
      <c r="W692">
        <v>5.2499999999999998E-2</v>
      </c>
      <c r="X692">
        <v>4.6249999999999999E-2</v>
      </c>
      <c r="Y692">
        <v>4.2499999999999996E-2</v>
      </c>
      <c r="Z692">
        <v>5.7499999999999996E-2</v>
      </c>
      <c r="AA692">
        <v>6.1499999999999999E-2</v>
      </c>
      <c r="AB692">
        <v>4.6999999999999993E-2</v>
      </c>
      <c r="AC692">
        <v>4.0749999999999995E-2</v>
      </c>
      <c r="AD692">
        <v>3.6999999999999991E-2</v>
      </c>
      <c r="AE692" t="str">
        <f t="shared" si="10"/>
        <v>Makanan &amp; MinumanBahan Makanan &amp; Peralatan Memasak PokokGula &amp; Pemanis</v>
      </c>
      <c r="BF692" t="s">
        <v>1860</v>
      </c>
      <c r="BI692" t="s">
        <v>2457</v>
      </c>
      <c r="BL692" t="s">
        <v>411</v>
      </c>
      <c r="BM692" t="s">
        <v>4338</v>
      </c>
      <c r="BO692" t="s">
        <v>2752</v>
      </c>
      <c r="BP692" t="s">
        <v>4339</v>
      </c>
    </row>
    <row r="693" spans="1:68">
      <c r="A693" t="s">
        <v>1615</v>
      </c>
      <c r="B693">
        <v>700437</v>
      </c>
      <c r="C693" t="s">
        <v>1673</v>
      </c>
      <c r="D693">
        <v>915080</v>
      </c>
      <c r="E693" t="s">
        <v>1687</v>
      </c>
      <c r="F693">
        <v>917896</v>
      </c>
      <c r="G693" t="s">
        <v>4171</v>
      </c>
      <c r="H693" t="s">
        <v>3885</v>
      </c>
      <c r="I693" t="s">
        <v>2457</v>
      </c>
      <c r="J693" t="s">
        <v>1615</v>
      </c>
      <c r="K693">
        <v>0.05</v>
      </c>
      <c r="L693">
        <v>6.5000000000000002E-2</v>
      </c>
      <c r="M693">
        <v>1.4999999999999999E-2</v>
      </c>
      <c r="N693">
        <v>7.7499999999999999E-2</v>
      </c>
      <c r="O693">
        <v>7.1999999999999995E-2</v>
      </c>
      <c r="P693">
        <v>-1.4500000000000002E-2</v>
      </c>
      <c r="Q693">
        <v>-1.0499999999999999E-2</v>
      </c>
      <c r="R693">
        <v>-2.5000000000000001E-2</v>
      </c>
      <c r="S693">
        <v>-3.125E-2</v>
      </c>
      <c r="T693">
        <v>-3.5000000000000003E-2</v>
      </c>
      <c r="U693">
        <v>6.3E-2</v>
      </c>
      <c r="V693">
        <v>6.7000000000000004E-2</v>
      </c>
      <c r="W693">
        <v>5.2499999999999998E-2</v>
      </c>
      <c r="X693">
        <v>4.6249999999999999E-2</v>
      </c>
      <c r="Y693">
        <v>4.2499999999999996E-2</v>
      </c>
      <c r="Z693">
        <v>5.7499999999999996E-2</v>
      </c>
      <c r="AA693">
        <v>6.1499999999999999E-2</v>
      </c>
      <c r="AB693">
        <v>4.6999999999999993E-2</v>
      </c>
      <c r="AC693">
        <v>4.0749999999999995E-2</v>
      </c>
      <c r="AD693">
        <v>3.6999999999999991E-2</v>
      </c>
      <c r="AE693" t="str">
        <f t="shared" si="10"/>
        <v>Makanan &amp; MinumanBahan Makanan &amp; Peralatan Memasak PokokBeras</v>
      </c>
      <c r="BF693" t="s">
        <v>423</v>
      </c>
      <c r="BI693" t="s">
        <v>2457</v>
      </c>
      <c r="BL693" t="s">
        <v>1053</v>
      </c>
      <c r="BM693" t="s">
        <v>4340</v>
      </c>
      <c r="BO693" t="s">
        <v>2582</v>
      </c>
      <c r="BP693" t="s">
        <v>4341</v>
      </c>
    </row>
    <row r="694" spans="1:68">
      <c r="A694" t="s">
        <v>1244</v>
      </c>
      <c r="B694">
        <v>602284</v>
      </c>
      <c r="C694" t="s">
        <v>1281</v>
      </c>
      <c r="D694">
        <v>878216</v>
      </c>
      <c r="E694" t="s">
        <v>1287</v>
      </c>
      <c r="F694">
        <v>602761</v>
      </c>
      <c r="G694" t="s">
        <v>3882</v>
      </c>
      <c r="H694" t="s">
        <v>4099</v>
      </c>
      <c r="I694" t="s">
        <v>2457</v>
      </c>
      <c r="J694" t="s">
        <v>2739</v>
      </c>
      <c r="K694">
        <v>0.04</v>
      </c>
      <c r="L694">
        <v>7.0000000000000007E-2</v>
      </c>
      <c r="M694">
        <v>3.0000000000000006E-2</v>
      </c>
      <c r="N694">
        <v>9.2499999999999999E-2</v>
      </c>
      <c r="O694">
        <v>0.1095</v>
      </c>
      <c r="P694">
        <v>-6.7345681080938462E-3</v>
      </c>
      <c r="Q694">
        <v>-2.285802324334309E-2</v>
      </c>
      <c r="R694">
        <v>-2.9592591351436937E-2</v>
      </c>
      <c r="S694">
        <v>-3.6990739189296171E-2</v>
      </c>
      <c r="T694">
        <v>-4.5154318919061562E-2</v>
      </c>
      <c r="U694">
        <v>8.5765431891906149E-2</v>
      </c>
      <c r="V694">
        <v>6.9641976756656912E-2</v>
      </c>
      <c r="W694">
        <v>6.2907408648563062E-2</v>
      </c>
      <c r="X694">
        <v>5.5509260810703828E-2</v>
      </c>
      <c r="Y694">
        <v>4.7345681080938437E-2</v>
      </c>
      <c r="Z694">
        <v>0.10276543189190615</v>
      </c>
      <c r="AA694">
        <v>8.6641976756656913E-2</v>
      </c>
      <c r="AB694">
        <v>7.9907408648563064E-2</v>
      </c>
      <c r="AC694">
        <v>7.2509260810703829E-2</v>
      </c>
      <c r="AD694">
        <v>6.4345681080938438E-2</v>
      </c>
      <c r="AE694" t="str">
        <f t="shared" si="10"/>
        <v>Bayi &amp; PersalinanFurnitur BayiDipan &amp; Tempat Tidur</v>
      </c>
      <c r="BF694" t="s">
        <v>1923</v>
      </c>
      <c r="BI694" t="s">
        <v>2457</v>
      </c>
      <c r="BL694" t="s">
        <v>228</v>
      </c>
      <c r="BM694" t="s">
        <v>4342</v>
      </c>
      <c r="BO694" t="s">
        <v>2607</v>
      </c>
      <c r="BP694" t="s">
        <v>4343</v>
      </c>
    </row>
    <row r="695" spans="1:68">
      <c r="A695" t="s">
        <v>1615</v>
      </c>
      <c r="B695">
        <v>700437</v>
      </c>
      <c r="C695" t="s">
        <v>1673</v>
      </c>
      <c r="D695">
        <v>915080</v>
      </c>
      <c r="E695" t="s">
        <v>1683</v>
      </c>
      <c r="F695">
        <v>920328</v>
      </c>
      <c r="G695" t="s">
        <v>4180</v>
      </c>
      <c r="H695" t="s">
        <v>3885</v>
      </c>
      <c r="I695" t="s">
        <v>2457</v>
      </c>
      <c r="J695" t="s">
        <v>1615</v>
      </c>
      <c r="K695">
        <v>0.05</v>
      </c>
      <c r="L695">
        <v>6.5000000000000002E-2</v>
      </c>
      <c r="M695">
        <v>1.4999999999999999E-2</v>
      </c>
      <c r="N695">
        <v>7.7499999999999999E-2</v>
      </c>
      <c r="O695">
        <v>0.11700000000000001</v>
      </c>
      <c r="P695">
        <v>-1.4267196247426133E-2</v>
      </c>
      <c r="Q695">
        <v>-1.2129626268017094E-2</v>
      </c>
      <c r="R695">
        <v>-2.6396822515443227E-2</v>
      </c>
      <c r="S695">
        <v>-3.2996028144304031E-2</v>
      </c>
      <c r="T695">
        <v>-3.7328037525738711E-2</v>
      </c>
      <c r="U695">
        <v>6.3232803752573868E-2</v>
      </c>
      <c r="V695">
        <v>6.53703737319829E-2</v>
      </c>
      <c r="W695">
        <v>5.1103177484556769E-2</v>
      </c>
      <c r="X695">
        <v>4.4503971855695969E-2</v>
      </c>
      <c r="Y695">
        <v>4.0171962474261289E-2</v>
      </c>
      <c r="Z695">
        <v>0.10273280375257388</v>
      </c>
      <c r="AA695">
        <v>0.10487037373198291</v>
      </c>
      <c r="AB695">
        <v>9.0603177484556777E-2</v>
      </c>
      <c r="AC695">
        <v>8.4003971855695969E-2</v>
      </c>
      <c r="AD695">
        <v>7.9671962474261296E-2</v>
      </c>
      <c r="AE695" t="str">
        <f t="shared" si="10"/>
        <v>Makanan &amp; MinumanBahan Makanan &amp; Peralatan Memasak PokokMadu &amp; Sirup Maple</v>
      </c>
      <c r="BF695" t="s">
        <v>1372</v>
      </c>
      <c r="BI695" t="s">
        <v>2457</v>
      </c>
      <c r="BL695" t="s">
        <v>559</v>
      </c>
      <c r="BM695" t="s">
        <v>4344</v>
      </c>
      <c r="BO695" t="s">
        <v>2514</v>
      </c>
      <c r="BP695" t="s">
        <v>4345</v>
      </c>
    </row>
    <row r="696" spans="1:68">
      <c r="A696" t="s">
        <v>1615</v>
      </c>
      <c r="B696">
        <v>700437</v>
      </c>
      <c r="C696" t="s">
        <v>1673</v>
      </c>
      <c r="D696">
        <v>915080</v>
      </c>
      <c r="E696" t="s">
        <v>1675</v>
      </c>
      <c r="F696">
        <v>919816</v>
      </c>
      <c r="G696" t="s">
        <v>4188</v>
      </c>
      <c r="H696" t="s">
        <v>3885</v>
      </c>
      <c r="I696" t="s">
        <v>2457</v>
      </c>
      <c r="J696" t="s">
        <v>1615</v>
      </c>
      <c r="K696">
        <v>0.05</v>
      </c>
      <c r="L696">
        <v>6.5000000000000002E-2</v>
      </c>
      <c r="M696">
        <v>1.4999999999999999E-2</v>
      </c>
      <c r="N696">
        <v>7.7499999999999999E-2</v>
      </c>
      <c r="O696">
        <v>8.2000000000000003E-2</v>
      </c>
      <c r="P696">
        <v>-1.4500000000000002E-2</v>
      </c>
      <c r="Q696">
        <v>-1.0499999999999999E-2</v>
      </c>
      <c r="R696">
        <v>-2.5000000000000001E-2</v>
      </c>
      <c r="S696">
        <v>-3.125E-2</v>
      </c>
      <c r="T696">
        <v>-3.5000000000000003E-2</v>
      </c>
      <c r="U696">
        <v>6.3E-2</v>
      </c>
      <c r="V696">
        <v>6.7000000000000004E-2</v>
      </c>
      <c r="W696">
        <v>5.2499999999999998E-2</v>
      </c>
      <c r="X696">
        <v>4.6249999999999999E-2</v>
      </c>
      <c r="Y696">
        <v>4.2499999999999996E-2</v>
      </c>
      <c r="Z696">
        <v>6.7500000000000004E-2</v>
      </c>
      <c r="AA696">
        <v>7.1500000000000008E-2</v>
      </c>
      <c r="AB696">
        <v>5.7000000000000002E-2</v>
      </c>
      <c r="AC696">
        <v>5.0750000000000003E-2</v>
      </c>
      <c r="AD696">
        <v>4.7E-2</v>
      </c>
      <c r="AE696" t="str">
        <f t="shared" si="10"/>
        <v>Makanan &amp; MinumanBahan Makanan &amp; Peralatan Memasak PokokStok, Saus &amp; Sup Instan</v>
      </c>
      <c r="BF696" t="s">
        <v>2106</v>
      </c>
      <c r="BI696" t="s">
        <v>2457</v>
      </c>
      <c r="BL696" t="s">
        <v>235</v>
      </c>
      <c r="BM696" t="s">
        <v>4346</v>
      </c>
      <c r="BO696" t="s">
        <v>2796</v>
      </c>
      <c r="BP696" t="s">
        <v>4347</v>
      </c>
    </row>
    <row r="697" spans="1:68">
      <c r="A697" t="s">
        <v>1615</v>
      </c>
      <c r="B697">
        <v>700437</v>
      </c>
      <c r="C697" t="s">
        <v>1673</v>
      </c>
      <c r="D697">
        <v>915080</v>
      </c>
      <c r="E697" t="s">
        <v>1686</v>
      </c>
      <c r="F697">
        <v>918024</v>
      </c>
      <c r="G697" t="s">
        <v>4185</v>
      </c>
      <c r="H697" t="s">
        <v>3885</v>
      </c>
      <c r="I697" t="s">
        <v>2457</v>
      </c>
      <c r="J697" t="s">
        <v>1615</v>
      </c>
      <c r="K697">
        <v>0.05</v>
      </c>
      <c r="L697">
        <v>6.5000000000000002E-2</v>
      </c>
      <c r="M697">
        <v>1.4999999999999999E-2</v>
      </c>
      <c r="N697">
        <v>7.7499999999999999E-2</v>
      </c>
      <c r="O697">
        <v>8.2000000000000003E-2</v>
      </c>
      <c r="P697">
        <v>-1.4500000000000002E-2</v>
      </c>
      <c r="Q697">
        <v>-1.0499999999999999E-2</v>
      </c>
      <c r="R697">
        <v>-2.5000000000000001E-2</v>
      </c>
      <c r="S697">
        <v>-3.125E-2</v>
      </c>
      <c r="T697">
        <v>-3.5000000000000003E-2</v>
      </c>
      <c r="U697">
        <v>6.3E-2</v>
      </c>
      <c r="V697">
        <v>6.7000000000000004E-2</v>
      </c>
      <c r="W697">
        <v>5.2499999999999998E-2</v>
      </c>
      <c r="X697">
        <v>4.6249999999999999E-2</v>
      </c>
      <c r="Y697">
        <v>4.2499999999999996E-2</v>
      </c>
      <c r="Z697">
        <v>6.7500000000000004E-2</v>
      </c>
      <c r="AA697">
        <v>7.1500000000000008E-2</v>
      </c>
      <c r="AB697">
        <v>5.7000000000000002E-2</v>
      </c>
      <c r="AC697">
        <v>5.0750000000000003E-2</v>
      </c>
      <c r="AD697">
        <v>4.7E-2</v>
      </c>
      <c r="AE697" t="str">
        <f t="shared" si="10"/>
        <v>Makanan &amp; MinumanBahan Makanan &amp; Peralatan Memasak PokokPasta, Mie, &amp; Vermiseli</v>
      </c>
      <c r="BF697" t="s">
        <v>1472</v>
      </c>
      <c r="BI697" t="s">
        <v>2457</v>
      </c>
      <c r="BL697" t="s">
        <v>595</v>
      </c>
      <c r="BM697" t="s">
        <v>4348</v>
      </c>
      <c r="BO697" t="s">
        <v>3272</v>
      </c>
      <c r="BP697" t="s">
        <v>4349</v>
      </c>
    </row>
    <row r="698" spans="1:68">
      <c r="A698" t="s">
        <v>1615</v>
      </c>
      <c r="B698">
        <v>700437</v>
      </c>
      <c r="C698" t="s">
        <v>1673</v>
      </c>
      <c r="D698">
        <v>915080</v>
      </c>
      <c r="E698" t="s">
        <v>1676</v>
      </c>
      <c r="F698">
        <v>919944</v>
      </c>
      <c r="G698" t="s">
        <v>4178</v>
      </c>
      <c r="H698" t="s">
        <v>3885</v>
      </c>
      <c r="I698" t="s">
        <v>2457</v>
      </c>
      <c r="J698" t="s">
        <v>1615</v>
      </c>
      <c r="K698">
        <v>0.05</v>
      </c>
      <c r="L698">
        <v>6.5000000000000002E-2</v>
      </c>
      <c r="M698">
        <v>1.4999999999999999E-2</v>
      </c>
      <c r="N698">
        <v>7.7499999999999999E-2</v>
      </c>
      <c r="O698">
        <v>7.1999999999999995E-2</v>
      </c>
      <c r="P698">
        <v>-1.4500000000000002E-2</v>
      </c>
      <c r="Q698">
        <v>-1.0499999999999999E-2</v>
      </c>
      <c r="R698">
        <v>-2.5000000000000001E-2</v>
      </c>
      <c r="S698">
        <v>-3.125E-2</v>
      </c>
      <c r="T698">
        <v>-3.5000000000000003E-2</v>
      </c>
      <c r="U698">
        <v>6.3E-2</v>
      </c>
      <c r="V698">
        <v>6.7000000000000004E-2</v>
      </c>
      <c r="W698">
        <v>5.2499999999999998E-2</v>
      </c>
      <c r="X698">
        <v>4.6249999999999999E-2</v>
      </c>
      <c r="Y698">
        <v>4.2499999999999996E-2</v>
      </c>
      <c r="Z698">
        <v>5.7499999999999996E-2</v>
      </c>
      <c r="AA698">
        <v>6.1499999999999999E-2</v>
      </c>
      <c r="AB698">
        <v>4.6999999999999993E-2</v>
      </c>
      <c r="AC698">
        <v>4.0749999999999995E-2</v>
      </c>
      <c r="AD698">
        <v>3.6999999999999991E-2</v>
      </c>
      <c r="AE698" t="str">
        <f t="shared" si="10"/>
        <v>Makanan &amp; MinumanBahan Makanan &amp; Peralatan Memasak PokokKit Pasta &amp; Bumbu Masak</v>
      </c>
      <c r="BF698" t="s">
        <v>1871</v>
      </c>
      <c r="BI698" t="s">
        <v>2457</v>
      </c>
      <c r="BL698" t="s">
        <v>683</v>
      </c>
      <c r="BM698" t="s">
        <v>4350</v>
      </c>
      <c r="BO698" t="s">
        <v>4351</v>
      </c>
      <c r="BP698" t="s">
        <v>4352</v>
      </c>
    </row>
    <row r="699" spans="1:68">
      <c r="A699" t="s">
        <v>1615</v>
      </c>
      <c r="B699">
        <v>700437</v>
      </c>
      <c r="C699" t="s">
        <v>1673</v>
      </c>
      <c r="D699">
        <v>915080</v>
      </c>
      <c r="E699" t="s">
        <v>1680</v>
      </c>
      <c r="F699">
        <v>920072</v>
      </c>
      <c r="G699" t="s">
        <v>4186</v>
      </c>
      <c r="H699" t="s">
        <v>3885</v>
      </c>
      <c r="I699" t="s">
        <v>2457</v>
      </c>
      <c r="J699" t="s">
        <v>1615</v>
      </c>
      <c r="K699">
        <v>0.05</v>
      </c>
      <c r="L699">
        <v>6.5000000000000002E-2</v>
      </c>
      <c r="M699">
        <v>1.4999999999999999E-2</v>
      </c>
      <c r="N699">
        <v>7.7499999999999999E-2</v>
      </c>
      <c r="O699">
        <v>7.1999999999999995E-2</v>
      </c>
      <c r="P699">
        <v>-1.4500000000000002E-2</v>
      </c>
      <c r="Q699">
        <v>-1.0499999999999999E-2</v>
      </c>
      <c r="R699">
        <v>-2.5000000000000001E-2</v>
      </c>
      <c r="S699">
        <v>-3.125E-2</v>
      </c>
      <c r="T699">
        <v>-3.5000000000000003E-2</v>
      </c>
      <c r="U699">
        <v>6.3E-2</v>
      </c>
      <c r="V699">
        <v>6.7000000000000004E-2</v>
      </c>
      <c r="W699">
        <v>5.2499999999999998E-2</v>
      </c>
      <c r="X699">
        <v>4.6249999999999999E-2</v>
      </c>
      <c r="Y699">
        <v>4.2499999999999996E-2</v>
      </c>
      <c r="Z699">
        <v>5.7499999999999996E-2</v>
      </c>
      <c r="AA699">
        <v>6.1499999999999999E-2</v>
      </c>
      <c r="AB699">
        <v>4.6999999999999993E-2</v>
      </c>
      <c r="AC699">
        <v>4.0749999999999995E-2</v>
      </c>
      <c r="AD699">
        <v>3.6999999999999991E-2</v>
      </c>
      <c r="AE699" t="str">
        <f t="shared" si="10"/>
        <v>Makanan &amp; MinumanBahan Makanan &amp; Peralatan Memasak PokokPenambah Rasa</v>
      </c>
      <c r="BF699" t="s">
        <v>1840</v>
      </c>
      <c r="BI699" t="s">
        <v>2457</v>
      </c>
      <c r="BL699" t="s">
        <v>412</v>
      </c>
      <c r="BM699" t="s">
        <v>4353</v>
      </c>
      <c r="BO699" t="s">
        <v>4174</v>
      </c>
      <c r="BP699" t="s">
        <v>4354</v>
      </c>
    </row>
    <row r="700" spans="1:68">
      <c r="A700" t="s">
        <v>1615</v>
      </c>
      <c r="B700">
        <v>700437</v>
      </c>
      <c r="C700" t="s">
        <v>1673</v>
      </c>
      <c r="D700">
        <v>915080</v>
      </c>
      <c r="E700" t="s">
        <v>1690</v>
      </c>
      <c r="F700">
        <v>919560</v>
      </c>
      <c r="G700" t="s">
        <v>4173</v>
      </c>
      <c r="H700" t="s">
        <v>3885</v>
      </c>
      <c r="I700" t="s">
        <v>2457</v>
      </c>
      <c r="J700" t="s">
        <v>1615</v>
      </c>
      <c r="K700">
        <v>0.05</v>
      </c>
      <c r="L700">
        <v>6.5000000000000002E-2</v>
      </c>
      <c r="M700">
        <v>1.4999999999999999E-2</v>
      </c>
      <c r="N700">
        <v>7.7499999999999999E-2</v>
      </c>
      <c r="O700">
        <v>7.1999999999999995E-2</v>
      </c>
      <c r="P700">
        <v>-1.4500000000000002E-2</v>
      </c>
      <c r="Q700">
        <v>-1.0499999999999999E-2</v>
      </c>
      <c r="R700">
        <v>-2.5000000000000001E-2</v>
      </c>
      <c r="S700">
        <v>-3.125E-2</v>
      </c>
      <c r="T700">
        <v>-3.5000000000000003E-2</v>
      </c>
      <c r="U700">
        <v>6.3E-2</v>
      </c>
      <c r="V700">
        <v>6.7000000000000004E-2</v>
      </c>
      <c r="W700">
        <v>5.2499999999999998E-2</v>
      </c>
      <c r="X700">
        <v>4.6249999999999999E-2</v>
      </c>
      <c r="Y700">
        <v>4.2499999999999996E-2</v>
      </c>
      <c r="Z700">
        <v>5.7499999999999996E-2</v>
      </c>
      <c r="AA700">
        <v>6.1499999999999999E-2</v>
      </c>
      <c r="AB700">
        <v>4.6999999999999993E-2</v>
      </c>
      <c r="AC700">
        <v>4.0749999999999995E-2</v>
      </c>
      <c r="AD700">
        <v>3.6999999999999991E-2</v>
      </c>
      <c r="AE700" t="str">
        <f t="shared" si="10"/>
        <v>Makanan &amp; MinumanBahan Makanan &amp; Peralatan Memasak PokokCuka</v>
      </c>
      <c r="BF700" t="s">
        <v>1924</v>
      </c>
      <c r="BI700" t="s">
        <v>2457</v>
      </c>
      <c r="BL700" t="s">
        <v>577</v>
      </c>
      <c r="BM700" t="s">
        <v>4355</v>
      </c>
      <c r="BO700" t="s">
        <v>3656</v>
      </c>
      <c r="BP700" t="s">
        <v>4356</v>
      </c>
    </row>
    <row r="701" spans="1:68">
      <c r="A701" t="s">
        <v>1615</v>
      </c>
      <c r="B701">
        <v>700437</v>
      </c>
      <c r="C701" t="s">
        <v>1673</v>
      </c>
      <c r="D701">
        <v>915080</v>
      </c>
      <c r="E701" t="s">
        <v>1688</v>
      </c>
      <c r="F701">
        <v>919304</v>
      </c>
      <c r="G701" t="s">
        <v>4175</v>
      </c>
      <c r="H701" t="s">
        <v>3885</v>
      </c>
      <c r="I701" t="s">
        <v>2457</v>
      </c>
      <c r="J701" t="s">
        <v>1615</v>
      </c>
      <c r="K701">
        <v>0.05</v>
      </c>
      <c r="L701">
        <v>6.5000000000000002E-2</v>
      </c>
      <c r="M701">
        <v>1.4999999999999999E-2</v>
      </c>
      <c r="N701">
        <v>7.7499999999999999E-2</v>
      </c>
      <c r="O701">
        <v>7.1999999999999995E-2</v>
      </c>
      <c r="P701">
        <v>-1.4500000000000002E-2</v>
      </c>
      <c r="Q701">
        <v>-1.0499999999999999E-2</v>
      </c>
      <c r="R701">
        <v>-2.5000000000000001E-2</v>
      </c>
      <c r="S701">
        <v>-3.125E-2</v>
      </c>
      <c r="T701">
        <v>-3.5000000000000003E-2</v>
      </c>
      <c r="U701">
        <v>6.3E-2</v>
      </c>
      <c r="V701">
        <v>6.7000000000000004E-2</v>
      </c>
      <c r="W701">
        <v>5.2499999999999998E-2</v>
      </c>
      <c r="X701">
        <v>4.6249999999999999E-2</v>
      </c>
      <c r="Y701">
        <v>4.2499999999999996E-2</v>
      </c>
      <c r="Z701">
        <v>5.7499999999999996E-2</v>
      </c>
      <c r="AA701">
        <v>6.1499999999999999E-2</v>
      </c>
      <c r="AB701">
        <v>4.6999999999999993E-2</v>
      </c>
      <c r="AC701">
        <v>4.0749999999999995E-2</v>
      </c>
      <c r="AD701">
        <v>3.6999999999999991E-2</v>
      </c>
      <c r="AE701" t="str">
        <f t="shared" si="10"/>
        <v>Makanan &amp; MinumanBahan Makanan &amp; Peralatan Memasak PokokGaram</v>
      </c>
      <c r="BF701" t="s">
        <v>1792</v>
      </c>
      <c r="BI701" t="s">
        <v>2457</v>
      </c>
      <c r="BL701" t="s">
        <v>1054</v>
      </c>
      <c r="BM701" t="s">
        <v>4357</v>
      </c>
      <c r="BO701" t="s">
        <v>3643</v>
      </c>
      <c r="BP701" t="s">
        <v>4358</v>
      </c>
    </row>
    <row r="702" spans="1:68">
      <c r="A702" t="s">
        <v>1615</v>
      </c>
      <c r="B702">
        <v>700437</v>
      </c>
      <c r="C702" t="s">
        <v>1673</v>
      </c>
      <c r="D702">
        <v>915080</v>
      </c>
      <c r="E702" t="s">
        <v>1685</v>
      </c>
      <c r="F702">
        <v>918920</v>
      </c>
      <c r="G702" t="s">
        <v>4183</v>
      </c>
      <c r="H702" t="s">
        <v>3885</v>
      </c>
      <c r="I702" t="s">
        <v>2457</v>
      </c>
      <c r="J702" t="s">
        <v>1615</v>
      </c>
      <c r="K702">
        <v>0.05</v>
      </c>
      <c r="L702">
        <v>6.5000000000000002E-2</v>
      </c>
      <c r="M702">
        <v>1.4999999999999999E-2</v>
      </c>
      <c r="N702">
        <v>7.7499999999999999E-2</v>
      </c>
      <c r="O702">
        <v>7.1999999999999995E-2</v>
      </c>
      <c r="P702">
        <v>-1.4500000000000002E-2</v>
      </c>
      <c r="Q702">
        <v>-1.0499999999999999E-2</v>
      </c>
      <c r="R702">
        <v>-2.5000000000000001E-2</v>
      </c>
      <c r="S702">
        <v>-3.125E-2</v>
      </c>
      <c r="T702">
        <v>-3.5000000000000003E-2</v>
      </c>
      <c r="U702">
        <v>6.3E-2</v>
      </c>
      <c r="V702">
        <v>6.7000000000000004E-2</v>
      </c>
      <c r="W702">
        <v>5.2499999999999998E-2</v>
      </c>
      <c r="X702">
        <v>4.6249999999999999E-2</v>
      </c>
      <c r="Y702">
        <v>4.2499999999999996E-2</v>
      </c>
      <c r="Z702">
        <v>5.7499999999999996E-2</v>
      </c>
      <c r="AA702">
        <v>6.1499999999999999E-2</v>
      </c>
      <c r="AB702">
        <v>4.6999999999999993E-2</v>
      </c>
      <c r="AC702">
        <v>4.0749999999999995E-2</v>
      </c>
      <c r="AD702">
        <v>3.6999999999999991E-2</v>
      </c>
      <c r="AE702" t="str">
        <f t="shared" si="10"/>
        <v>Makanan &amp; MinumanBahan Makanan &amp; Peralatan Memasak PokokMinyak</v>
      </c>
      <c r="BF702" t="s">
        <v>1464</v>
      </c>
      <c r="BI702" t="s">
        <v>2457</v>
      </c>
      <c r="BL702" t="s">
        <v>123</v>
      </c>
      <c r="BM702" t="s">
        <v>4359</v>
      </c>
      <c r="BO702" t="s">
        <v>3650</v>
      </c>
      <c r="BP702" t="s">
        <v>4360</v>
      </c>
    </row>
    <row r="703" spans="1:68">
      <c r="A703" t="s">
        <v>1615</v>
      </c>
      <c r="B703">
        <v>700437</v>
      </c>
      <c r="C703" t="s">
        <v>1673</v>
      </c>
      <c r="D703">
        <v>915080</v>
      </c>
      <c r="E703" t="s">
        <v>1681</v>
      </c>
      <c r="F703">
        <v>920200</v>
      </c>
      <c r="G703" t="s">
        <v>4189</v>
      </c>
      <c r="H703" t="s">
        <v>3885</v>
      </c>
      <c r="I703" t="s">
        <v>2457</v>
      </c>
      <c r="J703" t="s">
        <v>1615</v>
      </c>
      <c r="K703">
        <v>0.05</v>
      </c>
      <c r="L703">
        <v>6.5000000000000002E-2</v>
      </c>
      <c r="M703">
        <v>1.4999999999999999E-2</v>
      </c>
      <c r="N703">
        <v>7.7499999999999999E-2</v>
      </c>
      <c r="O703">
        <v>7.1999999999999995E-2</v>
      </c>
      <c r="P703">
        <v>-1.4457775295306417E-2</v>
      </c>
      <c r="Q703">
        <v>-1.0795572932855081E-2</v>
      </c>
      <c r="R703">
        <v>-2.5253348228161498E-2</v>
      </c>
      <c r="S703">
        <v>-3.1566685285201873E-2</v>
      </c>
      <c r="T703">
        <v>-3.5422247046935834E-2</v>
      </c>
      <c r="U703">
        <v>6.3042224704693589E-2</v>
      </c>
      <c r="V703">
        <v>6.6704427067144911E-2</v>
      </c>
      <c r="W703">
        <v>5.2246651771838501E-2</v>
      </c>
      <c r="X703">
        <v>4.5933314714798126E-2</v>
      </c>
      <c r="Y703">
        <v>4.2077752953064165E-2</v>
      </c>
      <c r="Z703">
        <v>5.7542224704693577E-2</v>
      </c>
      <c r="AA703">
        <v>6.1204427067144913E-2</v>
      </c>
      <c r="AB703">
        <v>4.6746651771838496E-2</v>
      </c>
      <c r="AC703">
        <v>4.0433314714798121E-2</v>
      </c>
      <c r="AD703">
        <v>3.657775295306416E-2</v>
      </c>
      <c r="AE703" t="str">
        <f t="shared" si="10"/>
        <v>Makanan &amp; MinumanBahan Makanan &amp; Peralatan Memasak PokokTepung</v>
      </c>
      <c r="BF703" t="s">
        <v>1841</v>
      </c>
      <c r="BI703" t="s">
        <v>2457</v>
      </c>
      <c r="BL703" t="s">
        <v>124</v>
      </c>
      <c r="BM703" t="s">
        <v>4361</v>
      </c>
      <c r="BO703" t="s">
        <v>3652</v>
      </c>
      <c r="BP703" t="s">
        <v>4362</v>
      </c>
    </row>
    <row r="704" spans="1:68">
      <c r="A704" t="s">
        <v>1615</v>
      </c>
      <c r="B704">
        <v>700437</v>
      </c>
      <c r="C704" t="s">
        <v>1673</v>
      </c>
      <c r="D704">
        <v>915080</v>
      </c>
      <c r="E704" t="s">
        <v>1674</v>
      </c>
      <c r="F704">
        <v>918152</v>
      </c>
      <c r="G704" t="s">
        <v>4177</v>
      </c>
      <c r="H704" t="s">
        <v>3885</v>
      </c>
      <c r="I704" t="s">
        <v>2457</v>
      </c>
      <c r="J704" t="s">
        <v>1615</v>
      </c>
      <c r="K704">
        <v>0.05</v>
      </c>
      <c r="L704">
        <v>6.5000000000000002E-2</v>
      </c>
      <c r="M704">
        <v>1.4999999999999999E-2</v>
      </c>
      <c r="N704">
        <v>0.1</v>
      </c>
      <c r="O704">
        <v>0.11700000000000001</v>
      </c>
      <c r="P704">
        <v>-1.4500000000000002E-2</v>
      </c>
      <c r="Q704">
        <v>-1.0499999999999999E-2</v>
      </c>
      <c r="R704">
        <v>-2.5000000000000001E-2</v>
      </c>
      <c r="S704">
        <v>-3.125E-2</v>
      </c>
      <c r="T704">
        <v>-3.5000000000000003E-2</v>
      </c>
      <c r="U704">
        <v>8.5500000000000007E-2</v>
      </c>
      <c r="V704">
        <v>8.950000000000001E-2</v>
      </c>
      <c r="W704">
        <v>7.5000000000000011E-2</v>
      </c>
      <c r="X704">
        <v>6.8750000000000006E-2</v>
      </c>
      <c r="Y704">
        <v>6.5000000000000002E-2</v>
      </c>
      <c r="Z704">
        <v>0.10250000000000001</v>
      </c>
      <c r="AA704">
        <v>0.10650000000000001</v>
      </c>
      <c r="AB704">
        <v>9.1999999999999998E-2</v>
      </c>
      <c r="AC704">
        <v>8.5750000000000007E-2</v>
      </c>
      <c r="AD704">
        <v>8.2000000000000003E-2</v>
      </c>
      <c r="AE704" t="str">
        <f t="shared" si="10"/>
        <v>Makanan &amp; MinumanBahan Makanan &amp; Peralatan Memasak PokokKacang-kacangan &amp; Biji-bijian</v>
      </c>
      <c r="BF704" t="s">
        <v>1441</v>
      </c>
      <c r="BI704" t="s">
        <v>2457</v>
      </c>
      <c r="BL704" t="s">
        <v>241</v>
      </c>
      <c r="BM704" t="s">
        <v>4363</v>
      </c>
      <c r="BO704" t="s">
        <v>3658</v>
      </c>
      <c r="BP704" t="s">
        <v>4364</v>
      </c>
    </row>
    <row r="705" spans="1:68">
      <c r="A705" t="s">
        <v>1615</v>
      </c>
      <c r="B705">
        <v>700437</v>
      </c>
      <c r="C705" t="s">
        <v>1673</v>
      </c>
      <c r="D705">
        <v>915080</v>
      </c>
      <c r="E705" t="s">
        <v>1679</v>
      </c>
      <c r="F705">
        <v>963336</v>
      </c>
      <c r="G705" t="s">
        <v>4182</v>
      </c>
      <c r="H705" t="s">
        <v>3885</v>
      </c>
      <c r="I705" t="s">
        <v>2457</v>
      </c>
      <c r="J705" t="s">
        <v>1615</v>
      </c>
      <c r="K705">
        <v>0.05</v>
      </c>
      <c r="L705">
        <v>6.5000000000000002E-2</v>
      </c>
      <c r="M705">
        <v>1.4999999999999999E-2</v>
      </c>
      <c r="N705">
        <v>7.7499999999999999E-2</v>
      </c>
      <c r="O705">
        <v>7.1999999999999995E-2</v>
      </c>
      <c r="P705">
        <v>-1.4040081843585234E-2</v>
      </c>
      <c r="Q705">
        <v>-1.3719427094903399E-2</v>
      </c>
      <c r="R705">
        <v>-2.7759508938488633E-2</v>
      </c>
      <c r="S705">
        <v>-3.4699386173110788E-2</v>
      </c>
      <c r="T705">
        <v>-3.9599181564147712E-2</v>
      </c>
      <c r="U705">
        <v>6.345991815641476E-2</v>
      </c>
      <c r="V705">
        <v>6.3780572905096602E-2</v>
      </c>
      <c r="W705">
        <v>4.9740491061511363E-2</v>
      </c>
      <c r="X705">
        <v>4.2800613826889211E-2</v>
      </c>
      <c r="Y705">
        <v>3.7900818435852288E-2</v>
      </c>
      <c r="Z705">
        <v>5.7959918156414762E-2</v>
      </c>
      <c r="AA705">
        <v>5.8280572905096598E-2</v>
      </c>
      <c r="AB705">
        <v>4.4240491061511358E-2</v>
      </c>
      <c r="AC705">
        <v>3.7300613826889206E-2</v>
      </c>
      <c r="AD705">
        <v>3.2400818435852283E-2</v>
      </c>
      <c r="AE705" t="str">
        <f t="shared" si="10"/>
        <v>Makanan &amp; MinumanBahan Makanan &amp; Peralatan Memasak PokokMakanan yang Dikeringkan</v>
      </c>
      <c r="BF705" t="s">
        <v>1543</v>
      </c>
      <c r="BI705" t="s">
        <v>2457</v>
      </c>
      <c r="BL705" t="s">
        <v>136</v>
      </c>
      <c r="BM705" t="s">
        <v>4365</v>
      </c>
      <c r="BO705" t="s">
        <v>4366</v>
      </c>
      <c r="BP705" t="s">
        <v>4367</v>
      </c>
    </row>
    <row r="706" spans="1:68">
      <c r="A706" t="s">
        <v>1444</v>
      </c>
      <c r="B706">
        <v>801928</v>
      </c>
      <c r="C706" t="s">
        <v>1495</v>
      </c>
      <c r="D706">
        <v>997384</v>
      </c>
      <c r="G706" t="s">
        <v>4368</v>
      </c>
      <c r="H706" t="s">
        <v>4368</v>
      </c>
      <c r="I706" t="s">
        <v>2971</v>
      </c>
      <c r="J706" t="s">
        <v>3291</v>
      </c>
      <c r="K706">
        <v>0.05</v>
      </c>
      <c r="L706">
        <v>0.08</v>
      </c>
      <c r="M706">
        <v>0.03</v>
      </c>
      <c r="N706">
        <v>9.5000000000000001E-2</v>
      </c>
      <c r="O706">
        <v>8.2000000000000003E-2</v>
      </c>
      <c r="P706">
        <v>-1.2999999999999998E-2</v>
      </c>
      <c r="Q706">
        <v>-2.0999999999999998E-2</v>
      </c>
      <c r="R706">
        <v>-3.3999999999999996E-2</v>
      </c>
      <c r="S706">
        <v>-4.2499999999999996E-2</v>
      </c>
      <c r="T706">
        <v>-0.05</v>
      </c>
      <c r="U706">
        <v>8.2000000000000003E-2</v>
      </c>
      <c r="V706">
        <v>7.400000000000001E-2</v>
      </c>
      <c r="W706">
        <v>6.1000000000000006E-2</v>
      </c>
      <c r="X706">
        <v>5.2500000000000005E-2</v>
      </c>
      <c r="Y706">
        <v>4.4999999999999998E-2</v>
      </c>
      <c r="Z706">
        <v>6.9000000000000006E-2</v>
      </c>
      <c r="AA706">
        <v>6.1000000000000006E-2</v>
      </c>
      <c r="AB706">
        <v>4.8000000000000008E-2</v>
      </c>
      <c r="AC706">
        <v>3.9500000000000007E-2</v>
      </c>
      <c r="AD706">
        <v>3.2000000000000001E-2</v>
      </c>
      <c r="AE706" t="str">
        <f t="shared" si="10"/>
        <v>Buku, Majalah, &amp; AudioVideo &amp; Musik</v>
      </c>
      <c r="BF706" t="s">
        <v>2190</v>
      </c>
      <c r="BI706" t="s">
        <v>2457</v>
      </c>
      <c r="BL706" t="s">
        <v>560</v>
      </c>
      <c r="BM706" t="s">
        <v>4369</v>
      </c>
      <c r="BO706" t="s">
        <v>3647</v>
      </c>
      <c r="BP706" t="s">
        <v>4370</v>
      </c>
    </row>
    <row r="707" spans="1:68">
      <c r="A707" t="s">
        <v>1615</v>
      </c>
      <c r="B707">
        <v>700437</v>
      </c>
      <c r="C707" t="s">
        <v>1616</v>
      </c>
      <c r="D707">
        <v>915208</v>
      </c>
      <c r="E707" t="s">
        <v>1622</v>
      </c>
      <c r="F707">
        <v>820752</v>
      </c>
      <c r="G707" t="s">
        <v>4292</v>
      </c>
      <c r="H707" t="s">
        <v>4371</v>
      </c>
      <c r="I707" t="s">
        <v>2457</v>
      </c>
      <c r="J707" t="s">
        <v>1615</v>
      </c>
      <c r="K707">
        <v>0.05</v>
      </c>
      <c r="L707">
        <v>6.5000000000000002E-2</v>
      </c>
      <c r="M707">
        <v>1.4999999999999999E-2</v>
      </c>
      <c r="N707">
        <v>9.5000000000000001E-2</v>
      </c>
      <c r="O707">
        <v>0.11700000000000001</v>
      </c>
      <c r="P707">
        <v>-1.4500000000000002E-2</v>
      </c>
      <c r="Q707">
        <v>-1.0499999999999999E-2</v>
      </c>
      <c r="R707">
        <v>-2.5000000000000001E-2</v>
      </c>
      <c r="S707">
        <v>-3.125E-2</v>
      </c>
      <c r="T707">
        <v>-3.5000000000000003E-2</v>
      </c>
      <c r="U707">
        <v>8.0500000000000002E-2</v>
      </c>
      <c r="V707">
        <v>8.4500000000000006E-2</v>
      </c>
      <c r="W707">
        <v>7.0000000000000007E-2</v>
      </c>
      <c r="X707">
        <v>6.3750000000000001E-2</v>
      </c>
      <c r="Y707">
        <v>0.06</v>
      </c>
      <c r="Z707">
        <v>0.10250000000000001</v>
      </c>
      <c r="AA707">
        <v>0.10650000000000001</v>
      </c>
      <c r="AB707">
        <v>9.1999999999999998E-2</v>
      </c>
      <c r="AC707">
        <v>8.5750000000000007E-2</v>
      </c>
      <c r="AD707">
        <v>8.2000000000000003E-2</v>
      </c>
      <c r="AE707" t="str">
        <f t="shared" si="10"/>
        <v>Makanan &amp; MinumanPembuatan KueSusu Kental Manis</v>
      </c>
      <c r="BF707" t="s">
        <v>1736</v>
      </c>
      <c r="BI707" t="s">
        <v>2457</v>
      </c>
      <c r="BL707" t="s">
        <v>156</v>
      </c>
      <c r="BM707" t="s">
        <v>4372</v>
      </c>
      <c r="BO707" t="s">
        <v>3654</v>
      </c>
      <c r="BP707" t="s">
        <v>4373</v>
      </c>
    </row>
    <row r="708" spans="1:68">
      <c r="A708" t="s">
        <v>1615</v>
      </c>
      <c r="B708">
        <v>700437</v>
      </c>
      <c r="C708" t="s">
        <v>1616</v>
      </c>
      <c r="D708">
        <v>915208</v>
      </c>
      <c r="E708" t="s">
        <v>1621</v>
      </c>
      <c r="F708">
        <v>921608</v>
      </c>
      <c r="G708" t="s">
        <v>4280</v>
      </c>
      <c r="H708" t="s">
        <v>4371</v>
      </c>
      <c r="I708" t="s">
        <v>2457</v>
      </c>
      <c r="J708" t="s">
        <v>1615</v>
      </c>
      <c r="K708">
        <v>0.05</v>
      </c>
      <c r="L708">
        <v>6.5000000000000002E-2</v>
      </c>
      <c r="M708">
        <v>1.4999999999999999E-2</v>
      </c>
      <c r="N708">
        <v>9.2499999999999999E-2</v>
      </c>
      <c r="O708">
        <v>0.11450000000000002</v>
      </c>
      <c r="P708">
        <v>-1.2500000000000008E-2</v>
      </c>
      <c r="Q708">
        <v>-1.0499999999999999E-2</v>
      </c>
      <c r="R708">
        <v>-2.3000000000000007E-2</v>
      </c>
      <c r="S708">
        <v>-2.8750000000000008E-2</v>
      </c>
      <c r="T708">
        <v>-3.2500000000000008E-2</v>
      </c>
      <c r="U708">
        <v>7.9999999999999988E-2</v>
      </c>
      <c r="V708">
        <v>8.2000000000000003E-2</v>
      </c>
      <c r="W708">
        <v>6.9499999999999992E-2</v>
      </c>
      <c r="X708">
        <v>6.3749999999999987E-2</v>
      </c>
      <c r="Y708">
        <v>5.9999999999999991E-2</v>
      </c>
      <c r="Z708">
        <v>0.10200000000000001</v>
      </c>
      <c r="AA708">
        <v>0.10400000000000002</v>
      </c>
      <c r="AB708">
        <v>9.1500000000000012E-2</v>
      </c>
      <c r="AC708">
        <v>8.5750000000000007E-2</v>
      </c>
      <c r="AD708">
        <v>8.2000000000000017E-2</v>
      </c>
      <c r="AE708" t="str">
        <f t="shared" si="10"/>
        <v>Makanan &amp; MinumanPembuatan KueKeju &amp; Keju Bubuk</v>
      </c>
      <c r="BF708" t="s">
        <v>1687</v>
      </c>
      <c r="BI708" t="s">
        <v>2457</v>
      </c>
      <c r="BL708" t="s">
        <v>961</v>
      </c>
      <c r="BM708" t="s">
        <v>4374</v>
      </c>
      <c r="BO708" t="s">
        <v>2789</v>
      </c>
      <c r="BP708" t="s">
        <v>4375</v>
      </c>
    </row>
    <row r="709" spans="1:68">
      <c r="A709" t="s">
        <v>1615</v>
      </c>
      <c r="B709">
        <v>700437</v>
      </c>
      <c r="C709" t="s">
        <v>1616</v>
      </c>
      <c r="D709">
        <v>915208</v>
      </c>
      <c r="E709" t="s">
        <v>1624</v>
      </c>
      <c r="F709">
        <v>921352</v>
      </c>
      <c r="G709" t="s">
        <v>4276</v>
      </c>
      <c r="H709" t="s">
        <v>4371</v>
      </c>
      <c r="I709" t="s">
        <v>2457</v>
      </c>
      <c r="J709" t="s">
        <v>1615</v>
      </c>
      <c r="K709">
        <v>0.05</v>
      </c>
      <c r="L709">
        <v>6.5000000000000002E-2</v>
      </c>
      <c r="M709">
        <v>1.4999999999999999E-2</v>
      </c>
      <c r="N709">
        <v>9.2499999999999999E-2</v>
      </c>
      <c r="O709">
        <v>0.11450000000000002</v>
      </c>
      <c r="P709">
        <v>-1.2500000000000008E-2</v>
      </c>
      <c r="Q709">
        <v>-1.0499999999999999E-2</v>
      </c>
      <c r="R709">
        <v>-2.3000000000000007E-2</v>
      </c>
      <c r="S709">
        <v>-2.8750000000000008E-2</v>
      </c>
      <c r="T709">
        <v>-3.2500000000000008E-2</v>
      </c>
      <c r="U709">
        <v>7.9999999999999988E-2</v>
      </c>
      <c r="V709">
        <v>8.2000000000000003E-2</v>
      </c>
      <c r="W709">
        <v>6.9499999999999992E-2</v>
      </c>
      <c r="X709">
        <v>6.3749999999999987E-2</v>
      </c>
      <c r="Y709">
        <v>5.9999999999999991E-2</v>
      </c>
      <c r="Z709">
        <v>0.10200000000000001</v>
      </c>
      <c r="AA709">
        <v>0.10400000000000002</v>
      </c>
      <c r="AB709">
        <v>9.1500000000000012E-2</v>
      </c>
      <c r="AC709">
        <v>8.5750000000000007E-2</v>
      </c>
      <c r="AD709">
        <v>8.2000000000000017E-2</v>
      </c>
      <c r="AE709" t="str">
        <f t="shared" si="10"/>
        <v>Makanan &amp; MinumanPembuatan KueCreamer</v>
      </c>
      <c r="BF709" t="s">
        <v>1910</v>
      </c>
      <c r="BI709" t="s">
        <v>2457</v>
      </c>
      <c r="BL709" t="s">
        <v>1055</v>
      </c>
      <c r="BM709" t="s">
        <v>4376</v>
      </c>
      <c r="BO709" t="s">
        <v>4377</v>
      </c>
      <c r="BP709" t="s">
        <v>4378</v>
      </c>
    </row>
    <row r="710" spans="1:68">
      <c r="A710" t="s">
        <v>1615</v>
      </c>
      <c r="B710">
        <v>700437</v>
      </c>
      <c r="C710" t="s">
        <v>1616</v>
      </c>
      <c r="D710">
        <v>915208</v>
      </c>
      <c r="E710" t="s">
        <v>1628</v>
      </c>
      <c r="F710">
        <v>999176</v>
      </c>
      <c r="G710" t="s">
        <v>4284</v>
      </c>
      <c r="H710" t="s">
        <v>4371</v>
      </c>
      <c r="I710" t="s">
        <v>2457</v>
      </c>
      <c r="J710" t="s">
        <v>1615</v>
      </c>
      <c r="K710">
        <v>0.05</v>
      </c>
      <c r="L710">
        <v>6.5000000000000002E-2</v>
      </c>
      <c r="M710">
        <v>1.4999999999999999E-2</v>
      </c>
      <c r="N710">
        <v>0.1</v>
      </c>
      <c r="O710">
        <v>0.11700000000000001</v>
      </c>
      <c r="P710">
        <v>-1.4122416022334222E-2</v>
      </c>
      <c r="Q710">
        <v>-1.3143087843660481E-2</v>
      </c>
      <c r="R710">
        <v>-2.7265503865994703E-2</v>
      </c>
      <c r="S710">
        <v>-3.4081879832493375E-2</v>
      </c>
      <c r="T710">
        <v>-3.8775839776657828E-2</v>
      </c>
      <c r="U710">
        <v>8.5877583977665789E-2</v>
      </c>
      <c r="V710">
        <v>8.6856912156339519E-2</v>
      </c>
      <c r="W710">
        <v>7.2734496134005303E-2</v>
      </c>
      <c r="X710">
        <v>6.591812016750663E-2</v>
      </c>
      <c r="Y710">
        <v>6.1224160223342178E-2</v>
      </c>
      <c r="Z710">
        <v>0.10287758397766579</v>
      </c>
      <c r="AA710">
        <v>0.10385691215633952</v>
      </c>
      <c r="AB710">
        <v>8.9734496134005304E-2</v>
      </c>
      <c r="AC710">
        <v>8.2918120167506632E-2</v>
      </c>
      <c r="AD710">
        <v>7.8224160223342179E-2</v>
      </c>
      <c r="AE710" t="str">
        <f t="shared" ref="AE710:AE773" si="11">VLOOKUP(G710,BO:BP,2,0)</f>
        <v>Makanan &amp; MinumanPembuatan KueMarshmallow</v>
      </c>
      <c r="BF710" t="s">
        <v>1604</v>
      </c>
      <c r="BI710" t="s">
        <v>2457</v>
      </c>
      <c r="BL710" t="s">
        <v>842</v>
      </c>
      <c r="BM710" t="s">
        <v>3785</v>
      </c>
      <c r="BO710" t="s">
        <v>4379</v>
      </c>
      <c r="BP710" t="s">
        <v>4380</v>
      </c>
    </row>
    <row r="711" spans="1:68">
      <c r="A711" t="s">
        <v>1615</v>
      </c>
      <c r="B711">
        <v>700437</v>
      </c>
      <c r="C711" t="s">
        <v>1616</v>
      </c>
      <c r="D711">
        <v>915208</v>
      </c>
      <c r="E711" t="s">
        <v>1627</v>
      </c>
      <c r="F711">
        <v>921224</v>
      </c>
      <c r="G711" t="s">
        <v>4278</v>
      </c>
      <c r="H711" t="s">
        <v>4371</v>
      </c>
      <c r="I711" t="s">
        <v>2457</v>
      </c>
      <c r="J711" t="s">
        <v>1615</v>
      </c>
      <c r="K711">
        <v>0.05</v>
      </c>
      <c r="L711">
        <v>6.5000000000000002E-2</v>
      </c>
      <c r="M711">
        <v>1.4999999999999999E-2</v>
      </c>
      <c r="N711">
        <v>7.7499999999999999E-2</v>
      </c>
      <c r="O711">
        <v>7.1999999999999995E-2</v>
      </c>
      <c r="P711">
        <v>-1.4500000000000002E-2</v>
      </c>
      <c r="Q711">
        <v>-1.0499999999999999E-2</v>
      </c>
      <c r="R711">
        <v>-2.5000000000000001E-2</v>
      </c>
      <c r="S711">
        <v>-3.125E-2</v>
      </c>
      <c r="T711">
        <v>-3.5000000000000003E-2</v>
      </c>
      <c r="U711">
        <v>6.3E-2</v>
      </c>
      <c r="V711">
        <v>6.7000000000000004E-2</v>
      </c>
      <c r="W711">
        <v>5.2499999999999998E-2</v>
      </c>
      <c r="X711">
        <v>4.6249999999999999E-2</v>
      </c>
      <c r="Y711">
        <v>4.2499999999999996E-2</v>
      </c>
      <c r="Z711">
        <v>5.7499999999999996E-2</v>
      </c>
      <c r="AA711">
        <v>6.1499999999999999E-2</v>
      </c>
      <c r="AB711">
        <v>4.6999999999999993E-2</v>
      </c>
      <c r="AC711">
        <v>4.0749999999999995E-2</v>
      </c>
      <c r="AD711">
        <v>3.6999999999999991E-2</v>
      </c>
      <c r="AE711" t="str">
        <f t="shared" si="11"/>
        <v>Makanan &amp; MinumanPembuatan KueFrosting, Icing, &amp; Dekorasi</v>
      </c>
      <c r="BF711" t="s">
        <v>2047</v>
      </c>
      <c r="BI711" t="s">
        <v>2457</v>
      </c>
      <c r="BL711" t="s">
        <v>1056</v>
      </c>
      <c r="BM711" t="s">
        <v>3788</v>
      </c>
      <c r="BO711" t="s">
        <v>4381</v>
      </c>
      <c r="BP711" t="s">
        <v>4382</v>
      </c>
    </row>
    <row r="712" spans="1:68">
      <c r="A712" t="s">
        <v>1615</v>
      </c>
      <c r="B712">
        <v>700437</v>
      </c>
      <c r="C712" t="s">
        <v>1616</v>
      </c>
      <c r="D712">
        <v>915208</v>
      </c>
      <c r="E712" t="s">
        <v>1626</v>
      </c>
      <c r="F712">
        <v>920584</v>
      </c>
      <c r="G712" t="s">
        <v>4288</v>
      </c>
      <c r="H712" t="s">
        <v>4371</v>
      </c>
      <c r="I712" t="s">
        <v>2457</v>
      </c>
      <c r="J712" t="s">
        <v>1615</v>
      </c>
      <c r="K712">
        <v>0.05</v>
      </c>
      <c r="L712">
        <v>6.5000000000000002E-2</v>
      </c>
      <c r="M712">
        <v>1.4999999999999999E-2</v>
      </c>
      <c r="N712">
        <v>7.7499999999999999E-2</v>
      </c>
      <c r="O712">
        <v>7.1999999999999995E-2</v>
      </c>
      <c r="P712">
        <v>-1.4500000000000002E-2</v>
      </c>
      <c r="Q712">
        <v>-1.0499999999999999E-2</v>
      </c>
      <c r="R712">
        <v>-2.5000000000000001E-2</v>
      </c>
      <c r="S712">
        <v>-3.125E-2</v>
      </c>
      <c r="T712">
        <v>-3.5000000000000003E-2</v>
      </c>
      <c r="U712">
        <v>6.3E-2</v>
      </c>
      <c r="V712">
        <v>6.7000000000000004E-2</v>
      </c>
      <c r="W712">
        <v>5.2499999999999998E-2</v>
      </c>
      <c r="X712">
        <v>4.6249999999999999E-2</v>
      </c>
      <c r="Y712">
        <v>4.2499999999999996E-2</v>
      </c>
      <c r="Z712">
        <v>5.7499999999999996E-2</v>
      </c>
      <c r="AA712">
        <v>6.1499999999999999E-2</v>
      </c>
      <c r="AB712">
        <v>4.6999999999999993E-2</v>
      </c>
      <c r="AC712">
        <v>4.0749999999999995E-2</v>
      </c>
      <c r="AD712">
        <v>3.6999999999999991E-2</v>
      </c>
      <c r="AE712" t="str">
        <f t="shared" si="11"/>
        <v>Makanan &amp; MinumanPembuatan KuePenyedap &amp; Ekstrak Makanan</v>
      </c>
      <c r="BF712" t="s">
        <v>1306</v>
      </c>
      <c r="BI712" t="s">
        <v>2457</v>
      </c>
      <c r="BL712" t="s">
        <v>1114</v>
      </c>
      <c r="BM712" t="s">
        <v>3790</v>
      </c>
      <c r="BO712" t="s">
        <v>4383</v>
      </c>
      <c r="BP712" t="s">
        <v>4384</v>
      </c>
    </row>
    <row r="713" spans="1:68">
      <c r="A713" t="s">
        <v>1615</v>
      </c>
      <c r="B713">
        <v>700437</v>
      </c>
      <c r="C713" t="s">
        <v>1616</v>
      </c>
      <c r="D713">
        <v>915208</v>
      </c>
      <c r="E713" t="s">
        <v>1625</v>
      </c>
      <c r="F713">
        <v>921096</v>
      </c>
      <c r="G713" t="s">
        <v>4290</v>
      </c>
      <c r="H713" t="s">
        <v>4371</v>
      </c>
      <c r="I713" t="s">
        <v>2457</v>
      </c>
      <c r="J713" t="s">
        <v>1615</v>
      </c>
      <c r="K713">
        <v>0.05</v>
      </c>
      <c r="L713">
        <v>6.5000000000000002E-2</v>
      </c>
      <c r="M713">
        <v>1.4999999999999999E-2</v>
      </c>
      <c r="N713">
        <v>7.7499999999999999E-2</v>
      </c>
      <c r="O713">
        <v>7.1999999999999995E-2</v>
      </c>
      <c r="P713">
        <v>-1.4500000000000002E-2</v>
      </c>
      <c r="Q713">
        <v>-1.0499999999999999E-2</v>
      </c>
      <c r="R713">
        <v>-2.5000000000000001E-2</v>
      </c>
      <c r="S713">
        <v>-3.125E-2</v>
      </c>
      <c r="T713">
        <v>-3.5000000000000003E-2</v>
      </c>
      <c r="U713">
        <v>6.3E-2</v>
      </c>
      <c r="V713">
        <v>6.7000000000000004E-2</v>
      </c>
      <c r="W713">
        <v>5.2499999999999998E-2</v>
      </c>
      <c r="X713">
        <v>4.6249999999999999E-2</v>
      </c>
      <c r="Y713">
        <v>4.2499999999999996E-2</v>
      </c>
      <c r="Z713">
        <v>5.7499999999999996E-2</v>
      </c>
      <c r="AA713">
        <v>6.1499999999999999E-2</v>
      </c>
      <c r="AB713">
        <v>4.6999999999999993E-2</v>
      </c>
      <c r="AC713">
        <v>4.0749999999999995E-2</v>
      </c>
      <c r="AD713">
        <v>3.6999999999999991E-2</v>
      </c>
      <c r="AE713" t="str">
        <f t="shared" si="11"/>
        <v>Makanan &amp; MinumanPembuatan KuePewarna Makanan</v>
      </c>
      <c r="BF713" t="s">
        <v>2213</v>
      </c>
      <c r="BI713" t="s">
        <v>2457</v>
      </c>
      <c r="BL713" t="s">
        <v>504</v>
      </c>
      <c r="BM713" t="s">
        <v>3793</v>
      </c>
      <c r="BO713" t="s">
        <v>4385</v>
      </c>
      <c r="BP713" t="s">
        <v>4386</v>
      </c>
    </row>
    <row r="714" spans="1:68">
      <c r="A714" t="s">
        <v>1615</v>
      </c>
      <c r="B714">
        <v>700437</v>
      </c>
      <c r="C714" t="s">
        <v>1616</v>
      </c>
      <c r="D714">
        <v>915208</v>
      </c>
      <c r="E714" t="s">
        <v>1623</v>
      </c>
      <c r="F714">
        <v>999048</v>
      </c>
      <c r="G714" t="s">
        <v>4282</v>
      </c>
      <c r="H714" t="s">
        <v>4371</v>
      </c>
      <c r="I714" t="s">
        <v>2457</v>
      </c>
      <c r="J714" t="s">
        <v>1615</v>
      </c>
      <c r="K714">
        <v>0.05</v>
      </c>
      <c r="L714">
        <v>6.5000000000000002E-2</v>
      </c>
      <c r="M714">
        <v>1.4999999999999999E-2</v>
      </c>
      <c r="N714">
        <v>9.2499999999999999E-2</v>
      </c>
      <c r="O714">
        <v>0.11450000000000002</v>
      </c>
      <c r="P714">
        <v>-1.2500000000000008E-2</v>
      </c>
      <c r="Q714">
        <v>-1.0499999999999999E-2</v>
      </c>
      <c r="R714">
        <v>-2.3000000000000007E-2</v>
      </c>
      <c r="S714">
        <v>-2.8750000000000008E-2</v>
      </c>
      <c r="T714">
        <v>-3.2500000000000008E-2</v>
      </c>
      <c r="U714">
        <v>7.9999999999999988E-2</v>
      </c>
      <c r="V714">
        <v>8.2000000000000003E-2</v>
      </c>
      <c r="W714">
        <v>6.9499999999999992E-2</v>
      </c>
      <c r="X714">
        <v>6.3749999999999987E-2</v>
      </c>
      <c r="Y714">
        <v>5.9999999999999991E-2</v>
      </c>
      <c r="Z714">
        <v>0.10200000000000001</v>
      </c>
      <c r="AA714">
        <v>0.10400000000000002</v>
      </c>
      <c r="AB714">
        <v>9.1500000000000012E-2</v>
      </c>
      <c r="AC714">
        <v>8.5750000000000007E-2</v>
      </c>
      <c r="AD714">
        <v>8.2000000000000017E-2</v>
      </c>
      <c r="AE714" t="str">
        <f t="shared" si="11"/>
        <v>Makanan &amp; MinumanPembuatan KueKrim</v>
      </c>
      <c r="BF714" t="s">
        <v>1307</v>
      </c>
      <c r="BI714" t="s">
        <v>2457</v>
      </c>
      <c r="BL714" t="s">
        <v>843</v>
      </c>
      <c r="BM714" t="s">
        <v>3795</v>
      </c>
      <c r="BO714" t="s">
        <v>3590</v>
      </c>
      <c r="BP714" t="s">
        <v>4387</v>
      </c>
    </row>
    <row r="715" spans="1:68">
      <c r="A715" t="s">
        <v>1615</v>
      </c>
      <c r="B715">
        <v>700437</v>
      </c>
      <c r="C715" t="s">
        <v>1616</v>
      </c>
      <c r="D715">
        <v>915208</v>
      </c>
      <c r="E715" t="s">
        <v>1620</v>
      </c>
      <c r="F715">
        <v>921480</v>
      </c>
      <c r="G715" t="s">
        <v>4286</v>
      </c>
      <c r="H715" t="s">
        <v>4371</v>
      </c>
      <c r="I715" t="s">
        <v>2457</v>
      </c>
      <c r="J715" t="s">
        <v>1615</v>
      </c>
      <c r="K715">
        <v>0.05</v>
      </c>
      <c r="L715">
        <v>6.5000000000000002E-2</v>
      </c>
      <c r="M715">
        <v>1.4999999999999999E-2</v>
      </c>
      <c r="N715">
        <v>9.2499999999999999E-2</v>
      </c>
      <c r="O715">
        <v>0.11450000000000002</v>
      </c>
      <c r="P715">
        <v>-1.2500000000000008E-2</v>
      </c>
      <c r="Q715">
        <v>-1.0499999999999999E-2</v>
      </c>
      <c r="R715">
        <v>-2.3000000000000007E-2</v>
      </c>
      <c r="S715">
        <v>-2.8750000000000008E-2</v>
      </c>
      <c r="T715">
        <v>-3.2500000000000008E-2</v>
      </c>
      <c r="U715">
        <v>7.9999999999999988E-2</v>
      </c>
      <c r="V715">
        <v>8.2000000000000003E-2</v>
      </c>
      <c r="W715">
        <v>6.9499999999999992E-2</v>
      </c>
      <c r="X715">
        <v>6.3749999999999987E-2</v>
      </c>
      <c r="Y715">
        <v>5.9999999999999991E-2</v>
      </c>
      <c r="Z715">
        <v>0.10200000000000001</v>
      </c>
      <c r="AA715">
        <v>0.10400000000000002</v>
      </c>
      <c r="AB715">
        <v>9.1500000000000012E-2</v>
      </c>
      <c r="AC715">
        <v>8.5750000000000007E-2</v>
      </c>
      <c r="AD715">
        <v>8.2000000000000017E-2</v>
      </c>
      <c r="AE715" t="str">
        <f t="shared" si="11"/>
        <v>Makanan &amp; MinumanPembuatan KueMentega &amp; Margarin</v>
      </c>
      <c r="BF715" t="s">
        <v>1707</v>
      </c>
      <c r="BI715" t="s">
        <v>2457</v>
      </c>
      <c r="BL715" t="s">
        <v>461</v>
      </c>
      <c r="BM715" t="s">
        <v>3805</v>
      </c>
      <c r="BO715" t="s">
        <v>3584</v>
      </c>
      <c r="BP715" t="s">
        <v>4388</v>
      </c>
    </row>
    <row r="716" spans="1:68">
      <c r="A716" t="s">
        <v>1615</v>
      </c>
      <c r="B716">
        <v>700437</v>
      </c>
      <c r="C716" t="s">
        <v>1616</v>
      </c>
      <c r="D716">
        <v>915208</v>
      </c>
      <c r="E716" t="s">
        <v>1619</v>
      </c>
      <c r="F716">
        <v>820240</v>
      </c>
      <c r="G716" t="s">
        <v>4296</v>
      </c>
      <c r="H716" t="s">
        <v>4371</v>
      </c>
      <c r="I716" t="s">
        <v>2457</v>
      </c>
      <c r="J716" t="s">
        <v>1615</v>
      </c>
      <c r="K716">
        <v>0.05</v>
      </c>
      <c r="L716">
        <v>6.5000000000000002E-2</v>
      </c>
      <c r="M716">
        <v>1.4999999999999999E-2</v>
      </c>
      <c r="N716">
        <v>7.7499999999999999E-2</v>
      </c>
      <c r="O716">
        <v>7.1999999999999995E-2</v>
      </c>
      <c r="P716">
        <v>-1.4500000000000002E-2</v>
      </c>
      <c r="Q716">
        <v>-1.0499999999999999E-2</v>
      </c>
      <c r="R716">
        <v>-2.5000000000000001E-2</v>
      </c>
      <c r="S716">
        <v>-3.125E-2</v>
      </c>
      <c r="T716">
        <v>-3.5000000000000003E-2</v>
      </c>
      <c r="U716">
        <v>6.3E-2</v>
      </c>
      <c r="V716">
        <v>6.7000000000000004E-2</v>
      </c>
      <c r="W716">
        <v>5.2499999999999998E-2</v>
      </c>
      <c r="X716">
        <v>4.6249999999999999E-2</v>
      </c>
      <c r="Y716">
        <v>4.2499999999999996E-2</v>
      </c>
      <c r="Z716">
        <v>5.7499999999999996E-2</v>
      </c>
      <c r="AA716">
        <v>6.1499999999999999E-2</v>
      </c>
      <c r="AB716">
        <v>4.6999999999999993E-2</v>
      </c>
      <c r="AC716">
        <v>4.0749999999999995E-2</v>
      </c>
      <c r="AD716">
        <v>3.6999999999999991E-2</v>
      </c>
      <c r="AE716" t="str">
        <f t="shared" si="11"/>
        <v>Makanan &amp; MinumanPembuatan KueTepung Roti &amp; Isian Roti</v>
      </c>
      <c r="BF716" t="s">
        <v>2214</v>
      </c>
      <c r="BI716" t="s">
        <v>2457</v>
      </c>
      <c r="BL716" t="s">
        <v>462</v>
      </c>
      <c r="BM716" t="s">
        <v>3798</v>
      </c>
      <c r="BO716" t="s">
        <v>3563</v>
      </c>
      <c r="BP716" t="s">
        <v>4389</v>
      </c>
    </row>
    <row r="717" spans="1:68">
      <c r="A717" t="s">
        <v>1615</v>
      </c>
      <c r="B717">
        <v>700437</v>
      </c>
      <c r="C717" t="s">
        <v>1616</v>
      </c>
      <c r="D717">
        <v>915208</v>
      </c>
      <c r="E717" t="s">
        <v>586</v>
      </c>
      <c r="F717">
        <v>920712</v>
      </c>
      <c r="G717" t="s">
        <v>4272</v>
      </c>
      <c r="H717" t="s">
        <v>4371</v>
      </c>
      <c r="I717" t="s">
        <v>2457</v>
      </c>
      <c r="J717" t="s">
        <v>1615</v>
      </c>
      <c r="K717">
        <v>0.05</v>
      </c>
      <c r="L717">
        <v>6.5000000000000002E-2</v>
      </c>
      <c r="M717">
        <v>1.4999999999999999E-2</v>
      </c>
      <c r="N717">
        <v>7.7499999999999999E-2</v>
      </c>
      <c r="O717">
        <v>7.1999999999999995E-2</v>
      </c>
      <c r="P717">
        <v>-1.4500000000000002E-2</v>
      </c>
      <c r="Q717">
        <v>-1.0499999999999999E-2</v>
      </c>
      <c r="R717">
        <v>-2.5000000000000001E-2</v>
      </c>
      <c r="S717">
        <v>-3.125E-2</v>
      </c>
      <c r="T717">
        <v>-3.5000000000000003E-2</v>
      </c>
      <c r="U717">
        <v>6.3E-2</v>
      </c>
      <c r="V717">
        <v>6.7000000000000004E-2</v>
      </c>
      <c r="W717">
        <v>5.2499999999999998E-2</v>
      </c>
      <c r="X717">
        <v>4.6249999999999999E-2</v>
      </c>
      <c r="Y717">
        <v>4.2499999999999996E-2</v>
      </c>
      <c r="Z717">
        <v>5.7499999999999996E-2</v>
      </c>
      <c r="AA717">
        <v>6.1499999999999999E-2</v>
      </c>
      <c r="AB717">
        <v>4.6999999999999993E-2</v>
      </c>
      <c r="AC717">
        <v>4.0749999999999995E-2</v>
      </c>
      <c r="AD717">
        <v>3.6999999999999991E-2</v>
      </c>
      <c r="AE717" t="str">
        <f t="shared" si="11"/>
        <v>Makanan &amp; MinumanPembuatan KueBaking Powder &amp; Soda</v>
      </c>
      <c r="BF717" t="s">
        <v>1577</v>
      </c>
      <c r="BI717" t="s">
        <v>2457</v>
      </c>
      <c r="BL717" t="s">
        <v>413</v>
      </c>
      <c r="BM717" t="s">
        <v>3801</v>
      </c>
      <c r="BO717" t="s">
        <v>3575</v>
      </c>
      <c r="BP717" t="s">
        <v>4390</v>
      </c>
    </row>
    <row r="718" spans="1:68">
      <c r="A718" t="s">
        <v>1615</v>
      </c>
      <c r="B718">
        <v>700437</v>
      </c>
      <c r="C718" t="s">
        <v>1616</v>
      </c>
      <c r="D718">
        <v>915208</v>
      </c>
      <c r="E718" t="s">
        <v>1618</v>
      </c>
      <c r="F718">
        <v>920840</v>
      </c>
      <c r="G718" t="s">
        <v>4274</v>
      </c>
      <c r="H718" t="s">
        <v>4371</v>
      </c>
      <c r="I718" t="s">
        <v>2457</v>
      </c>
      <c r="J718" t="s">
        <v>1615</v>
      </c>
      <c r="K718">
        <v>0.05</v>
      </c>
      <c r="L718">
        <v>6.5000000000000002E-2</v>
      </c>
      <c r="M718">
        <v>1.4999999999999999E-2</v>
      </c>
      <c r="N718">
        <v>7.7499999999999999E-2</v>
      </c>
      <c r="O718">
        <v>7.1999999999999995E-2</v>
      </c>
      <c r="P718">
        <v>-1.4500000000000002E-2</v>
      </c>
      <c r="Q718">
        <v>-1.0499999999999999E-2</v>
      </c>
      <c r="R718">
        <v>-2.5000000000000001E-2</v>
      </c>
      <c r="S718">
        <v>-3.125E-2</v>
      </c>
      <c r="T718">
        <v>-3.5000000000000003E-2</v>
      </c>
      <c r="U718">
        <v>6.3E-2</v>
      </c>
      <c r="V718">
        <v>6.7000000000000004E-2</v>
      </c>
      <c r="W718">
        <v>5.2499999999999998E-2</v>
      </c>
      <c r="X718">
        <v>4.6249999999999999E-2</v>
      </c>
      <c r="Y718">
        <v>4.2499999999999996E-2</v>
      </c>
      <c r="Z718">
        <v>5.7499999999999996E-2</v>
      </c>
      <c r="AA718">
        <v>6.1499999999999999E-2</v>
      </c>
      <c r="AB718">
        <v>4.6999999999999993E-2</v>
      </c>
      <c r="AC718">
        <v>4.0749999999999995E-2</v>
      </c>
      <c r="AD718">
        <v>3.6999999999999991E-2</v>
      </c>
      <c r="AE718" t="str">
        <f t="shared" si="11"/>
        <v>Makanan &amp; MinumanPembuatan KueCampuran Kue</v>
      </c>
      <c r="BF718" t="s">
        <v>1688</v>
      </c>
      <c r="BI718" t="s">
        <v>2457</v>
      </c>
      <c r="BL718" t="s">
        <v>953</v>
      </c>
      <c r="BM718" t="s">
        <v>3803</v>
      </c>
      <c r="BO718" t="s">
        <v>3557</v>
      </c>
      <c r="BP718" t="s">
        <v>4391</v>
      </c>
    </row>
    <row r="719" spans="1:68">
      <c r="A719" t="s">
        <v>1615</v>
      </c>
      <c r="B719">
        <v>700437</v>
      </c>
      <c r="C719" t="s">
        <v>1616</v>
      </c>
      <c r="D719">
        <v>915208</v>
      </c>
      <c r="E719" t="s">
        <v>1617</v>
      </c>
      <c r="F719">
        <v>920968</v>
      </c>
      <c r="G719" t="s">
        <v>4294</v>
      </c>
      <c r="H719" t="s">
        <v>4371</v>
      </c>
      <c r="I719" t="s">
        <v>2457</v>
      </c>
      <c r="J719" t="s">
        <v>1615</v>
      </c>
      <c r="K719">
        <v>0.05</v>
      </c>
      <c r="L719">
        <v>6.5000000000000002E-2</v>
      </c>
      <c r="M719">
        <v>1.4999999999999999E-2</v>
      </c>
      <c r="N719">
        <v>7.7499999999999999E-2</v>
      </c>
      <c r="O719">
        <v>7.1999999999999995E-2</v>
      </c>
      <c r="P719">
        <v>-1.4443708360029133E-2</v>
      </c>
      <c r="Q719">
        <v>-1.0894041479796069E-2</v>
      </c>
      <c r="R719">
        <v>-2.5337749839825202E-2</v>
      </c>
      <c r="S719">
        <v>-3.1672187299781503E-2</v>
      </c>
      <c r="T719">
        <v>-3.5562916399708669E-2</v>
      </c>
      <c r="U719">
        <v>6.3056291639970868E-2</v>
      </c>
      <c r="V719">
        <v>6.6605958520203928E-2</v>
      </c>
      <c r="W719">
        <v>5.2162250160174797E-2</v>
      </c>
      <c r="X719">
        <v>4.5827812700218497E-2</v>
      </c>
      <c r="Y719">
        <v>4.1937083600291331E-2</v>
      </c>
      <c r="Z719">
        <v>5.7556291639970864E-2</v>
      </c>
      <c r="AA719">
        <v>6.1105958520203923E-2</v>
      </c>
      <c r="AB719">
        <v>4.6662250160174792E-2</v>
      </c>
      <c r="AC719">
        <v>4.0327812700218492E-2</v>
      </c>
      <c r="AD719">
        <v>3.6437083600291326E-2</v>
      </c>
      <c r="AE719" t="str">
        <f t="shared" si="11"/>
        <v>Makanan &amp; MinumanPembuatan KueTepung Kue</v>
      </c>
      <c r="BF719" t="s">
        <v>1645</v>
      </c>
      <c r="BI719" t="s">
        <v>2457</v>
      </c>
      <c r="BL719" t="s">
        <v>422</v>
      </c>
      <c r="BM719" t="s">
        <v>3815</v>
      </c>
      <c r="BO719" t="s">
        <v>3547</v>
      </c>
      <c r="BP719" t="s">
        <v>4392</v>
      </c>
    </row>
    <row r="720" spans="1:68">
      <c r="A720" t="s">
        <v>1615</v>
      </c>
      <c r="B720">
        <v>700437</v>
      </c>
      <c r="C720" t="s">
        <v>1659</v>
      </c>
      <c r="D720">
        <v>915336</v>
      </c>
      <c r="E720" t="s">
        <v>1667</v>
      </c>
      <c r="F720">
        <v>922504</v>
      </c>
      <c r="G720" t="s">
        <v>4212</v>
      </c>
      <c r="H720" t="s">
        <v>4393</v>
      </c>
      <c r="I720" t="s">
        <v>2457</v>
      </c>
      <c r="J720" t="s">
        <v>1615</v>
      </c>
      <c r="K720">
        <v>0.05</v>
      </c>
      <c r="L720">
        <v>6.5000000000000002E-2</v>
      </c>
      <c r="M720">
        <v>1.4999999999999999E-2</v>
      </c>
      <c r="N720">
        <v>0.1</v>
      </c>
      <c r="O720">
        <v>0.11700000000000001</v>
      </c>
      <c r="P720">
        <v>-1.4164410267567804E-2</v>
      </c>
      <c r="Q720">
        <v>-1.2849128127025392E-2</v>
      </c>
      <c r="R720">
        <v>-2.7013538394593195E-2</v>
      </c>
      <c r="S720">
        <v>-3.3766922993241494E-2</v>
      </c>
      <c r="T720">
        <v>-3.8355897324321986E-2</v>
      </c>
      <c r="U720">
        <v>8.5835589732432202E-2</v>
      </c>
      <c r="V720">
        <v>8.7150871872974614E-2</v>
      </c>
      <c r="W720">
        <v>7.298646160540681E-2</v>
      </c>
      <c r="X720">
        <v>6.6233077006758512E-2</v>
      </c>
      <c r="Y720">
        <v>6.164410267567802E-2</v>
      </c>
      <c r="Z720">
        <v>0.1028355897324322</v>
      </c>
      <c r="AA720">
        <v>0.10415087187297462</v>
      </c>
      <c r="AB720">
        <v>8.9986461605406812E-2</v>
      </c>
      <c r="AC720">
        <v>8.3233077006758513E-2</v>
      </c>
      <c r="AD720">
        <v>7.8644102675678021E-2</v>
      </c>
      <c r="AE720" t="str">
        <f t="shared" si="11"/>
        <v>Makanan &amp; MinumanMakanan RinganMakanan Ringan Kering</v>
      </c>
      <c r="BF720" t="s">
        <v>1265</v>
      </c>
      <c r="BI720" t="s">
        <v>2457</v>
      </c>
      <c r="BL720" t="s">
        <v>1143</v>
      </c>
      <c r="BM720" t="s">
        <v>3809</v>
      </c>
      <c r="BO720" t="s">
        <v>3587</v>
      </c>
      <c r="BP720" t="s">
        <v>4394</v>
      </c>
    </row>
    <row r="721" spans="1:68">
      <c r="A721" t="s">
        <v>1615</v>
      </c>
      <c r="B721">
        <v>700437</v>
      </c>
      <c r="C721" t="s">
        <v>1659</v>
      </c>
      <c r="D721">
        <v>915336</v>
      </c>
      <c r="E721" t="s">
        <v>1664</v>
      </c>
      <c r="F721">
        <v>700768</v>
      </c>
      <c r="G721" t="s">
        <v>4206</v>
      </c>
      <c r="H721" t="s">
        <v>4393</v>
      </c>
      <c r="I721" t="s">
        <v>2457</v>
      </c>
      <c r="J721" t="s">
        <v>1615</v>
      </c>
      <c r="K721">
        <v>0.05</v>
      </c>
      <c r="L721">
        <v>6.5000000000000002E-2</v>
      </c>
      <c r="M721">
        <v>1.4999999999999999E-2</v>
      </c>
      <c r="N721">
        <v>9.5000000000000001E-2</v>
      </c>
      <c r="O721">
        <v>0.11700000000000001</v>
      </c>
      <c r="P721">
        <v>-1.4500000000000002E-2</v>
      </c>
      <c r="Q721">
        <v>-1.0499999999999999E-2</v>
      </c>
      <c r="R721">
        <v>-2.5000000000000001E-2</v>
      </c>
      <c r="S721">
        <v>-3.125E-2</v>
      </c>
      <c r="T721">
        <v>-3.5000000000000003E-2</v>
      </c>
      <c r="U721">
        <v>8.0500000000000002E-2</v>
      </c>
      <c r="V721">
        <v>8.4500000000000006E-2</v>
      </c>
      <c r="W721">
        <v>7.0000000000000007E-2</v>
      </c>
      <c r="X721">
        <v>6.3750000000000001E-2</v>
      </c>
      <c r="Y721">
        <v>0.06</v>
      </c>
      <c r="Z721">
        <v>0.10250000000000001</v>
      </c>
      <c r="AA721">
        <v>0.10650000000000001</v>
      </c>
      <c r="AB721">
        <v>9.1999999999999998E-2</v>
      </c>
      <c r="AC721">
        <v>8.5750000000000007E-2</v>
      </c>
      <c r="AD721">
        <v>8.2000000000000003E-2</v>
      </c>
      <c r="AE721" t="str">
        <f t="shared" si="11"/>
        <v>Makanan &amp; MinumanMakanan RinganCokelat &amp; Camilan Cokelat</v>
      </c>
      <c r="BF721" t="s">
        <v>1751</v>
      </c>
      <c r="BI721" t="s">
        <v>2457</v>
      </c>
      <c r="BL721" t="s">
        <v>242</v>
      </c>
      <c r="BM721" t="s">
        <v>3812</v>
      </c>
      <c r="BO721" t="s">
        <v>4395</v>
      </c>
      <c r="BP721" t="s">
        <v>4396</v>
      </c>
    </row>
    <row r="722" spans="1:68">
      <c r="A722" t="s">
        <v>1615</v>
      </c>
      <c r="B722">
        <v>700437</v>
      </c>
      <c r="C722" t="s">
        <v>1659</v>
      </c>
      <c r="D722">
        <v>915336</v>
      </c>
      <c r="E722" t="s">
        <v>1661</v>
      </c>
      <c r="F722">
        <v>700553</v>
      </c>
      <c r="G722" t="s">
        <v>4204</v>
      </c>
      <c r="H722" t="s">
        <v>4393</v>
      </c>
      <c r="I722" t="s">
        <v>2457</v>
      </c>
      <c r="J722" t="s">
        <v>1615</v>
      </c>
      <c r="K722">
        <v>0.05</v>
      </c>
      <c r="L722">
        <v>6.5000000000000002E-2</v>
      </c>
      <c r="M722">
        <v>1.4999999999999999E-2</v>
      </c>
      <c r="N722">
        <v>0.1</v>
      </c>
      <c r="O722">
        <v>0.11700000000000001</v>
      </c>
      <c r="P722">
        <v>-1.4500000000000002E-2</v>
      </c>
      <c r="Q722">
        <v>-1.0499999999999999E-2</v>
      </c>
      <c r="R722">
        <v>-2.5000000000000001E-2</v>
      </c>
      <c r="S722">
        <v>-3.125E-2</v>
      </c>
      <c r="T722">
        <v>-3.5000000000000003E-2</v>
      </c>
      <c r="U722">
        <v>8.5500000000000007E-2</v>
      </c>
      <c r="V722">
        <v>8.950000000000001E-2</v>
      </c>
      <c r="W722">
        <v>7.5000000000000011E-2</v>
      </c>
      <c r="X722">
        <v>6.8750000000000006E-2</v>
      </c>
      <c r="Y722">
        <v>6.5000000000000002E-2</v>
      </c>
      <c r="Z722">
        <v>0.10250000000000001</v>
      </c>
      <c r="AA722">
        <v>0.10650000000000001</v>
      </c>
      <c r="AB722">
        <v>9.1999999999999998E-2</v>
      </c>
      <c r="AC722">
        <v>8.5750000000000007E-2</v>
      </c>
      <c r="AD722">
        <v>8.2000000000000003E-2</v>
      </c>
      <c r="AE722" t="str">
        <f t="shared" si="11"/>
        <v>Makanan &amp; MinumanMakanan RinganBiskuit, Kue &amp; Wafer</v>
      </c>
      <c r="BF722" t="s">
        <v>1592</v>
      </c>
      <c r="BI722" t="s">
        <v>2457</v>
      </c>
      <c r="BL722" t="s">
        <v>561</v>
      </c>
      <c r="BM722" t="s">
        <v>3818</v>
      </c>
      <c r="BO722" t="s">
        <v>3554</v>
      </c>
      <c r="BP722" t="s">
        <v>4397</v>
      </c>
    </row>
    <row r="723" spans="1:68">
      <c r="A723" t="s">
        <v>1615</v>
      </c>
      <c r="B723">
        <v>700437</v>
      </c>
      <c r="C723" t="s">
        <v>1659</v>
      </c>
      <c r="D723">
        <v>915336</v>
      </c>
      <c r="E723" t="s">
        <v>1665</v>
      </c>
      <c r="F723">
        <v>700554</v>
      </c>
      <c r="G723" t="s">
        <v>4209</v>
      </c>
      <c r="H723" t="s">
        <v>4393</v>
      </c>
      <c r="I723" t="s">
        <v>2457</v>
      </c>
      <c r="J723" t="s">
        <v>1615</v>
      </c>
      <c r="K723">
        <v>0.05</v>
      </c>
      <c r="L723">
        <v>6.5000000000000002E-2</v>
      </c>
      <c r="M723">
        <v>1.4999999999999999E-2</v>
      </c>
      <c r="N723">
        <v>0.1</v>
      </c>
      <c r="O723">
        <v>0.11700000000000001</v>
      </c>
      <c r="P723">
        <v>-1.4480847671772266E-2</v>
      </c>
      <c r="Q723">
        <v>-1.063406629759416E-2</v>
      </c>
      <c r="R723">
        <v>-2.5114913969366427E-2</v>
      </c>
      <c r="S723">
        <v>-3.1393642461708032E-2</v>
      </c>
      <c r="T723">
        <v>-3.519152328227737E-2</v>
      </c>
      <c r="U723">
        <v>8.5519152328227738E-2</v>
      </c>
      <c r="V723">
        <v>8.936593370240585E-2</v>
      </c>
      <c r="W723">
        <v>7.4885086030633582E-2</v>
      </c>
      <c r="X723">
        <v>6.8606357538291973E-2</v>
      </c>
      <c r="Y723">
        <v>6.4808476717722635E-2</v>
      </c>
      <c r="Z723">
        <v>0.10251915232822774</v>
      </c>
      <c r="AA723">
        <v>0.10636593370240585</v>
      </c>
      <c r="AB723">
        <v>9.1885086030633584E-2</v>
      </c>
      <c r="AC723">
        <v>8.5606357538291974E-2</v>
      </c>
      <c r="AD723">
        <v>8.1808476717722636E-2</v>
      </c>
      <c r="AE723" t="str">
        <f t="shared" si="11"/>
        <v>Makanan &amp; MinumanMakanan RinganKeripik &amp; Camilan Isi</v>
      </c>
      <c r="BF723" t="s">
        <v>1578</v>
      </c>
      <c r="BI723" t="s">
        <v>2457</v>
      </c>
      <c r="BL723" t="s">
        <v>731</v>
      </c>
      <c r="BM723" t="s">
        <v>3820</v>
      </c>
      <c r="BO723" t="s">
        <v>3560</v>
      </c>
      <c r="BP723" t="s">
        <v>4398</v>
      </c>
    </row>
    <row r="724" spans="1:68">
      <c r="A724" t="s">
        <v>1615</v>
      </c>
      <c r="B724">
        <v>700437</v>
      </c>
      <c r="C724" t="s">
        <v>1659</v>
      </c>
      <c r="D724">
        <v>915336</v>
      </c>
      <c r="E724" t="s">
        <v>1672</v>
      </c>
      <c r="F724">
        <v>820368</v>
      </c>
      <c r="G724" t="s">
        <v>4211</v>
      </c>
      <c r="H724" t="s">
        <v>4393</v>
      </c>
      <c r="I724" t="s">
        <v>2457</v>
      </c>
      <c r="J724" t="s">
        <v>1615</v>
      </c>
      <c r="K724">
        <v>0.05</v>
      </c>
      <c r="L724">
        <v>6.5000000000000002E-2</v>
      </c>
      <c r="M724">
        <v>1.4999999999999999E-2</v>
      </c>
      <c r="N724">
        <v>9.5000000000000001E-2</v>
      </c>
      <c r="O724">
        <v>0.11700000000000001</v>
      </c>
      <c r="P724">
        <v>-1.4500000000000002E-2</v>
      </c>
      <c r="Q724">
        <v>-1.0499999999999999E-2</v>
      </c>
      <c r="R724">
        <v>-2.5000000000000001E-2</v>
      </c>
      <c r="S724">
        <v>-3.125E-2</v>
      </c>
      <c r="T724">
        <v>-3.5000000000000003E-2</v>
      </c>
      <c r="U724">
        <v>8.0500000000000002E-2</v>
      </c>
      <c r="V724">
        <v>8.4500000000000006E-2</v>
      </c>
      <c r="W724">
        <v>7.0000000000000007E-2</v>
      </c>
      <c r="X724">
        <v>6.3750000000000001E-2</v>
      </c>
      <c r="Y724">
        <v>0.06</v>
      </c>
      <c r="Z724">
        <v>0.10250000000000001</v>
      </c>
      <c r="AA724">
        <v>0.10650000000000001</v>
      </c>
      <c r="AB724">
        <v>9.1999999999999998E-2</v>
      </c>
      <c r="AC724">
        <v>8.5750000000000007E-2</v>
      </c>
      <c r="AD724">
        <v>8.2000000000000003E-2</v>
      </c>
      <c r="AE724" t="str">
        <f t="shared" si="11"/>
        <v>Makanan &amp; MinumanMakanan RinganKue Camilan &amp; Roti Pastri</v>
      </c>
      <c r="BF724" t="s">
        <v>2312</v>
      </c>
      <c r="BI724" t="s">
        <v>2457</v>
      </c>
      <c r="BL724" t="s">
        <v>638</v>
      </c>
      <c r="BM724" t="s">
        <v>3826</v>
      </c>
      <c r="BO724" t="s">
        <v>3572</v>
      </c>
      <c r="BP724" t="s">
        <v>4399</v>
      </c>
    </row>
    <row r="725" spans="1:68">
      <c r="A725" t="s">
        <v>1615</v>
      </c>
      <c r="B725">
        <v>700437</v>
      </c>
      <c r="C725" t="s">
        <v>1659</v>
      </c>
      <c r="D725">
        <v>915336</v>
      </c>
      <c r="E725" t="s">
        <v>1279</v>
      </c>
      <c r="F725">
        <v>963464</v>
      </c>
      <c r="G725" t="s">
        <v>4228</v>
      </c>
      <c r="H725" t="s">
        <v>4393</v>
      </c>
      <c r="I725" t="s">
        <v>2457</v>
      </c>
      <c r="J725" t="s">
        <v>1615</v>
      </c>
      <c r="K725">
        <v>0.05</v>
      </c>
      <c r="L725">
        <v>6.5000000000000002E-2</v>
      </c>
      <c r="M725">
        <v>1.4999999999999999E-2</v>
      </c>
      <c r="N725">
        <v>0.1</v>
      </c>
      <c r="O725">
        <v>0.11700000000000001</v>
      </c>
      <c r="P725">
        <v>-1.4500000000000002E-2</v>
      </c>
      <c r="Q725">
        <v>-1.0499999999999999E-2</v>
      </c>
      <c r="R725">
        <v>-2.5000000000000001E-2</v>
      </c>
      <c r="S725">
        <v>-3.125E-2</v>
      </c>
      <c r="T725">
        <v>-3.5000000000000003E-2</v>
      </c>
      <c r="U725">
        <v>8.5500000000000007E-2</v>
      </c>
      <c r="V725">
        <v>8.950000000000001E-2</v>
      </c>
      <c r="W725">
        <v>7.5000000000000011E-2</v>
      </c>
      <c r="X725">
        <v>6.8750000000000006E-2</v>
      </c>
      <c r="Y725">
        <v>6.5000000000000002E-2</v>
      </c>
      <c r="Z725">
        <v>0.10250000000000001</v>
      </c>
      <c r="AA725">
        <v>0.10650000000000001</v>
      </c>
      <c r="AB725">
        <v>9.1999999999999998E-2</v>
      </c>
      <c r="AC725">
        <v>8.5750000000000007E-2</v>
      </c>
      <c r="AD725">
        <v>8.2000000000000003E-2</v>
      </c>
      <c r="AE725" t="str">
        <f t="shared" si="11"/>
        <v>Makanan &amp; MinumanMakanan RinganSet Kado</v>
      </c>
      <c r="BF725" t="s">
        <v>2191</v>
      </c>
      <c r="BI725" t="s">
        <v>2457</v>
      </c>
      <c r="BL725" t="s">
        <v>1144</v>
      </c>
      <c r="BM725" t="s">
        <v>3823</v>
      </c>
      <c r="BO725" t="s">
        <v>3581</v>
      </c>
      <c r="BP725" t="s">
        <v>4400</v>
      </c>
    </row>
    <row r="726" spans="1:68">
      <c r="A726" t="s">
        <v>1615</v>
      </c>
      <c r="B726">
        <v>700437</v>
      </c>
      <c r="C726" t="s">
        <v>1659</v>
      </c>
      <c r="D726">
        <v>915336</v>
      </c>
      <c r="E726" t="s">
        <v>560</v>
      </c>
      <c r="F726">
        <v>921992</v>
      </c>
      <c r="G726" t="s">
        <v>4223</v>
      </c>
      <c r="H726" t="s">
        <v>4393</v>
      </c>
      <c r="I726" t="s">
        <v>2457</v>
      </c>
      <c r="J726" t="s">
        <v>1615</v>
      </c>
      <c r="K726">
        <v>0.05</v>
      </c>
      <c r="L726">
        <v>6.5000000000000002E-2</v>
      </c>
      <c r="M726">
        <v>1.4999999999999999E-2</v>
      </c>
      <c r="N726">
        <v>0.1</v>
      </c>
      <c r="O726">
        <v>0.11700000000000001</v>
      </c>
      <c r="P726">
        <v>-1.4500000000000002E-2</v>
      </c>
      <c r="Q726">
        <v>-1.0499999999999999E-2</v>
      </c>
      <c r="R726">
        <v>-2.5000000000000001E-2</v>
      </c>
      <c r="S726">
        <v>-3.125E-2</v>
      </c>
      <c r="T726">
        <v>-3.5000000000000003E-2</v>
      </c>
      <c r="U726">
        <v>8.5500000000000007E-2</v>
      </c>
      <c r="V726">
        <v>8.950000000000001E-2</v>
      </c>
      <c r="W726">
        <v>7.5000000000000011E-2</v>
      </c>
      <c r="X726">
        <v>6.8750000000000006E-2</v>
      </c>
      <c r="Y726">
        <v>6.5000000000000002E-2</v>
      </c>
      <c r="Z726">
        <v>0.10250000000000001</v>
      </c>
      <c r="AA726">
        <v>0.10650000000000001</v>
      </c>
      <c r="AB726">
        <v>9.1999999999999998E-2</v>
      </c>
      <c r="AC726">
        <v>8.5750000000000007E-2</v>
      </c>
      <c r="AD726">
        <v>8.2000000000000003E-2</v>
      </c>
      <c r="AE726" t="str">
        <f t="shared" si="11"/>
        <v>Makanan &amp; MinumanMakanan RinganPopcorn</v>
      </c>
      <c r="BF726" t="s">
        <v>505</v>
      </c>
      <c r="BI726" t="s">
        <v>2457</v>
      </c>
      <c r="BL726" t="s">
        <v>306</v>
      </c>
      <c r="BM726" t="s">
        <v>3828</v>
      </c>
      <c r="BO726" t="s">
        <v>3566</v>
      </c>
      <c r="BP726" t="s">
        <v>4401</v>
      </c>
    </row>
    <row r="727" spans="1:68">
      <c r="A727" t="s">
        <v>1615</v>
      </c>
      <c r="B727">
        <v>700437</v>
      </c>
      <c r="C727" t="s">
        <v>1659</v>
      </c>
      <c r="D727">
        <v>915336</v>
      </c>
      <c r="E727" t="s">
        <v>1670</v>
      </c>
      <c r="F727">
        <v>922120</v>
      </c>
      <c r="G727" t="s">
        <v>4226</v>
      </c>
      <c r="H727" t="s">
        <v>4393</v>
      </c>
      <c r="I727" t="s">
        <v>2457</v>
      </c>
      <c r="J727" t="s">
        <v>1615</v>
      </c>
      <c r="K727">
        <v>0.05</v>
      </c>
      <c r="L727">
        <v>6.5000000000000002E-2</v>
      </c>
      <c r="M727">
        <v>1.4999999999999999E-2</v>
      </c>
      <c r="N727">
        <v>0.1</v>
      </c>
      <c r="O727">
        <v>0.11700000000000001</v>
      </c>
      <c r="P727">
        <v>-1.4500000000000002E-2</v>
      </c>
      <c r="Q727">
        <v>-1.0499999999999999E-2</v>
      </c>
      <c r="R727">
        <v>-2.5000000000000001E-2</v>
      </c>
      <c r="S727">
        <v>-3.125E-2</v>
      </c>
      <c r="T727">
        <v>-3.5000000000000003E-2</v>
      </c>
      <c r="U727">
        <v>8.5500000000000007E-2</v>
      </c>
      <c r="V727">
        <v>8.950000000000001E-2</v>
      </c>
      <c r="W727">
        <v>7.5000000000000011E-2</v>
      </c>
      <c r="X727">
        <v>6.8750000000000006E-2</v>
      </c>
      <c r="Y727">
        <v>6.5000000000000002E-2</v>
      </c>
      <c r="Z727">
        <v>0.10250000000000001</v>
      </c>
      <c r="AA727">
        <v>0.10650000000000001</v>
      </c>
      <c r="AB727">
        <v>9.1999999999999998E-2</v>
      </c>
      <c r="AC727">
        <v>8.5750000000000007E-2</v>
      </c>
      <c r="AD727">
        <v>8.2000000000000003E-2</v>
      </c>
      <c r="AE727" t="str">
        <f t="shared" si="11"/>
        <v>Makanan &amp; MinumanMakanan RinganRumput Laut</v>
      </c>
      <c r="BF727" t="s">
        <v>581</v>
      </c>
      <c r="BI727" t="s">
        <v>2457</v>
      </c>
      <c r="BL727" t="s">
        <v>1036</v>
      </c>
      <c r="BM727" t="s">
        <v>3830</v>
      </c>
      <c r="BO727" t="s">
        <v>3578</v>
      </c>
      <c r="BP727" t="s">
        <v>4402</v>
      </c>
    </row>
    <row r="728" spans="1:68">
      <c r="A728" t="s">
        <v>1615</v>
      </c>
      <c r="B728">
        <v>700437</v>
      </c>
      <c r="C728" t="s">
        <v>1659</v>
      </c>
      <c r="D728">
        <v>915336</v>
      </c>
      <c r="E728" t="s">
        <v>1662</v>
      </c>
      <c r="F728">
        <v>921736</v>
      </c>
      <c r="G728" t="s">
        <v>4220</v>
      </c>
      <c r="H728" t="s">
        <v>4393</v>
      </c>
      <c r="I728" t="s">
        <v>2457</v>
      </c>
      <c r="J728" t="s">
        <v>1615</v>
      </c>
      <c r="K728">
        <v>0.05</v>
      </c>
      <c r="L728">
        <v>6.5000000000000002E-2</v>
      </c>
      <c r="M728">
        <v>1.4999999999999999E-2</v>
      </c>
      <c r="N728">
        <v>9.5000000000000001E-2</v>
      </c>
      <c r="O728">
        <v>0.11700000000000001</v>
      </c>
      <c r="P728">
        <v>-1.4247030416934134E-2</v>
      </c>
      <c r="Q728">
        <v>-1.2270787081461093E-2</v>
      </c>
      <c r="R728">
        <v>-2.6517817498395227E-2</v>
      </c>
      <c r="S728">
        <v>-3.314727187299403E-2</v>
      </c>
      <c r="T728">
        <v>-3.752969583065871E-2</v>
      </c>
      <c r="U728">
        <v>8.0752969583065867E-2</v>
      </c>
      <c r="V728">
        <v>8.2729212918538908E-2</v>
      </c>
      <c r="W728">
        <v>6.8482182501604774E-2</v>
      </c>
      <c r="X728">
        <v>6.1852728127005971E-2</v>
      </c>
      <c r="Y728">
        <v>5.7470304169341291E-2</v>
      </c>
      <c r="Z728">
        <v>0.10275296958306587</v>
      </c>
      <c r="AA728">
        <v>0.10472921291853891</v>
      </c>
      <c r="AB728">
        <v>9.048218250160478E-2</v>
      </c>
      <c r="AC728">
        <v>8.3852728127005977E-2</v>
      </c>
      <c r="AD728">
        <v>7.9470304169341296E-2</v>
      </c>
      <c r="AE728" t="str">
        <f t="shared" si="11"/>
        <v>Makanan &amp; MinumanMakanan RinganPermen</v>
      </c>
      <c r="BF728" t="s">
        <v>1992</v>
      </c>
      <c r="BI728" t="s">
        <v>2457</v>
      </c>
      <c r="BL728" t="s">
        <v>307</v>
      </c>
      <c r="BM728" t="s">
        <v>3832</v>
      </c>
      <c r="BO728" t="s">
        <v>3551</v>
      </c>
      <c r="BP728" t="s">
        <v>4403</v>
      </c>
    </row>
    <row r="729" spans="1:68">
      <c r="A729" t="s">
        <v>1615</v>
      </c>
      <c r="B729">
        <v>700437</v>
      </c>
      <c r="C729" t="s">
        <v>1659</v>
      </c>
      <c r="D729">
        <v>915336</v>
      </c>
      <c r="E729" t="s">
        <v>1660</v>
      </c>
      <c r="F729">
        <v>947080</v>
      </c>
      <c r="G729" t="s">
        <v>4200</v>
      </c>
      <c r="H729" t="s">
        <v>4393</v>
      </c>
      <c r="I729" t="s">
        <v>2457</v>
      </c>
      <c r="J729" t="s">
        <v>1615</v>
      </c>
      <c r="K729">
        <v>0.05</v>
      </c>
      <c r="L729">
        <v>6.5000000000000002E-2</v>
      </c>
      <c r="M729">
        <v>1.4999999999999999E-2</v>
      </c>
      <c r="N729">
        <v>7.7499999999999999E-2</v>
      </c>
      <c r="O729">
        <v>0.11700000000000001</v>
      </c>
      <c r="P729">
        <v>-1.4500000000000002E-2</v>
      </c>
      <c r="Q729">
        <v>-1.0499999999999999E-2</v>
      </c>
      <c r="R729">
        <v>-2.5000000000000001E-2</v>
      </c>
      <c r="S729">
        <v>-3.125E-2</v>
      </c>
      <c r="T729">
        <v>-3.5000000000000003E-2</v>
      </c>
      <c r="U729">
        <v>6.3E-2</v>
      </c>
      <c r="V729">
        <v>6.7000000000000004E-2</v>
      </c>
      <c r="W729">
        <v>5.2499999999999998E-2</v>
      </c>
      <c r="X729">
        <v>4.6249999999999999E-2</v>
      </c>
      <c r="Y729">
        <v>4.2499999999999996E-2</v>
      </c>
      <c r="Z729">
        <v>0.10250000000000001</v>
      </c>
      <c r="AA729">
        <v>0.10650000000000001</v>
      </c>
      <c r="AB729">
        <v>9.1999999999999998E-2</v>
      </c>
      <c r="AC729">
        <v>8.5750000000000007E-2</v>
      </c>
      <c r="AD729">
        <v>8.2000000000000003E-2</v>
      </c>
      <c r="AE729" t="str">
        <f t="shared" si="11"/>
        <v>Makanan &amp; MinumanMakanan RinganBar</v>
      </c>
      <c r="BF729" t="s">
        <v>1993</v>
      </c>
      <c r="BI729" t="s">
        <v>2457</v>
      </c>
      <c r="BL729" t="s">
        <v>423</v>
      </c>
      <c r="BM729" t="s">
        <v>3835</v>
      </c>
      <c r="BO729" t="s">
        <v>3569</v>
      </c>
      <c r="BP729" t="s">
        <v>4404</v>
      </c>
    </row>
    <row r="730" spans="1:68">
      <c r="A730" t="s">
        <v>1615</v>
      </c>
      <c r="B730">
        <v>700437</v>
      </c>
      <c r="C730" t="s">
        <v>1659</v>
      </c>
      <c r="D730">
        <v>915336</v>
      </c>
      <c r="E730" t="s">
        <v>1668</v>
      </c>
      <c r="F730">
        <v>922248</v>
      </c>
      <c r="G730" t="s">
        <v>4207</v>
      </c>
      <c r="H730" t="s">
        <v>4393</v>
      </c>
      <c r="I730" t="s">
        <v>2457</v>
      </c>
      <c r="J730" t="s">
        <v>1615</v>
      </c>
      <c r="K730">
        <v>0.05</v>
      </c>
      <c r="L730">
        <v>6.5000000000000002E-2</v>
      </c>
      <c r="M730">
        <v>1.4999999999999999E-2</v>
      </c>
      <c r="N730">
        <v>0.1</v>
      </c>
      <c r="O730">
        <v>0.11700000000000001</v>
      </c>
      <c r="P730">
        <v>-1.4500000000000002E-2</v>
      </c>
      <c r="Q730">
        <v>-1.0499999999999999E-2</v>
      </c>
      <c r="R730">
        <v>-2.5000000000000001E-2</v>
      </c>
      <c r="S730">
        <v>-3.125E-2</v>
      </c>
      <c r="T730">
        <v>-3.5000000000000003E-2</v>
      </c>
      <c r="U730">
        <v>8.5500000000000007E-2</v>
      </c>
      <c r="V730">
        <v>8.950000000000001E-2</v>
      </c>
      <c r="W730">
        <v>7.5000000000000011E-2</v>
      </c>
      <c r="X730">
        <v>6.8750000000000006E-2</v>
      </c>
      <c r="Y730">
        <v>6.5000000000000002E-2</v>
      </c>
      <c r="Z730">
        <v>0.10250000000000001</v>
      </c>
      <c r="AA730">
        <v>0.10650000000000001</v>
      </c>
      <c r="AB730">
        <v>9.1999999999999998E-2</v>
      </c>
      <c r="AC730">
        <v>8.5750000000000007E-2</v>
      </c>
      <c r="AD730">
        <v>8.2000000000000003E-2</v>
      </c>
      <c r="AE730" t="str">
        <f t="shared" si="11"/>
        <v>Makanan &amp; MinumanMakanan RinganKacang-kacangan</v>
      </c>
      <c r="BF730" t="s">
        <v>1315</v>
      </c>
      <c r="BI730" t="s">
        <v>2457</v>
      </c>
      <c r="BL730" t="s">
        <v>916</v>
      </c>
      <c r="BM730" t="s">
        <v>3838</v>
      </c>
      <c r="BO730" t="s">
        <v>2522</v>
      </c>
      <c r="BP730" t="s">
        <v>4405</v>
      </c>
    </row>
    <row r="731" spans="1:68">
      <c r="A731" t="s">
        <v>1615</v>
      </c>
      <c r="B731">
        <v>700437</v>
      </c>
      <c r="C731" t="s">
        <v>1659</v>
      </c>
      <c r="D731">
        <v>915336</v>
      </c>
      <c r="E731" t="s">
        <v>1671</v>
      </c>
      <c r="F731">
        <v>921864</v>
      </c>
      <c r="G731" t="s">
        <v>4202</v>
      </c>
      <c r="H731" t="s">
        <v>4393</v>
      </c>
      <c r="I731" t="s">
        <v>2457</v>
      </c>
      <c r="J731" t="s">
        <v>1615</v>
      </c>
      <c r="K731">
        <v>0.05</v>
      </c>
      <c r="L731">
        <v>6.5000000000000002E-2</v>
      </c>
      <c r="M731">
        <v>1.4999999999999999E-2</v>
      </c>
      <c r="N731">
        <v>0.1</v>
      </c>
      <c r="O731">
        <v>0.11700000000000001</v>
      </c>
      <c r="P731">
        <v>-1.4500000000000002E-2</v>
      </c>
      <c r="Q731">
        <v>-1.0499999999999999E-2</v>
      </c>
      <c r="R731">
        <v>-2.5000000000000001E-2</v>
      </c>
      <c r="S731">
        <v>-3.125E-2</v>
      </c>
      <c r="T731">
        <v>-3.5000000000000003E-2</v>
      </c>
      <c r="U731">
        <v>8.5500000000000007E-2</v>
      </c>
      <c r="V731">
        <v>8.950000000000001E-2</v>
      </c>
      <c r="W731">
        <v>7.5000000000000011E-2</v>
      </c>
      <c r="X731">
        <v>6.8750000000000006E-2</v>
      </c>
      <c r="Y731">
        <v>6.5000000000000002E-2</v>
      </c>
      <c r="Z731">
        <v>0.10250000000000001</v>
      </c>
      <c r="AA731">
        <v>0.10650000000000001</v>
      </c>
      <c r="AB731">
        <v>9.1999999999999998E-2</v>
      </c>
      <c r="AC731">
        <v>8.5750000000000007E-2</v>
      </c>
      <c r="AD731">
        <v>8.2000000000000003E-2</v>
      </c>
      <c r="AE731" t="str">
        <f t="shared" si="11"/>
        <v>Makanan &amp; MinumanMakanan RinganBiji-bijian</v>
      </c>
      <c r="BF731" t="s">
        <v>1670</v>
      </c>
      <c r="BI731" t="s">
        <v>1486</v>
      </c>
      <c r="BL731" t="s">
        <v>308</v>
      </c>
      <c r="BM731" t="s">
        <v>3841</v>
      </c>
      <c r="BO731" t="s">
        <v>3957</v>
      </c>
      <c r="BP731" t="s">
        <v>2633</v>
      </c>
    </row>
    <row r="732" spans="1:68">
      <c r="A732" t="s">
        <v>1615</v>
      </c>
      <c r="B732">
        <v>700437</v>
      </c>
      <c r="C732" t="s">
        <v>1659</v>
      </c>
      <c r="D732">
        <v>915336</v>
      </c>
      <c r="E732" t="s">
        <v>1669</v>
      </c>
      <c r="F732">
        <v>851856</v>
      </c>
      <c r="G732" t="s">
        <v>4215</v>
      </c>
      <c r="H732" t="s">
        <v>4393</v>
      </c>
      <c r="I732" t="s">
        <v>2457</v>
      </c>
      <c r="J732" t="s">
        <v>1615</v>
      </c>
      <c r="K732">
        <v>0.05</v>
      </c>
      <c r="L732">
        <v>6.5000000000000002E-2</v>
      </c>
      <c r="M732">
        <v>1.4999999999999999E-2</v>
      </c>
      <c r="N732">
        <v>0.1</v>
      </c>
      <c r="O732">
        <v>0.11700000000000001</v>
      </c>
      <c r="P732">
        <v>-1.3959862439344198E-2</v>
      </c>
      <c r="Q732">
        <v>-1.4280962924590626E-2</v>
      </c>
      <c r="R732">
        <v>-2.8240825363934824E-2</v>
      </c>
      <c r="S732">
        <v>-3.530103170491853E-2</v>
      </c>
      <c r="T732">
        <v>-4.0401375606558043E-2</v>
      </c>
      <c r="U732">
        <v>8.6040137560655802E-2</v>
      </c>
      <c r="V732">
        <v>8.5719037075409385E-2</v>
      </c>
      <c r="W732">
        <v>7.1759174636065182E-2</v>
      </c>
      <c r="X732">
        <v>6.4698968295081483E-2</v>
      </c>
      <c r="Y732">
        <v>5.9598624393441962E-2</v>
      </c>
      <c r="Z732">
        <v>0.1030401375606558</v>
      </c>
      <c r="AA732">
        <v>0.10271903707540939</v>
      </c>
      <c r="AB732">
        <v>8.8759174636065183E-2</v>
      </c>
      <c r="AC732">
        <v>8.169896829508147E-2</v>
      </c>
      <c r="AD732">
        <v>7.6598624393441964E-2</v>
      </c>
      <c r="AE732" t="str">
        <f t="shared" si="11"/>
        <v>Makanan &amp; MinumanMakanan RinganMakanan Ringan Nabati &amp; Gluten</v>
      </c>
      <c r="BF732" t="s">
        <v>2097</v>
      </c>
      <c r="BI732" t="s">
        <v>1486</v>
      </c>
      <c r="BL732" t="s">
        <v>484</v>
      </c>
      <c r="BM732" t="s">
        <v>3844</v>
      </c>
      <c r="BO732" t="s">
        <v>3967</v>
      </c>
      <c r="BP732" t="s">
        <v>2637</v>
      </c>
    </row>
    <row r="733" spans="1:68">
      <c r="A733" t="s">
        <v>1615</v>
      </c>
      <c r="B733">
        <v>700437</v>
      </c>
      <c r="C733" t="s">
        <v>1659</v>
      </c>
      <c r="D733">
        <v>915336</v>
      </c>
      <c r="E733" t="s">
        <v>1666</v>
      </c>
      <c r="F733">
        <v>922376</v>
      </c>
      <c r="G733" t="s">
        <v>4225</v>
      </c>
      <c r="H733" t="s">
        <v>4393</v>
      </c>
      <c r="I733" t="s">
        <v>2457</v>
      </c>
      <c r="J733" t="s">
        <v>1615</v>
      </c>
      <c r="K733">
        <v>0.05</v>
      </c>
      <c r="L733">
        <v>6.5000000000000002E-2</v>
      </c>
      <c r="M733">
        <v>1.4999999999999999E-2</v>
      </c>
      <c r="N733">
        <v>0.1</v>
      </c>
      <c r="O733">
        <v>0.11700000000000001</v>
      </c>
      <c r="P733">
        <v>-1.4500000000000002E-2</v>
      </c>
      <c r="Q733">
        <v>-1.0499999999999999E-2</v>
      </c>
      <c r="R733">
        <v>-2.5000000000000001E-2</v>
      </c>
      <c r="S733">
        <v>-3.125E-2</v>
      </c>
      <c r="T733">
        <v>-3.5000000000000003E-2</v>
      </c>
      <c r="U733">
        <v>8.5500000000000007E-2</v>
      </c>
      <c r="V733">
        <v>8.950000000000001E-2</v>
      </c>
      <c r="W733">
        <v>7.5000000000000011E-2</v>
      </c>
      <c r="X733">
        <v>6.8750000000000006E-2</v>
      </c>
      <c r="Y733">
        <v>6.5000000000000002E-2</v>
      </c>
      <c r="Z733">
        <v>0.10250000000000001</v>
      </c>
      <c r="AA733">
        <v>0.10650000000000001</v>
      </c>
      <c r="AB733">
        <v>9.1999999999999998E-2</v>
      </c>
      <c r="AC733">
        <v>8.5750000000000007E-2</v>
      </c>
      <c r="AD733">
        <v>8.2000000000000003E-2</v>
      </c>
      <c r="AE733" t="str">
        <f t="shared" si="11"/>
        <v>Makanan &amp; MinumanMakanan RinganPuding Kustar &amp; Jeli</v>
      </c>
      <c r="BF733" t="s">
        <v>1204</v>
      </c>
      <c r="BI733" t="s">
        <v>1486</v>
      </c>
      <c r="BL733" t="s">
        <v>711</v>
      </c>
      <c r="BM733" t="s">
        <v>3846</v>
      </c>
      <c r="BO733" t="s">
        <v>3970</v>
      </c>
      <c r="BP733" t="s">
        <v>2641</v>
      </c>
    </row>
    <row r="734" spans="1:68">
      <c r="A734" t="s">
        <v>1615</v>
      </c>
      <c r="B734">
        <v>700437</v>
      </c>
      <c r="C734" t="s">
        <v>1659</v>
      </c>
      <c r="D734">
        <v>915336</v>
      </c>
      <c r="E734" t="s">
        <v>1663</v>
      </c>
      <c r="F734">
        <v>946952</v>
      </c>
      <c r="G734" t="s">
        <v>4218</v>
      </c>
      <c r="H734" t="s">
        <v>4393</v>
      </c>
      <c r="I734" t="s">
        <v>2457</v>
      </c>
      <c r="J734" t="s">
        <v>1615</v>
      </c>
      <c r="K734">
        <v>0.05</v>
      </c>
      <c r="L734">
        <v>6.5000000000000002E-2</v>
      </c>
      <c r="M734">
        <v>1.4999999999999999E-2</v>
      </c>
      <c r="N734">
        <v>9.5000000000000001E-2</v>
      </c>
      <c r="O734">
        <v>0.11700000000000001</v>
      </c>
      <c r="P734">
        <v>-1.3825850504149226E-2</v>
      </c>
      <c r="Q734">
        <v>-1.5219046470955431E-2</v>
      </c>
      <c r="R734">
        <v>-2.9044896975104657E-2</v>
      </c>
      <c r="S734">
        <v>-3.630612121888082E-2</v>
      </c>
      <c r="T734">
        <v>-4.1741494958507763E-2</v>
      </c>
      <c r="U734">
        <v>8.1174149495850778E-2</v>
      </c>
      <c r="V734">
        <v>7.9780953529044574E-2</v>
      </c>
      <c r="W734">
        <v>6.5955103024895351E-2</v>
      </c>
      <c r="X734">
        <v>5.8693878781119181E-2</v>
      </c>
      <c r="Y734">
        <v>5.3258505041492238E-2</v>
      </c>
      <c r="Z734">
        <v>0.10317414949585078</v>
      </c>
      <c r="AA734">
        <v>0.10178095352904458</v>
      </c>
      <c r="AB734">
        <v>8.7955103024895342E-2</v>
      </c>
      <c r="AC734">
        <v>8.0693878781119194E-2</v>
      </c>
      <c r="AD734">
        <v>7.5258505041492244E-2</v>
      </c>
      <c r="AE734" t="str">
        <f t="shared" si="11"/>
        <v>Makanan &amp; MinumanMakanan RinganMengunyah &amp; Permen Karet</v>
      </c>
      <c r="BF734" t="s">
        <v>1671</v>
      </c>
      <c r="BI734" t="s">
        <v>1486</v>
      </c>
      <c r="BL734" t="s">
        <v>997</v>
      </c>
      <c r="BM734" t="s">
        <v>3849</v>
      </c>
      <c r="BO734" t="s">
        <v>3961</v>
      </c>
      <c r="BP734" t="s">
        <v>2645</v>
      </c>
    </row>
    <row r="735" spans="1:68">
      <c r="A735" t="s">
        <v>1615</v>
      </c>
      <c r="B735">
        <v>700437</v>
      </c>
      <c r="C735" t="s">
        <v>1631</v>
      </c>
      <c r="D735">
        <v>915464</v>
      </c>
      <c r="E735" t="s">
        <v>1633</v>
      </c>
      <c r="F735">
        <v>923144</v>
      </c>
      <c r="G735" t="s">
        <v>4242</v>
      </c>
      <c r="H735" t="s">
        <v>4406</v>
      </c>
      <c r="I735" t="s">
        <v>2457</v>
      </c>
      <c r="J735" t="s">
        <v>1615</v>
      </c>
      <c r="K735">
        <v>0.05</v>
      </c>
      <c r="L735">
        <v>6.5000000000000002E-2</v>
      </c>
      <c r="M735">
        <v>1.4999999999999999E-2</v>
      </c>
      <c r="N735">
        <v>9.5000000000000001E-2</v>
      </c>
      <c r="O735">
        <v>0.11700000000000001</v>
      </c>
      <c r="P735">
        <v>-1.4500000000000002E-2</v>
      </c>
      <c r="Q735">
        <v>-1.0499999999999999E-2</v>
      </c>
      <c r="R735">
        <v>-2.5000000000000001E-2</v>
      </c>
      <c r="S735">
        <v>-3.125E-2</v>
      </c>
      <c r="T735">
        <v>-3.5000000000000003E-2</v>
      </c>
      <c r="U735">
        <v>8.0500000000000002E-2</v>
      </c>
      <c r="V735">
        <v>8.4500000000000006E-2</v>
      </c>
      <c r="W735">
        <v>7.0000000000000007E-2</v>
      </c>
      <c r="X735">
        <v>6.3750000000000001E-2</v>
      </c>
      <c r="Y735">
        <v>0.06</v>
      </c>
      <c r="Z735">
        <v>0.10250000000000001</v>
      </c>
      <c r="AA735">
        <v>0.10650000000000001</v>
      </c>
      <c r="AB735">
        <v>9.1999999999999998E-2</v>
      </c>
      <c r="AC735">
        <v>8.5750000000000007E-2</v>
      </c>
      <c r="AD735">
        <v>8.2000000000000003E-2</v>
      </c>
      <c r="AE735" t="str">
        <f t="shared" si="11"/>
        <v>Makanan &amp; MinumanMakanan Segar &amp; BekuKue &amp; Pai</v>
      </c>
      <c r="BF735" t="s">
        <v>2119</v>
      </c>
      <c r="BI735" t="s">
        <v>1486</v>
      </c>
      <c r="BL735" t="s">
        <v>248</v>
      </c>
      <c r="BM735" t="s">
        <v>2922</v>
      </c>
      <c r="BO735" t="s">
        <v>3973</v>
      </c>
      <c r="BP735" t="s">
        <v>2649</v>
      </c>
    </row>
    <row r="736" spans="1:68">
      <c r="A736" t="s">
        <v>1615</v>
      </c>
      <c r="B736">
        <v>700437</v>
      </c>
      <c r="C736" t="s">
        <v>1631</v>
      </c>
      <c r="D736">
        <v>915464</v>
      </c>
      <c r="E736" t="s">
        <v>1643</v>
      </c>
      <c r="F736">
        <v>807952</v>
      </c>
      <c r="G736" t="s">
        <v>4248</v>
      </c>
      <c r="H736" t="s">
        <v>4406</v>
      </c>
      <c r="I736" t="s">
        <v>2457</v>
      </c>
      <c r="J736" t="s">
        <v>1615</v>
      </c>
      <c r="K736">
        <v>0.05</v>
      </c>
      <c r="L736">
        <v>6.5000000000000002E-2</v>
      </c>
      <c r="M736">
        <v>1.4999999999999999E-2</v>
      </c>
      <c r="N736">
        <v>9.5000000000000001E-2</v>
      </c>
      <c r="O736">
        <v>8.2000000000000003E-2</v>
      </c>
      <c r="P736">
        <v>-1.4500000000000002E-2</v>
      </c>
      <c r="Q736">
        <v>-1.0499999999999999E-2</v>
      </c>
      <c r="R736">
        <v>-2.5000000000000001E-2</v>
      </c>
      <c r="S736">
        <v>-3.125E-2</v>
      </c>
      <c r="T736">
        <v>-3.5000000000000003E-2</v>
      </c>
      <c r="U736">
        <v>8.0500000000000002E-2</v>
      </c>
      <c r="V736">
        <v>8.4500000000000006E-2</v>
      </c>
      <c r="W736">
        <v>7.0000000000000007E-2</v>
      </c>
      <c r="X736">
        <v>6.3750000000000001E-2</v>
      </c>
      <c r="Y736">
        <v>0.06</v>
      </c>
      <c r="Z736">
        <v>6.7500000000000004E-2</v>
      </c>
      <c r="AA736">
        <v>7.1500000000000008E-2</v>
      </c>
      <c r="AB736">
        <v>5.7000000000000002E-2</v>
      </c>
      <c r="AC736">
        <v>5.0750000000000003E-2</v>
      </c>
      <c r="AD736">
        <v>4.7E-2</v>
      </c>
      <c r="AE736" t="str">
        <f t="shared" si="11"/>
        <v>Makanan &amp; MinumanMakanan Segar &amp; BekuMakanan Siap Saji</v>
      </c>
      <c r="BF736" t="s">
        <v>1394</v>
      </c>
      <c r="BI736" t="s">
        <v>1486</v>
      </c>
      <c r="BL736" t="s">
        <v>433</v>
      </c>
      <c r="BM736" t="s">
        <v>2926</v>
      </c>
      <c r="BO736" t="s">
        <v>3964</v>
      </c>
      <c r="BP736" t="s">
        <v>2653</v>
      </c>
    </row>
    <row r="737" spans="1:68">
      <c r="A737" t="s">
        <v>1615</v>
      </c>
      <c r="B737">
        <v>700437</v>
      </c>
      <c r="C737" t="s">
        <v>1631</v>
      </c>
      <c r="D737">
        <v>915464</v>
      </c>
      <c r="E737" t="s">
        <v>1639</v>
      </c>
      <c r="F737">
        <v>922632</v>
      </c>
      <c r="G737" t="s">
        <v>4234</v>
      </c>
      <c r="H737" t="s">
        <v>4406</v>
      </c>
      <c r="I737" t="s">
        <v>2457</v>
      </c>
      <c r="J737" t="s">
        <v>1615</v>
      </c>
      <c r="K737">
        <v>0.05</v>
      </c>
      <c r="L737">
        <v>6.5000000000000002E-2</v>
      </c>
      <c r="M737">
        <v>1.4999999999999999E-2</v>
      </c>
      <c r="N737">
        <v>7.7499999999999999E-2</v>
      </c>
      <c r="O737">
        <v>7.1999999999999995E-2</v>
      </c>
      <c r="P737">
        <v>-1.4500000000000002E-2</v>
      </c>
      <c r="Q737">
        <v>-1.0499999999999999E-2</v>
      </c>
      <c r="R737">
        <v>-2.5000000000000001E-2</v>
      </c>
      <c r="S737">
        <v>-3.125E-2</v>
      </c>
      <c r="T737">
        <v>-3.5000000000000003E-2</v>
      </c>
      <c r="U737">
        <v>6.3E-2</v>
      </c>
      <c r="V737">
        <v>6.7000000000000004E-2</v>
      </c>
      <c r="W737">
        <v>5.2499999999999998E-2</v>
      </c>
      <c r="X737">
        <v>4.6249999999999999E-2</v>
      </c>
      <c r="Y737">
        <v>4.2499999999999996E-2</v>
      </c>
      <c r="Z737">
        <v>5.7499999999999996E-2</v>
      </c>
      <c r="AA737">
        <v>6.1499999999999999E-2</v>
      </c>
      <c r="AB737">
        <v>4.6999999999999993E-2</v>
      </c>
      <c r="AC737">
        <v>4.0749999999999995E-2</v>
      </c>
      <c r="AD737">
        <v>3.6999999999999991E-2</v>
      </c>
      <c r="AE737" t="str">
        <f t="shared" si="11"/>
        <v>Makanan &amp; MinumanMakanan Segar &amp; BekuDaging</v>
      </c>
      <c r="BF737" t="s">
        <v>2330</v>
      </c>
      <c r="BI737" t="s">
        <v>1486</v>
      </c>
      <c r="BL737" t="s">
        <v>229</v>
      </c>
      <c r="BM737" t="s">
        <v>2929</v>
      </c>
      <c r="BO737" t="s">
        <v>4213</v>
      </c>
      <c r="BP737" t="s">
        <v>2657</v>
      </c>
    </row>
    <row r="738" spans="1:68">
      <c r="A738" t="s">
        <v>1615</v>
      </c>
      <c r="B738">
        <v>700437</v>
      </c>
      <c r="C738" t="s">
        <v>1631</v>
      </c>
      <c r="D738">
        <v>915464</v>
      </c>
      <c r="E738" t="s">
        <v>1644</v>
      </c>
      <c r="F738">
        <v>924296</v>
      </c>
      <c r="G738" t="s">
        <v>4235</v>
      </c>
      <c r="H738" t="s">
        <v>4406</v>
      </c>
      <c r="I738" t="s">
        <v>2457</v>
      </c>
      <c r="J738" t="s">
        <v>1615</v>
      </c>
      <c r="K738">
        <v>0.05</v>
      </c>
      <c r="L738">
        <v>6.5000000000000002E-2</v>
      </c>
      <c r="M738">
        <v>1.4999999999999999E-2</v>
      </c>
      <c r="N738">
        <v>7.7499999999999999E-2</v>
      </c>
      <c r="O738">
        <v>0.11700000000000001</v>
      </c>
      <c r="P738">
        <v>-1.4500000000000002E-2</v>
      </c>
      <c r="Q738">
        <v>-1.0499999999999999E-2</v>
      </c>
      <c r="R738">
        <v>-2.5000000000000001E-2</v>
      </c>
      <c r="S738">
        <v>-3.125E-2</v>
      </c>
      <c r="T738">
        <v>-3.5000000000000003E-2</v>
      </c>
      <c r="U738">
        <v>6.3E-2</v>
      </c>
      <c r="V738">
        <v>6.7000000000000004E-2</v>
      </c>
      <c r="W738">
        <v>5.2499999999999998E-2</v>
      </c>
      <c r="X738">
        <v>4.6249999999999999E-2</v>
      </c>
      <c r="Y738">
        <v>4.2499999999999996E-2</v>
      </c>
      <c r="Z738">
        <v>0.10250000000000001</v>
      </c>
      <c r="AA738">
        <v>0.10650000000000001</v>
      </c>
      <c r="AB738">
        <v>9.1999999999999998E-2</v>
      </c>
      <c r="AC738">
        <v>8.5750000000000007E-2</v>
      </c>
      <c r="AD738">
        <v>8.2000000000000003E-2</v>
      </c>
      <c r="AE738" t="str">
        <f t="shared" si="11"/>
        <v>Makanan &amp; MinumanMakanan Segar &amp; BekuDaging Olahan &amp; Seafood</v>
      </c>
      <c r="BF738" t="s">
        <v>2258</v>
      </c>
      <c r="BI738" t="s">
        <v>1486</v>
      </c>
      <c r="BL738" t="s">
        <v>872</v>
      </c>
      <c r="BM738" t="s">
        <v>3418</v>
      </c>
      <c r="BO738" t="s">
        <v>4407</v>
      </c>
      <c r="BP738" t="s">
        <v>2661</v>
      </c>
    </row>
    <row r="739" spans="1:68">
      <c r="A739" t="s">
        <v>1615</v>
      </c>
      <c r="B739">
        <v>700437</v>
      </c>
      <c r="C739" t="s">
        <v>1631</v>
      </c>
      <c r="D739">
        <v>915464</v>
      </c>
      <c r="E739" t="s">
        <v>1646</v>
      </c>
      <c r="F739">
        <v>807568</v>
      </c>
      <c r="G739" t="s">
        <v>4265</v>
      </c>
      <c r="H739" t="s">
        <v>4406</v>
      </c>
      <c r="I739" t="s">
        <v>2457</v>
      </c>
      <c r="J739" t="s">
        <v>1615</v>
      </c>
      <c r="K739">
        <v>0.05</v>
      </c>
      <c r="L739">
        <v>6.5000000000000002E-2</v>
      </c>
      <c r="M739">
        <v>1.4999999999999999E-2</v>
      </c>
      <c r="N739">
        <v>7.4999999999999997E-2</v>
      </c>
      <c r="O739">
        <v>9.7000000000000003E-2</v>
      </c>
      <c r="P739">
        <v>-1.4500000000000002E-2</v>
      </c>
      <c r="Q739">
        <v>-1.0499999999999999E-2</v>
      </c>
      <c r="R739">
        <v>-2.5000000000000001E-2</v>
      </c>
      <c r="S739">
        <v>-3.125E-2</v>
      </c>
      <c r="T739">
        <v>-3.5000000000000003E-2</v>
      </c>
      <c r="U739">
        <v>6.0499999999999998E-2</v>
      </c>
      <c r="V739">
        <v>6.4500000000000002E-2</v>
      </c>
      <c r="W739">
        <v>4.9999999999999996E-2</v>
      </c>
      <c r="X739">
        <v>4.3749999999999997E-2</v>
      </c>
      <c r="Y739">
        <v>3.9999999999999994E-2</v>
      </c>
      <c r="Z739">
        <v>8.2500000000000004E-2</v>
      </c>
      <c r="AA739">
        <v>8.6500000000000007E-2</v>
      </c>
      <c r="AB739">
        <v>7.2000000000000008E-2</v>
      </c>
      <c r="AC739">
        <v>6.5750000000000003E-2</v>
      </c>
      <c r="AD739">
        <v>6.2E-2</v>
      </c>
      <c r="AE739" t="str">
        <f t="shared" si="11"/>
        <v>Makanan &amp; MinumanMakanan Segar &amp; BekuSup &amp; Semur</v>
      </c>
      <c r="BF739" t="s">
        <v>2259</v>
      </c>
      <c r="BI739" t="s">
        <v>1486</v>
      </c>
      <c r="BL739" t="s">
        <v>639</v>
      </c>
      <c r="BM739" t="s">
        <v>3421</v>
      </c>
      <c r="BO739" t="s">
        <v>4408</v>
      </c>
      <c r="BP739" t="s">
        <v>2665</v>
      </c>
    </row>
    <row r="740" spans="1:68">
      <c r="A740" t="s">
        <v>1615</v>
      </c>
      <c r="B740">
        <v>700437</v>
      </c>
      <c r="C740" t="s">
        <v>1631</v>
      </c>
      <c r="D740">
        <v>915464</v>
      </c>
      <c r="E740" t="s">
        <v>1635</v>
      </c>
      <c r="F740">
        <v>924168</v>
      </c>
      <c r="G740" t="s">
        <v>4246</v>
      </c>
      <c r="H740" t="s">
        <v>4406</v>
      </c>
      <c r="I740" t="s">
        <v>2457</v>
      </c>
      <c r="J740" t="s">
        <v>1615</v>
      </c>
      <c r="K740">
        <v>0.05</v>
      </c>
      <c r="L740">
        <v>6.5000000000000002E-2</v>
      </c>
      <c r="M740">
        <v>1.4999999999999999E-2</v>
      </c>
      <c r="N740">
        <v>7.7499999999999999E-2</v>
      </c>
      <c r="O740">
        <v>0.11700000000000001</v>
      </c>
      <c r="P740">
        <v>-1.4192462687689226E-2</v>
      </c>
      <c r="Q740">
        <v>-1.2652761186175464E-2</v>
      </c>
      <c r="R740">
        <v>-2.684522387386469E-2</v>
      </c>
      <c r="S740">
        <v>-3.3556529842330859E-2</v>
      </c>
      <c r="T740">
        <v>-3.8075373123107811E-2</v>
      </c>
      <c r="U740">
        <v>6.3307537312310772E-2</v>
      </c>
      <c r="V740">
        <v>6.4847238813824537E-2</v>
      </c>
      <c r="W740">
        <v>5.0654776126135309E-2</v>
      </c>
      <c r="X740">
        <v>4.394347015766914E-2</v>
      </c>
      <c r="Y740">
        <v>3.9424626876892188E-2</v>
      </c>
      <c r="Z740">
        <v>0.10280753731231078</v>
      </c>
      <c r="AA740">
        <v>0.10434723881382454</v>
      </c>
      <c r="AB740">
        <v>9.0154776126135316E-2</v>
      </c>
      <c r="AC740">
        <v>8.3443470157669147E-2</v>
      </c>
      <c r="AD740">
        <v>7.8924626876892195E-2</v>
      </c>
      <c r="AE740" t="str">
        <f t="shared" si="11"/>
        <v>Makanan &amp; MinumanMakanan Segar &amp; BekuMakanan Beku</v>
      </c>
      <c r="BF740" t="s">
        <v>2260</v>
      </c>
      <c r="BI740" t="s">
        <v>1486</v>
      </c>
      <c r="BL740" t="s">
        <v>283</v>
      </c>
      <c r="BM740" t="s">
        <v>3424</v>
      </c>
      <c r="BO740" t="s">
        <v>4409</v>
      </c>
      <c r="BP740" t="s">
        <v>2669</v>
      </c>
    </row>
    <row r="741" spans="1:68">
      <c r="A741" t="s">
        <v>1615</v>
      </c>
      <c r="B741">
        <v>700437</v>
      </c>
      <c r="C741" t="s">
        <v>1631</v>
      </c>
      <c r="D741">
        <v>915464</v>
      </c>
      <c r="E741" t="s">
        <v>1649</v>
      </c>
      <c r="F741">
        <v>922888</v>
      </c>
      <c r="G741" t="s">
        <v>4229</v>
      </c>
      <c r="H741" t="s">
        <v>4406</v>
      </c>
      <c r="I741" t="s">
        <v>2457</v>
      </c>
      <c r="J741" t="s">
        <v>1615</v>
      </c>
      <c r="K741">
        <v>0.05</v>
      </c>
      <c r="L741">
        <v>6.5000000000000002E-2</v>
      </c>
      <c r="M741">
        <v>1.4999999999999999E-2</v>
      </c>
      <c r="N741">
        <v>7.7499999999999999E-2</v>
      </c>
      <c r="O741">
        <v>0.11700000000000001</v>
      </c>
      <c r="P741">
        <v>-1.4264319350890581E-2</v>
      </c>
      <c r="Q741">
        <v>-1.2149764543765946E-2</v>
      </c>
      <c r="R741">
        <v>-2.6414083894656527E-2</v>
      </c>
      <c r="S741">
        <v>-3.3017604868320657E-2</v>
      </c>
      <c r="T741">
        <v>-3.7356806491094213E-2</v>
      </c>
      <c r="U741">
        <v>6.3235680649109421E-2</v>
      </c>
      <c r="V741">
        <v>6.5350235456234057E-2</v>
      </c>
      <c r="W741">
        <v>5.1085916105343472E-2</v>
      </c>
      <c r="X741">
        <v>4.4482395131679342E-2</v>
      </c>
      <c r="Y741">
        <v>4.0143193508905786E-2</v>
      </c>
      <c r="Z741">
        <v>0.10273568064910943</v>
      </c>
      <c r="AA741">
        <v>0.10485023545623406</v>
      </c>
      <c r="AB741">
        <v>9.0585916105343472E-2</v>
      </c>
      <c r="AC741">
        <v>8.3982395131679349E-2</v>
      </c>
      <c r="AD741">
        <v>7.9643193508905794E-2</v>
      </c>
      <c r="AE741" t="str">
        <f t="shared" si="11"/>
        <v>Makanan &amp; MinumanMakanan Segar &amp; BekuAlternatif Daging Vegetarian</v>
      </c>
      <c r="BF741" t="s">
        <v>2261</v>
      </c>
      <c r="BI741" t="s">
        <v>1486</v>
      </c>
      <c r="BL741" t="s">
        <v>383</v>
      </c>
      <c r="BM741" t="s">
        <v>3428</v>
      </c>
      <c r="BO741" t="s">
        <v>4410</v>
      </c>
      <c r="BP741" t="s">
        <v>2674</v>
      </c>
    </row>
    <row r="742" spans="1:68">
      <c r="A742" t="s">
        <v>1615</v>
      </c>
      <c r="B742">
        <v>700437</v>
      </c>
      <c r="C742" t="s">
        <v>1631</v>
      </c>
      <c r="D742">
        <v>915464</v>
      </c>
      <c r="E742" t="s">
        <v>1648</v>
      </c>
      <c r="F742">
        <v>923784</v>
      </c>
      <c r="G742" t="s">
        <v>4261</v>
      </c>
      <c r="H742" t="s">
        <v>4406</v>
      </c>
      <c r="I742" t="s">
        <v>2457</v>
      </c>
      <c r="J742" t="s">
        <v>1615</v>
      </c>
      <c r="K742">
        <v>0.05</v>
      </c>
      <c r="L742">
        <v>6.5000000000000002E-2</v>
      </c>
      <c r="M742">
        <v>1.4999999999999999E-2</v>
      </c>
      <c r="N742">
        <v>7.7499999999999999E-2</v>
      </c>
      <c r="O742">
        <v>7.1999999999999995E-2</v>
      </c>
      <c r="P742">
        <v>-1.4500000000000002E-2</v>
      </c>
      <c r="Q742">
        <v>-1.0499999999999999E-2</v>
      </c>
      <c r="R742">
        <v>-2.5000000000000001E-2</v>
      </c>
      <c r="S742">
        <v>-3.125E-2</v>
      </c>
      <c r="T742">
        <v>-3.5000000000000003E-2</v>
      </c>
      <c r="U742">
        <v>6.3E-2</v>
      </c>
      <c r="V742">
        <v>6.7000000000000004E-2</v>
      </c>
      <c r="W742">
        <v>5.2499999999999998E-2</v>
      </c>
      <c r="X742">
        <v>4.6249999999999999E-2</v>
      </c>
      <c r="Y742">
        <v>4.2499999999999996E-2</v>
      </c>
      <c r="Z742">
        <v>5.7499999999999996E-2</v>
      </c>
      <c r="AA742">
        <v>6.1499999999999999E-2</v>
      </c>
      <c r="AB742">
        <v>4.6999999999999993E-2</v>
      </c>
      <c r="AC742">
        <v>4.0749999999999995E-2</v>
      </c>
      <c r="AD742">
        <v>3.6999999999999991E-2</v>
      </c>
      <c r="AE742" t="str">
        <f t="shared" si="11"/>
        <v>Makanan &amp; MinumanMakanan Segar &amp; BekuSayuran</v>
      </c>
      <c r="BF742" t="s">
        <v>2313</v>
      </c>
      <c r="BI742" t="s">
        <v>1486</v>
      </c>
      <c r="BL742" t="s">
        <v>756</v>
      </c>
      <c r="BM742" t="s">
        <v>3431</v>
      </c>
      <c r="BO742" t="s">
        <v>4411</v>
      </c>
      <c r="BP742" t="s">
        <v>2678</v>
      </c>
    </row>
    <row r="743" spans="1:68">
      <c r="A743" t="s">
        <v>1615</v>
      </c>
      <c r="B743">
        <v>700437</v>
      </c>
      <c r="C743" t="s">
        <v>1631</v>
      </c>
      <c r="D743">
        <v>915464</v>
      </c>
      <c r="E743" t="s">
        <v>1647</v>
      </c>
      <c r="F743">
        <v>923656</v>
      </c>
      <c r="G743" t="s">
        <v>4267</v>
      </c>
      <c r="H743" t="s">
        <v>4406</v>
      </c>
      <c r="I743" t="s">
        <v>2457</v>
      </c>
      <c r="J743" t="s">
        <v>1615</v>
      </c>
      <c r="K743">
        <v>0.05</v>
      </c>
      <c r="L743">
        <v>6.5000000000000002E-2</v>
      </c>
      <c r="M743">
        <v>1.4999999999999999E-2</v>
      </c>
      <c r="N743">
        <v>7.7499999999999999E-2</v>
      </c>
      <c r="O743">
        <v>8.2000000000000003E-2</v>
      </c>
      <c r="P743">
        <v>-1.4500000000000002E-2</v>
      </c>
      <c r="Q743">
        <v>-1.0499999999999999E-2</v>
      </c>
      <c r="R743">
        <v>-2.5000000000000001E-2</v>
      </c>
      <c r="S743">
        <v>-3.125E-2</v>
      </c>
      <c r="T743">
        <v>-3.5000000000000003E-2</v>
      </c>
      <c r="U743">
        <v>6.3E-2</v>
      </c>
      <c r="V743">
        <v>6.7000000000000004E-2</v>
      </c>
      <c r="W743">
        <v>5.2499999999999998E-2</v>
      </c>
      <c r="X743">
        <v>4.6249999999999999E-2</v>
      </c>
      <c r="Y743">
        <v>4.2499999999999996E-2</v>
      </c>
      <c r="Z743">
        <v>6.7500000000000004E-2</v>
      </c>
      <c r="AA743">
        <v>7.1500000000000008E-2</v>
      </c>
      <c r="AB743">
        <v>5.7000000000000002E-2</v>
      </c>
      <c r="AC743">
        <v>5.0750000000000003E-2</v>
      </c>
      <c r="AD743">
        <v>4.7E-2</v>
      </c>
      <c r="AE743" t="str">
        <f t="shared" si="11"/>
        <v>Makanan &amp; MinumanMakanan Segar &amp; BekuTahu</v>
      </c>
      <c r="BF743" t="s">
        <v>1228</v>
      </c>
      <c r="BI743" t="s">
        <v>1486</v>
      </c>
      <c r="BL743" t="s">
        <v>578</v>
      </c>
      <c r="BM743" t="s">
        <v>3434</v>
      </c>
      <c r="BO743" t="s">
        <v>4412</v>
      </c>
      <c r="BP743" t="s">
        <v>2682</v>
      </c>
    </row>
    <row r="744" spans="1:68">
      <c r="A744" t="s">
        <v>1615</v>
      </c>
      <c r="B744">
        <v>700437</v>
      </c>
      <c r="C744" t="s">
        <v>1631</v>
      </c>
      <c r="D744">
        <v>915464</v>
      </c>
      <c r="E744" t="s">
        <v>581</v>
      </c>
      <c r="F744">
        <v>922760</v>
      </c>
      <c r="G744" t="s">
        <v>4263</v>
      </c>
      <c r="H744" t="s">
        <v>4406</v>
      </c>
      <c r="I744" t="s">
        <v>2457</v>
      </c>
      <c r="J744" t="s">
        <v>1615</v>
      </c>
      <c r="K744">
        <v>0.05</v>
      </c>
      <c r="L744">
        <v>6.5000000000000002E-2</v>
      </c>
      <c r="M744">
        <v>1.4999999999999999E-2</v>
      </c>
      <c r="N744">
        <v>7.7499999999999999E-2</v>
      </c>
      <c r="O744">
        <v>7.1999999999999995E-2</v>
      </c>
      <c r="P744">
        <v>-1.4500000000000002E-2</v>
      </c>
      <c r="Q744">
        <v>-1.0499999999999999E-2</v>
      </c>
      <c r="R744">
        <v>-2.5000000000000001E-2</v>
      </c>
      <c r="S744">
        <v>-3.125E-2</v>
      </c>
      <c r="T744">
        <v>-3.5000000000000003E-2</v>
      </c>
      <c r="U744">
        <v>6.3E-2</v>
      </c>
      <c r="V744">
        <v>6.7000000000000004E-2</v>
      </c>
      <c r="W744">
        <v>5.2499999999999998E-2</v>
      </c>
      <c r="X744">
        <v>4.6249999999999999E-2</v>
      </c>
      <c r="Y744">
        <v>4.2499999999999996E-2</v>
      </c>
      <c r="Z744">
        <v>5.7499999999999996E-2</v>
      </c>
      <c r="AA744">
        <v>6.1499999999999999E-2</v>
      </c>
      <c r="AB744">
        <v>4.6999999999999993E-2</v>
      </c>
      <c r="AC744">
        <v>4.0749999999999995E-2</v>
      </c>
      <c r="AD744">
        <v>3.6999999999999991E-2</v>
      </c>
      <c r="AE744" t="str">
        <f t="shared" si="11"/>
        <v>Makanan &amp; MinumanMakanan Segar &amp; BekuSeafood</v>
      </c>
      <c r="BF744" t="s">
        <v>2255</v>
      </c>
      <c r="BI744" t="s">
        <v>1486</v>
      </c>
      <c r="BL744" t="s">
        <v>579</v>
      </c>
      <c r="BM744" t="s">
        <v>3437</v>
      </c>
      <c r="BO744" t="s">
        <v>4315</v>
      </c>
      <c r="BP744" t="s">
        <v>2686</v>
      </c>
    </row>
    <row r="745" spans="1:68">
      <c r="A745" t="s">
        <v>1615</v>
      </c>
      <c r="B745">
        <v>700437</v>
      </c>
      <c r="C745" t="s">
        <v>1631</v>
      </c>
      <c r="D745">
        <v>915464</v>
      </c>
      <c r="E745" t="s">
        <v>1645</v>
      </c>
      <c r="F745">
        <v>807440</v>
      </c>
      <c r="G745" t="s">
        <v>4259</v>
      </c>
      <c r="H745" t="s">
        <v>4406</v>
      </c>
      <c r="I745" t="s">
        <v>2457</v>
      </c>
      <c r="J745" t="s">
        <v>1615</v>
      </c>
      <c r="K745">
        <v>0.05</v>
      </c>
      <c r="L745">
        <v>6.5000000000000002E-2</v>
      </c>
      <c r="M745">
        <v>1.4999999999999999E-2</v>
      </c>
      <c r="N745">
        <v>7.4999999999999997E-2</v>
      </c>
      <c r="O745">
        <v>9.7000000000000003E-2</v>
      </c>
      <c r="P745">
        <v>-1.4500000000000002E-2</v>
      </c>
      <c r="Q745">
        <v>-1.0499999999999999E-2</v>
      </c>
      <c r="R745">
        <v>-2.5000000000000001E-2</v>
      </c>
      <c r="S745">
        <v>-3.125E-2</v>
      </c>
      <c r="T745">
        <v>-3.5000000000000003E-2</v>
      </c>
      <c r="U745">
        <v>6.0499999999999998E-2</v>
      </c>
      <c r="V745">
        <v>6.4500000000000002E-2</v>
      </c>
      <c r="W745">
        <v>4.9999999999999996E-2</v>
      </c>
      <c r="X745">
        <v>4.3749999999999997E-2</v>
      </c>
      <c r="Y745">
        <v>3.9999999999999994E-2</v>
      </c>
      <c r="Z745">
        <v>8.2500000000000004E-2</v>
      </c>
      <c r="AA745">
        <v>8.6500000000000007E-2</v>
      </c>
      <c r="AB745">
        <v>7.2000000000000008E-2</v>
      </c>
      <c r="AC745">
        <v>6.5750000000000003E-2</v>
      </c>
      <c r="AD745">
        <v>6.2E-2</v>
      </c>
      <c r="AE745" t="str">
        <f t="shared" si="11"/>
        <v>Makanan &amp; MinumanMakanan Segar &amp; BekuRoti isi &amp; Wrap</v>
      </c>
      <c r="BF745" t="s">
        <v>1708</v>
      </c>
      <c r="BI745" t="s">
        <v>1486</v>
      </c>
      <c r="BL745" t="s">
        <v>562</v>
      </c>
      <c r="BM745" t="s">
        <v>3440</v>
      </c>
      <c r="BO745" t="s">
        <v>4413</v>
      </c>
      <c r="BP745" t="s">
        <v>2690</v>
      </c>
    </row>
    <row r="746" spans="1:68">
      <c r="A746" t="s">
        <v>1615</v>
      </c>
      <c r="B746">
        <v>700437</v>
      </c>
      <c r="C746" t="s">
        <v>1631</v>
      </c>
      <c r="D746">
        <v>915464</v>
      </c>
      <c r="E746" t="s">
        <v>577</v>
      </c>
      <c r="F746">
        <v>807312</v>
      </c>
      <c r="G746" t="s">
        <v>4254</v>
      </c>
      <c r="H746" t="s">
        <v>4406</v>
      </c>
      <c r="I746" t="s">
        <v>2457</v>
      </c>
      <c r="J746" t="s">
        <v>1615</v>
      </c>
      <c r="K746">
        <v>0.05</v>
      </c>
      <c r="L746">
        <v>6.5000000000000002E-2</v>
      </c>
      <c r="M746">
        <v>1.4999999999999999E-2</v>
      </c>
      <c r="N746">
        <v>7.4999999999999997E-2</v>
      </c>
      <c r="O746">
        <v>9.7000000000000003E-2</v>
      </c>
      <c r="P746">
        <v>-1.4500000000000002E-2</v>
      </c>
      <c r="Q746">
        <v>-1.0499999999999999E-2</v>
      </c>
      <c r="R746">
        <v>-2.5000000000000001E-2</v>
      </c>
      <c r="S746">
        <v>-3.125E-2</v>
      </c>
      <c r="T746">
        <v>-3.5000000000000003E-2</v>
      </c>
      <c r="U746">
        <v>6.0499999999999998E-2</v>
      </c>
      <c r="V746">
        <v>6.4500000000000002E-2</v>
      </c>
      <c r="W746">
        <v>4.9999999999999996E-2</v>
      </c>
      <c r="X746">
        <v>4.3749999999999997E-2</v>
      </c>
      <c r="Y746">
        <v>3.9999999999999994E-2</v>
      </c>
      <c r="Z746">
        <v>8.2500000000000004E-2</v>
      </c>
      <c r="AA746">
        <v>8.6500000000000007E-2</v>
      </c>
      <c r="AB746">
        <v>7.2000000000000008E-2</v>
      </c>
      <c r="AC746">
        <v>6.5750000000000003E-2</v>
      </c>
      <c r="AD746">
        <v>6.2E-2</v>
      </c>
      <c r="AE746" t="str">
        <f t="shared" si="11"/>
        <v>Makanan &amp; MinumanMakanan Segar &amp; BekuPizza &amp; Focaccia</v>
      </c>
      <c r="BF746" t="s">
        <v>2048</v>
      </c>
      <c r="BI746" t="s">
        <v>1486</v>
      </c>
      <c r="BL746" t="s">
        <v>31</v>
      </c>
      <c r="BM746" t="s">
        <v>3443</v>
      </c>
      <c r="BO746" t="s">
        <v>4414</v>
      </c>
      <c r="BP746" t="s">
        <v>2694</v>
      </c>
    </row>
    <row r="747" spans="1:68">
      <c r="A747" t="s">
        <v>1615</v>
      </c>
      <c r="B747">
        <v>700437</v>
      </c>
      <c r="C747" t="s">
        <v>1631</v>
      </c>
      <c r="D747">
        <v>915464</v>
      </c>
      <c r="E747" t="s">
        <v>1642</v>
      </c>
      <c r="F747">
        <v>923272</v>
      </c>
      <c r="G747" t="s">
        <v>4244</v>
      </c>
      <c r="H747" t="s">
        <v>4406</v>
      </c>
      <c r="I747" t="s">
        <v>2457</v>
      </c>
      <c r="J747" t="s">
        <v>1615</v>
      </c>
      <c r="K747">
        <v>0.05</v>
      </c>
      <c r="L747">
        <v>6.5000000000000002E-2</v>
      </c>
      <c r="M747">
        <v>1.4999999999999999E-2</v>
      </c>
      <c r="N747">
        <v>9.5000000000000001E-2</v>
      </c>
      <c r="O747">
        <v>0.11700000000000001</v>
      </c>
      <c r="P747">
        <v>-1.4500000000000002E-2</v>
      </c>
      <c r="Q747">
        <v>-1.0499999999999999E-2</v>
      </c>
      <c r="R747">
        <v>-2.5000000000000001E-2</v>
      </c>
      <c r="S747">
        <v>-3.125E-2</v>
      </c>
      <c r="T747">
        <v>-3.5000000000000003E-2</v>
      </c>
      <c r="U747">
        <v>8.0500000000000002E-2</v>
      </c>
      <c r="V747">
        <v>8.4500000000000006E-2</v>
      </c>
      <c r="W747">
        <v>7.0000000000000007E-2</v>
      </c>
      <c r="X747">
        <v>6.3750000000000001E-2</v>
      </c>
      <c r="Y747">
        <v>0.06</v>
      </c>
      <c r="Z747">
        <v>0.10250000000000001</v>
      </c>
      <c r="AA747">
        <v>0.10650000000000001</v>
      </c>
      <c r="AB747">
        <v>9.1999999999999998E-2</v>
      </c>
      <c r="AC747">
        <v>8.5750000000000007E-2</v>
      </c>
      <c r="AD747">
        <v>8.2000000000000003E-2</v>
      </c>
      <c r="AE747" t="str">
        <f t="shared" si="11"/>
        <v>Makanan &amp; MinumanMakanan Segar &amp; BekuKue Kering</v>
      </c>
      <c r="BF747" t="s">
        <v>1197</v>
      </c>
      <c r="BI747" t="s">
        <v>1486</v>
      </c>
      <c r="BL747" t="s">
        <v>178</v>
      </c>
      <c r="BM747" t="s">
        <v>3446</v>
      </c>
      <c r="BO747" t="s">
        <v>3763</v>
      </c>
      <c r="BP747" t="s">
        <v>2698</v>
      </c>
    </row>
    <row r="748" spans="1:68">
      <c r="A748" t="s">
        <v>1615</v>
      </c>
      <c r="B748">
        <v>700437</v>
      </c>
      <c r="C748" t="s">
        <v>1631</v>
      </c>
      <c r="D748">
        <v>915464</v>
      </c>
      <c r="E748" t="s">
        <v>1641</v>
      </c>
      <c r="F748">
        <v>807696</v>
      </c>
      <c r="G748" t="s">
        <v>4252</v>
      </c>
      <c r="H748" t="s">
        <v>4406</v>
      </c>
      <c r="I748" t="s">
        <v>2457</v>
      </c>
      <c r="J748" t="s">
        <v>1615</v>
      </c>
      <c r="K748">
        <v>0.05</v>
      </c>
      <c r="L748">
        <v>6.5000000000000002E-2</v>
      </c>
      <c r="M748">
        <v>1.4999999999999999E-2</v>
      </c>
      <c r="N748">
        <v>7.7499999999999999E-2</v>
      </c>
      <c r="O748">
        <v>7.1999999999999995E-2</v>
      </c>
      <c r="P748">
        <v>-1.4500000000000002E-2</v>
      </c>
      <c r="Q748">
        <v>-1.0499999999999999E-2</v>
      </c>
      <c r="R748">
        <v>-2.5000000000000001E-2</v>
      </c>
      <c r="S748">
        <v>-3.125E-2</v>
      </c>
      <c r="T748">
        <v>-3.5000000000000003E-2</v>
      </c>
      <c r="U748">
        <v>6.3E-2</v>
      </c>
      <c r="V748">
        <v>6.7000000000000004E-2</v>
      </c>
      <c r="W748">
        <v>5.2499999999999998E-2</v>
      </c>
      <c r="X748">
        <v>4.6249999999999999E-2</v>
      </c>
      <c r="Y748">
        <v>4.2499999999999996E-2</v>
      </c>
      <c r="Z748">
        <v>5.7499999999999996E-2</v>
      </c>
      <c r="AA748">
        <v>6.1499999999999999E-2</v>
      </c>
      <c r="AB748">
        <v>4.6999999999999993E-2</v>
      </c>
      <c r="AC748">
        <v>4.0749999999999995E-2</v>
      </c>
      <c r="AD748">
        <v>3.6999999999999991E-2</v>
      </c>
      <c r="AE748" t="str">
        <f t="shared" si="11"/>
        <v>Makanan &amp; MinumanMakanan Segar &amp; BekuPasta &amp; Saus</v>
      </c>
      <c r="BF748" t="s">
        <v>2228</v>
      </c>
      <c r="BI748" t="s">
        <v>1486</v>
      </c>
      <c r="BL748" t="s">
        <v>170</v>
      </c>
      <c r="BM748" t="s">
        <v>3449</v>
      </c>
      <c r="BO748" t="s">
        <v>3056</v>
      </c>
      <c r="BP748" t="s">
        <v>2702</v>
      </c>
    </row>
    <row r="749" spans="1:68">
      <c r="A749" t="s">
        <v>1615</v>
      </c>
      <c r="B749">
        <v>700437</v>
      </c>
      <c r="C749" t="s">
        <v>1631</v>
      </c>
      <c r="D749">
        <v>915464</v>
      </c>
      <c r="E749" t="s">
        <v>1640</v>
      </c>
      <c r="F749">
        <v>924040</v>
      </c>
      <c r="G749" t="s">
        <v>4240</v>
      </c>
      <c r="H749" t="s">
        <v>4406</v>
      </c>
      <c r="I749" t="s">
        <v>2457</v>
      </c>
      <c r="J749" t="s">
        <v>1615</v>
      </c>
      <c r="K749">
        <v>0.05</v>
      </c>
      <c r="L749">
        <v>6.5000000000000002E-2</v>
      </c>
      <c r="M749">
        <v>1.4999999999999999E-2</v>
      </c>
      <c r="N749">
        <v>7.7499999999999999E-2</v>
      </c>
      <c r="O749">
        <v>7.1999999999999995E-2</v>
      </c>
      <c r="P749">
        <v>-1.4500000000000002E-2</v>
      </c>
      <c r="Q749">
        <v>-1.0499999999999999E-2</v>
      </c>
      <c r="R749">
        <v>-2.5000000000000001E-2</v>
      </c>
      <c r="S749">
        <v>-3.125E-2</v>
      </c>
      <c r="T749">
        <v>-3.5000000000000003E-2</v>
      </c>
      <c r="U749">
        <v>6.3E-2</v>
      </c>
      <c r="V749">
        <v>6.7000000000000004E-2</v>
      </c>
      <c r="W749">
        <v>5.2499999999999998E-2</v>
      </c>
      <c r="X749">
        <v>4.6249999999999999E-2</v>
      </c>
      <c r="Y749">
        <v>4.2499999999999996E-2</v>
      </c>
      <c r="Z749">
        <v>5.7499999999999996E-2</v>
      </c>
      <c r="AA749">
        <v>6.1499999999999999E-2</v>
      </c>
      <c r="AB749">
        <v>4.6999999999999993E-2</v>
      </c>
      <c r="AC749">
        <v>4.0749999999999995E-2</v>
      </c>
      <c r="AD749">
        <v>3.6999999999999991E-2</v>
      </c>
      <c r="AE749" t="str">
        <f t="shared" si="11"/>
        <v>Makanan &amp; MinumanMakanan Segar &amp; BekuJamur</v>
      </c>
      <c r="BF749" t="s">
        <v>1424</v>
      </c>
      <c r="BI749" t="s">
        <v>1486</v>
      </c>
      <c r="BL749" t="s">
        <v>179</v>
      </c>
      <c r="BM749" t="s">
        <v>3452</v>
      </c>
      <c r="BO749" t="s">
        <v>4168</v>
      </c>
      <c r="BP749" t="s">
        <v>2706</v>
      </c>
    </row>
    <row r="750" spans="1:68">
      <c r="A750" t="s">
        <v>1615</v>
      </c>
      <c r="B750">
        <v>700437</v>
      </c>
      <c r="C750" t="s">
        <v>1631</v>
      </c>
      <c r="D750">
        <v>915464</v>
      </c>
      <c r="E750" t="s">
        <v>1638</v>
      </c>
      <c r="F750">
        <v>946824</v>
      </c>
      <c r="G750" t="s">
        <v>4250</v>
      </c>
      <c r="H750" t="s">
        <v>4406</v>
      </c>
      <c r="I750" t="s">
        <v>2457</v>
      </c>
      <c r="J750" t="s">
        <v>1615</v>
      </c>
      <c r="K750">
        <v>0.05</v>
      </c>
      <c r="L750">
        <v>6.5000000000000002E-2</v>
      </c>
      <c r="M750">
        <v>1.4999999999999999E-2</v>
      </c>
      <c r="N750">
        <v>7.4999999999999997E-2</v>
      </c>
      <c r="O750">
        <v>9.7000000000000003E-2</v>
      </c>
      <c r="P750">
        <v>-1.4376182081243333E-2</v>
      </c>
      <c r="Q750">
        <v>-1.1366725431296673E-2</v>
      </c>
      <c r="R750">
        <v>-2.5742907512540006E-2</v>
      </c>
      <c r="S750">
        <v>-3.2178634390675004E-2</v>
      </c>
      <c r="T750">
        <v>-3.623817918756668E-2</v>
      </c>
      <c r="U750">
        <v>6.0623817918756664E-2</v>
      </c>
      <c r="V750">
        <v>6.3633274568703324E-2</v>
      </c>
      <c r="W750">
        <v>4.9257092487459991E-2</v>
      </c>
      <c r="X750">
        <v>4.2821365609324993E-2</v>
      </c>
      <c r="Y750">
        <v>3.8761820812433317E-2</v>
      </c>
      <c r="Z750">
        <v>8.262381791875667E-2</v>
      </c>
      <c r="AA750">
        <v>8.563327456870333E-2</v>
      </c>
      <c r="AB750">
        <v>7.1257092487459997E-2</v>
      </c>
      <c r="AC750">
        <v>6.4821365609324999E-2</v>
      </c>
      <c r="AD750">
        <v>6.0761820812433323E-2</v>
      </c>
      <c r="AE750" t="str">
        <f t="shared" si="11"/>
        <v>Makanan &amp; MinumanMakanan Segar &amp; BekuPaket Makan</v>
      </c>
      <c r="BF750" t="s">
        <v>1425</v>
      </c>
      <c r="BI750" t="s">
        <v>1486</v>
      </c>
      <c r="BL750" t="s">
        <v>640</v>
      </c>
      <c r="BM750" t="s">
        <v>3456</v>
      </c>
      <c r="BO750" t="s">
        <v>4415</v>
      </c>
      <c r="BP750" t="s">
        <v>2714</v>
      </c>
    </row>
    <row r="751" spans="1:68">
      <c r="A751" t="s">
        <v>1615</v>
      </c>
      <c r="B751">
        <v>700437</v>
      </c>
      <c r="C751" t="s">
        <v>1631</v>
      </c>
      <c r="D751">
        <v>915464</v>
      </c>
      <c r="E751" t="s">
        <v>1637</v>
      </c>
      <c r="F751">
        <v>923400</v>
      </c>
      <c r="G751" t="s">
        <v>4238</v>
      </c>
      <c r="H751" t="s">
        <v>4406</v>
      </c>
      <c r="I751" t="s">
        <v>2457</v>
      </c>
      <c r="J751" t="s">
        <v>1615</v>
      </c>
      <c r="K751">
        <v>0.05</v>
      </c>
      <c r="L751">
        <v>6.5000000000000002E-2</v>
      </c>
      <c r="M751">
        <v>1.4999999999999999E-2</v>
      </c>
      <c r="N751">
        <v>7.7499999999999999E-2</v>
      </c>
      <c r="O751">
        <v>0.11700000000000001</v>
      </c>
      <c r="P751">
        <v>-1.4500000000000002E-2</v>
      </c>
      <c r="Q751">
        <v>-1.0499999999999999E-2</v>
      </c>
      <c r="R751">
        <v>-2.5000000000000001E-2</v>
      </c>
      <c r="S751">
        <v>-3.125E-2</v>
      </c>
      <c r="T751">
        <v>-3.5000000000000003E-2</v>
      </c>
      <c r="U751">
        <v>6.3E-2</v>
      </c>
      <c r="V751">
        <v>6.7000000000000004E-2</v>
      </c>
      <c r="W751">
        <v>5.2499999999999998E-2</v>
      </c>
      <c r="X751">
        <v>4.6249999999999999E-2</v>
      </c>
      <c r="Y751">
        <v>4.2499999999999996E-2</v>
      </c>
      <c r="Z751">
        <v>0.10250000000000001</v>
      </c>
      <c r="AA751">
        <v>0.10650000000000001</v>
      </c>
      <c r="AB751">
        <v>9.1999999999999998E-2</v>
      </c>
      <c r="AC751">
        <v>8.5750000000000007E-2</v>
      </c>
      <c r="AD751">
        <v>8.2000000000000003E-2</v>
      </c>
      <c r="AE751" t="str">
        <f t="shared" si="11"/>
        <v>Makanan &amp; MinumanMakanan Segar &amp; BekuEs Krim</v>
      </c>
      <c r="BF751" t="s">
        <v>1426</v>
      </c>
      <c r="BI751" t="s">
        <v>1486</v>
      </c>
      <c r="BL751" t="s">
        <v>933</v>
      </c>
      <c r="BM751" t="s">
        <v>3459</v>
      </c>
      <c r="BO751" t="s">
        <v>4416</v>
      </c>
      <c r="BP751" t="s">
        <v>2718</v>
      </c>
    </row>
    <row r="752" spans="1:68">
      <c r="A752" t="s">
        <v>1615</v>
      </c>
      <c r="B752">
        <v>700437</v>
      </c>
      <c r="C752" t="s">
        <v>1631</v>
      </c>
      <c r="D752">
        <v>915464</v>
      </c>
      <c r="E752" t="s">
        <v>1636</v>
      </c>
      <c r="F752">
        <v>923912</v>
      </c>
      <c r="G752" t="s">
        <v>4232</v>
      </c>
      <c r="H752" t="s">
        <v>4406</v>
      </c>
      <c r="I752" t="s">
        <v>2457</v>
      </c>
      <c r="J752" t="s">
        <v>1615</v>
      </c>
      <c r="K752">
        <v>0.05</v>
      </c>
      <c r="L752">
        <v>6.5000000000000002E-2</v>
      </c>
      <c r="M752">
        <v>1.4999999999999999E-2</v>
      </c>
      <c r="N752">
        <v>7.7499999999999999E-2</v>
      </c>
      <c r="O752">
        <v>7.1999999999999995E-2</v>
      </c>
      <c r="P752">
        <v>-1.4500000000000002E-2</v>
      </c>
      <c r="Q752">
        <v>-1.0499999999999999E-2</v>
      </c>
      <c r="R752">
        <v>-2.5000000000000001E-2</v>
      </c>
      <c r="S752">
        <v>-3.125E-2</v>
      </c>
      <c r="T752">
        <v>-3.5000000000000003E-2</v>
      </c>
      <c r="U752">
        <v>6.3E-2</v>
      </c>
      <c r="V752">
        <v>6.7000000000000004E-2</v>
      </c>
      <c r="W752">
        <v>5.2499999999999998E-2</v>
      </c>
      <c r="X752">
        <v>4.6249999999999999E-2</v>
      </c>
      <c r="Y752">
        <v>4.2499999999999996E-2</v>
      </c>
      <c r="Z752">
        <v>5.7499999999999996E-2</v>
      </c>
      <c r="AA752">
        <v>6.1499999999999999E-2</v>
      </c>
      <c r="AB752">
        <v>4.6999999999999993E-2</v>
      </c>
      <c r="AC752">
        <v>4.0749999999999995E-2</v>
      </c>
      <c r="AD752">
        <v>3.6999999999999991E-2</v>
      </c>
      <c r="AE752" t="str">
        <f t="shared" si="11"/>
        <v>Makanan &amp; MinumanMakanan Segar &amp; BekuBuah</v>
      </c>
      <c r="BF752" t="s">
        <v>1814</v>
      </c>
      <c r="BI752" t="s">
        <v>1486</v>
      </c>
      <c r="BL752" t="s">
        <v>209</v>
      </c>
      <c r="BM752" t="s">
        <v>3462</v>
      </c>
      <c r="BO752" t="s">
        <v>3345</v>
      </c>
      <c r="BP752" t="s">
        <v>2710</v>
      </c>
    </row>
    <row r="753" spans="1:68">
      <c r="A753" t="s">
        <v>1615</v>
      </c>
      <c r="B753">
        <v>700437</v>
      </c>
      <c r="C753" t="s">
        <v>1631</v>
      </c>
      <c r="D753">
        <v>915464</v>
      </c>
      <c r="E753" t="s">
        <v>1634</v>
      </c>
      <c r="F753">
        <v>923528</v>
      </c>
      <c r="G753" t="s">
        <v>4269</v>
      </c>
      <c r="H753" t="s">
        <v>4406</v>
      </c>
      <c r="I753" t="s">
        <v>2457</v>
      </c>
      <c r="J753" t="s">
        <v>1615</v>
      </c>
      <c r="K753">
        <v>0.05</v>
      </c>
      <c r="L753">
        <v>6.5000000000000002E-2</v>
      </c>
      <c r="M753">
        <v>1.4999999999999999E-2</v>
      </c>
      <c r="N753">
        <v>7.5000000000000011E-2</v>
      </c>
      <c r="O753">
        <v>6.9500000000000006E-2</v>
      </c>
      <c r="P753">
        <v>-1.2500000000000004E-2</v>
      </c>
      <c r="Q753">
        <v>-1.0499999999999999E-2</v>
      </c>
      <c r="R753">
        <v>-2.3000000000000003E-2</v>
      </c>
      <c r="S753">
        <v>-2.8750000000000001E-2</v>
      </c>
      <c r="T753">
        <v>-3.2500000000000001E-2</v>
      </c>
      <c r="U753">
        <v>6.25E-2</v>
      </c>
      <c r="V753">
        <v>6.4500000000000016E-2</v>
      </c>
      <c r="W753">
        <v>5.2000000000000005E-2</v>
      </c>
      <c r="X753">
        <v>4.6250000000000013E-2</v>
      </c>
      <c r="Y753">
        <v>4.250000000000001E-2</v>
      </c>
      <c r="Z753">
        <v>5.7000000000000002E-2</v>
      </c>
      <c r="AA753">
        <v>5.9000000000000011E-2</v>
      </c>
      <c r="AB753">
        <v>4.65E-2</v>
      </c>
      <c r="AC753">
        <v>4.0750000000000008E-2</v>
      </c>
      <c r="AD753">
        <v>3.7000000000000005E-2</v>
      </c>
      <c r="AE753" t="str">
        <f t="shared" si="11"/>
        <v>Makanan &amp; MinumanMakanan Segar &amp; BekuTelur</v>
      </c>
      <c r="BF753" t="s">
        <v>1994</v>
      </c>
      <c r="BI753" t="s">
        <v>1486</v>
      </c>
      <c r="BL753" t="s">
        <v>998</v>
      </c>
      <c r="BM753" t="s">
        <v>3465</v>
      </c>
      <c r="BO753" t="s">
        <v>3284</v>
      </c>
      <c r="BP753" t="s">
        <v>2722</v>
      </c>
    </row>
    <row r="754" spans="1:68">
      <c r="A754" t="s">
        <v>1615</v>
      </c>
      <c r="B754">
        <v>700437</v>
      </c>
      <c r="C754" t="s">
        <v>1631</v>
      </c>
      <c r="D754">
        <v>915464</v>
      </c>
      <c r="E754" t="s">
        <v>568</v>
      </c>
      <c r="F754">
        <v>807824</v>
      </c>
      <c r="G754" t="s">
        <v>4236</v>
      </c>
      <c r="H754" t="s">
        <v>4406</v>
      </c>
      <c r="I754" t="s">
        <v>2457</v>
      </c>
      <c r="J754" t="s">
        <v>1615</v>
      </c>
      <c r="K754">
        <v>0.05</v>
      </c>
      <c r="L754">
        <v>6.5000000000000002E-2</v>
      </c>
      <c r="M754">
        <v>1.4999999999999999E-2</v>
      </c>
      <c r="N754">
        <v>7.4999999999999997E-2</v>
      </c>
      <c r="O754">
        <v>9.7000000000000003E-2</v>
      </c>
      <c r="P754">
        <v>-1.4500000000000002E-2</v>
      </c>
      <c r="Q754">
        <v>-1.0499999999999999E-2</v>
      </c>
      <c r="R754">
        <v>-2.5000000000000001E-2</v>
      </c>
      <c r="S754">
        <v>-3.125E-2</v>
      </c>
      <c r="T754">
        <v>-3.5000000000000003E-2</v>
      </c>
      <c r="U754">
        <v>6.0499999999999998E-2</v>
      </c>
      <c r="V754">
        <v>6.4500000000000002E-2</v>
      </c>
      <c r="W754">
        <v>4.9999999999999996E-2</v>
      </c>
      <c r="X754">
        <v>4.3749999999999997E-2</v>
      </c>
      <c r="Y754">
        <v>3.9999999999999994E-2</v>
      </c>
      <c r="Z754">
        <v>8.2500000000000004E-2</v>
      </c>
      <c r="AA754">
        <v>8.6500000000000007E-2</v>
      </c>
      <c r="AB754">
        <v>7.2000000000000008E-2</v>
      </c>
      <c r="AC754">
        <v>6.5750000000000003E-2</v>
      </c>
      <c r="AD754">
        <v>6.2E-2</v>
      </c>
      <c r="AE754" t="str">
        <f t="shared" si="11"/>
        <v>Makanan &amp; MinumanMakanan Segar &amp; BekuDeli</v>
      </c>
      <c r="BF754" t="s">
        <v>2120</v>
      </c>
      <c r="BI754" t="s">
        <v>1486</v>
      </c>
      <c r="BL754" t="s">
        <v>434</v>
      </c>
      <c r="BM754" t="s">
        <v>3468</v>
      </c>
      <c r="BO754" t="s">
        <v>3425</v>
      </c>
      <c r="BP754" t="s">
        <v>2726</v>
      </c>
    </row>
    <row r="755" spans="1:68">
      <c r="A755" t="s">
        <v>1615</v>
      </c>
      <c r="B755">
        <v>700437</v>
      </c>
      <c r="C755" t="s">
        <v>1631</v>
      </c>
      <c r="D755">
        <v>915464</v>
      </c>
      <c r="E755" t="s">
        <v>1632</v>
      </c>
      <c r="F755">
        <v>923016</v>
      </c>
      <c r="G755" t="s">
        <v>4256</v>
      </c>
      <c r="H755" t="s">
        <v>4406</v>
      </c>
      <c r="I755" t="s">
        <v>2457</v>
      </c>
      <c r="J755" t="s">
        <v>1615</v>
      </c>
      <c r="K755">
        <v>0.05</v>
      </c>
      <c r="L755">
        <v>6.5000000000000002E-2</v>
      </c>
      <c r="M755">
        <v>1.4999999999999999E-2</v>
      </c>
      <c r="N755">
        <v>9.5000000000000001E-2</v>
      </c>
      <c r="O755">
        <v>0.11700000000000001</v>
      </c>
      <c r="P755">
        <v>-1.4500000000000002E-2</v>
      </c>
      <c r="Q755">
        <v>-1.0499999999999999E-2</v>
      </c>
      <c r="R755">
        <v>-2.5000000000000001E-2</v>
      </c>
      <c r="S755">
        <v>-3.125E-2</v>
      </c>
      <c r="T755">
        <v>-3.5000000000000003E-2</v>
      </c>
      <c r="U755">
        <v>8.0500000000000002E-2</v>
      </c>
      <c r="V755">
        <v>8.4500000000000006E-2</v>
      </c>
      <c r="W755">
        <v>7.0000000000000007E-2</v>
      </c>
      <c r="X755">
        <v>6.3750000000000001E-2</v>
      </c>
      <c r="Y755">
        <v>0.06</v>
      </c>
      <c r="Z755">
        <v>0.10250000000000001</v>
      </c>
      <c r="AA755">
        <v>0.10650000000000001</v>
      </c>
      <c r="AB755">
        <v>9.1999999999999998E-2</v>
      </c>
      <c r="AC755">
        <v>8.5750000000000007E-2</v>
      </c>
      <c r="AD755">
        <v>8.2000000000000003E-2</v>
      </c>
      <c r="AE755" t="str">
        <f t="shared" si="11"/>
        <v>Makanan &amp; MinumanMakanan Segar &amp; BekuRoti</v>
      </c>
      <c r="BF755" t="s">
        <v>2215</v>
      </c>
      <c r="BI755" t="s">
        <v>1486</v>
      </c>
      <c r="BL755" t="s">
        <v>435</v>
      </c>
      <c r="BM755" t="s">
        <v>3471</v>
      </c>
      <c r="BO755" t="s">
        <v>4417</v>
      </c>
      <c r="BP755" t="s">
        <v>3053</v>
      </c>
    </row>
    <row r="756" spans="1:68">
      <c r="A756" t="s">
        <v>1717</v>
      </c>
      <c r="B756">
        <v>700645</v>
      </c>
      <c r="C756" t="s">
        <v>1724</v>
      </c>
      <c r="D756">
        <v>924424</v>
      </c>
      <c r="E756" t="s">
        <v>1725</v>
      </c>
      <c r="F756">
        <v>924808</v>
      </c>
      <c r="G756" t="s">
        <v>4152</v>
      </c>
      <c r="H756" t="s">
        <v>4418</v>
      </c>
      <c r="I756" t="s">
        <v>2457</v>
      </c>
      <c r="J756" t="s">
        <v>1717</v>
      </c>
      <c r="K756">
        <v>0.04</v>
      </c>
      <c r="L756">
        <v>6.5000000000000002E-2</v>
      </c>
      <c r="M756">
        <v>2.5000000000000001E-2</v>
      </c>
      <c r="N756">
        <v>7.4999999999999997E-2</v>
      </c>
      <c r="O756">
        <v>6.2E-2</v>
      </c>
      <c r="P756">
        <v>-1.3500000000000009E-2</v>
      </c>
      <c r="Q756">
        <v>-1.7499999999999998E-2</v>
      </c>
      <c r="R756">
        <v>-3.1000000000000007E-2</v>
      </c>
      <c r="S756">
        <v>-3.8750000000000007E-2</v>
      </c>
      <c r="T756">
        <v>-4.4999999999999998E-2</v>
      </c>
      <c r="U756">
        <v>6.1499999999999985E-2</v>
      </c>
      <c r="V756">
        <v>5.7499999999999996E-2</v>
      </c>
      <c r="W756">
        <v>4.3999999999999991E-2</v>
      </c>
      <c r="X756">
        <v>3.6249999999999991E-2</v>
      </c>
      <c r="Y756">
        <v>0.03</v>
      </c>
      <c r="Z756">
        <v>4.8499999999999988E-2</v>
      </c>
      <c r="AA756">
        <v>4.4499999999999998E-2</v>
      </c>
      <c r="AB756">
        <v>3.0999999999999993E-2</v>
      </c>
      <c r="AC756">
        <v>2.3249999999999993E-2</v>
      </c>
      <c r="AD756">
        <v>1.7000000000000001E-2</v>
      </c>
      <c r="AE756" t="str">
        <f t="shared" si="11"/>
        <v>KesehatanSuplai MedisBathroom Scale</v>
      </c>
      <c r="BF756" t="s">
        <v>1395</v>
      </c>
      <c r="BI756" t="s">
        <v>1486</v>
      </c>
      <c r="BL756" t="s">
        <v>32</v>
      </c>
      <c r="BM756" t="s">
        <v>3474</v>
      </c>
      <c r="BO756" t="s">
        <v>4419</v>
      </c>
      <c r="BP756" t="s">
        <v>3104</v>
      </c>
    </row>
    <row r="757" spans="1:68">
      <c r="A757" t="s">
        <v>1717</v>
      </c>
      <c r="B757">
        <v>700645</v>
      </c>
      <c r="C757" t="s">
        <v>1724</v>
      </c>
      <c r="D757">
        <v>924424</v>
      </c>
      <c r="E757" t="s">
        <v>1730</v>
      </c>
      <c r="F757">
        <v>925064</v>
      </c>
      <c r="G757" t="s">
        <v>4161</v>
      </c>
      <c r="H757" t="s">
        <v>4418</v>
      </c>
      <c r="I757" t="s">
        <v>2457</v>
      </c>
      <c r="J757" t="s">
        <v>1717</v>
      </c>
      <c r="K757">
        <v>0.04</v>
      </c>
      <c r="L757">
        <v>6.5000000000000002E-2</v>
      </c>
      <c r="M757">
        <v>2.5000000000000001E-2</v>
      </c>
      <c r="N757">
        <v>7.4999999999999997E-2</v>
      </c>
      <c r="O757">
        <v>5.1999999999999998E-2</v>
      </c>
      <c r="P757">
        <v>-1.3500000000000009E-2</v>
      </c>
      <c r="Q757">
        <v>-1.7499999999999998E-2</v>
      </c>
      <c r="R757">
        <v>-3.1000000000000007E-2</v>
      </c>
      <c r="S757">
        <v>-3.8750000000000007E-2</v>
      </c>
      <c r="T757">
        <v>-4.4999999999999998E-2</v>
      </c>
      <c r="U757">
        <v>6.1499999999999985E-2</v>
      </c>
      <c r="V757">
        <v>5.7499999999999996E-2</v>
      </c>
      <c r="W757">
        <v>4.3999999999999991E-2</v>
      </c>
      <c r="X757">
        <v>3.6249999999999991E-2</v>
      </c>
      <c r="Y757">
        <v>0.03</v>
      </c>
      <c r="Z757">
        <v>3.8499999999999993E-2</v>
      </c>
      <c r="AA757">
        <v>3.4500000000000003E-2</v>
      </c>
      <c r="AB757">
        <v>2.0999999999999991E-2</v>
      </c>
      <c r="AC757">
        <v>1.3249999999999991E-2</v>
      </c>
      <c r="AD757">
        <v>6.9999999999999993E-3</v>
      </c>
      <c r="AE757" t="str">
        <f t="shared" si="11"/>
        <v>KesehatanSuplai MedisMonitor &amp; Tes Kesehatan</v>
      </c>
      <c r="BF757" t="s">
        <v>1396</v>
      </c>
      <c r="BI757" t="s">
        <v>1486</v>
      </c>
      <c r="BL757" t="s">
        <v>546</v>
      </c>
      <c r="BM757" t="s">
        <v>3477</v>
      </c>
      <c r="BO757" t="s">
        <v>4420</v>
      </c>
      <c r="BP757" t="s">
        <v>3107</v>
      </c>
    </row>
    <row r="758" spans="1:68">
      <c r="A758" t="s">
        <v>1717</v>
      </c>
      <c r="B758">
        <v>700645</v>
      </c>
      <c r="C758" t="s">
        <v>1724</v>
      </c>
      <c r="D758">
        <v>924424</v>
      </c>
      <c r="E758" t="s">
        <v>1729</v>
      </c>
      <c r="F758">
        <v>924936</v>
      </c>
      <c r="G758" t="s">
        <v>4163</v>
      </c>
      <c r="H758" t="s">
        <v>4418</v>
      </c>
      <c r="I758" t="s">
        <v>2457</v>
      </c>
      <c r="J758" t="s">
        <v>1717</v>
      </c>
      <c r="K758">
        <v>0.04</v>
      </c>
      <c r="L758">
        <v>6.5000000000000002E-2</v>
      </c>
      <c r="M758">
        <v>2.5000000000000001E-2</v>
      </c>
      <c r="N758">
        <v>9.5000000000000001E-2</v>
      </c>
      <c r="O758">
        <v>8.2000000000000003E-2</v>
      </c>
      <c r="P758">
        <v>-1.3500000000000009E-2</v>
      </c>
      <c r="Q758">
        <v>-1.7499999999999998E-2</v>
      </c>
      <c r="R758">
        <v>-3.1000000000000007E-2</v>
      </c>
      <c r="S758">
        <v>-3.8750000000000007E-2</v>
      </c>
      <c r="T758">
        <v>-4.4999999999999998E-2</v>
      </c>
      <c r="U758">
        <v>8.1499999999999989E-2</v>
      </c>
      <c r="V758">
        <v>7.7499999999999999E-2</v>
      </c>
      <c r="W758">
        <v>6.4000000000000001E-2</v>
      </c>
      <c r="X758">
        <v>5.6249999999999994E-2</v>
      </c>
      <c r="Y758">
        <v>0.05</v>
      </c>
      <c r="Z758">
        <v>6.8499999999999991E-2</v>
      </c>
      <c r="AA758">
        <v>6.4500000000000002E-2</v>
      </c>
      <c r="AB758">
        <v>5.0999999999999997E-2</v>
      </c>
      <c r="AC758">
        <v>4.3249999999999997E-2</v>
      </c>
      <c r="AD758">
        <v>3.7000000000000005E-2</v>
      </c>
      <c r="AE758" t="str">
        <f t="shared" si="11"/>
        <v>KesehatanSuplai MedisPerlengkapan Pertolongan Pertama</v>
      </c>
      <c r="BF758" t="s">
        <v>2192</v>
      </c>
      <c r="BI758" t="s">
        <v>1486</v>
      </c>
      <c r="BL758" t="s">
        <v>1102</v>
      </c>
      <c r="BM758" t="s">
        <v>3480</v>
      </c>
      <c r="BO758" t="s">
        <v>4421</v>
      </c>
      <c r="BP758" t="s">
        <v>3111</v>
      </c>
    </row>
    <row r="759" spans="1:68">
      <c r="A759" t="s">
        <v>1717</v>
      </c>
      <c r="B759">
        <v>700645</v>
      </c>
      <c r="C759" t="s">
        <v>1724</v>
      </c>
      <c r="D759">
        <v>924424</v>
      </c>
      <c r="E759" t="s">
        <v>1739</v>
      </c>
      <c r="F759">
        <v>926216</v>
      </c>
      <c r="G759" t="s">
        <v>4164</v>
      </c>
      <c r="H759" t="s">
        <v>4418</v>
      </c>
      <c r="I759" t="s">
        <v>2457</v>
      </c>
      <c r="J759" t="s">
        <v>1717</v>
      </c>
      <c r="K759">
        <v>0.04</v>
      </c>
      <c r="L759">
        <v>6.5000000000000002E-2</v>
      </c>
      <c r="M759">
        <v>2.5000000000000001E-2</v>
      </c>
      <c r="N759">
        <v>7.4999999999999997E-2</v>
      </c>
      <c r="O759">
        <v>5.1999999999999998E-2</v>
      </c>
      <c r="P759">
        <v>-1.3500000000000009E-2</v>
      </c>
      <c r="Q759">
        <v>-1.7499999999999998E-2</v>
      </c>
      <c r="R759">
        <v>-3.1000000000000007E-2</v>
      </c>
      <c r="S759">
        <v>-3.8750000000000007E-2</v>
      </c>
      <c r="T759">
        <v>-4.4999999999999998E-2</v>
      </c>
      <c r="U759">
        <v>6.1499999999999985E-2</v>
      </c>
      <c r="V759">
        <v>5.7499999999999996E-2</v>
      </c>
      <c r="W759">
        <v>4.3999999999999991E-2</v>
      </c>
      <c r="X759">
        <v>3.6249999999999991E-2</v>
      </c>
      <c r="Y759">
        <v>0.03</v>
      </c>
      <c r="Z759">
        <v>3.8499999999999993E-2</v>
      </c>
      <c r="AA759">
        <v>3.4500000000000003E-2</v>
      </c>
      <c r="AB759">
        <v>2.0999999999999991E-2</v>
      </c>
      <c r="AC759">
        <v>1.3249999999999991E-2</v>
      </c>
      <c r="AD759">
        <v>6.9999999999999993E-3</v>
      </c>
      <c r="AE759" t="str">
        <f t="shared" si="11"/>
        <v>KesehatanSuplai MedisTermometer</v>
      </c>
      <c r="BF759" t="s">
        <v>2049</v>
      </c>
      <c r="BI759" t="s">
        <v>1486</v>
      </c>
      <c r="BL759" t="s">
        <v>1103</v>
      </c>
      <c r="BM759" t="s">
        <v>3483</v>
      </c>
      <c r="BO759" t="s">
        <v>4422</v>
      </c>
      <c r="BP759" t="s">
        <v>3115</v>
      </c>
    </row>
    <row r="760" spans="1:68">
      <c r="A760" t="s">
        <v>1717</v>
      </c>
      <c r="B760">
        <v>700645</v>
      </c>
      <c r="C760" t="s">
        <v>1724</v>
      </c>
      <c r="D760">
        <v>924424</v>
      </c>
      <c r="E760" t="s">
        <v>1735</v>
      </c>
      <c r="F760">
        <v>947208</v>
      </c>
      <c r="G760" t="s">
        <v>4160</v>
      </c>
      <c r="H760" t="s">
        <v>4418</v>
      </c>
      <c r="I760" t="s">
        <v>2457</v>
      </c>
      <c r="J760" t="s">
        <v>1717</v>
      </c>
      <c r="K760">
        <v>0.04</v>
      </c>
      <c r="L760">
        <v>6.5000000000000002E-2</v>
      </c>
      <c r="M760">
        <v>2.5000000000000001E-2</v>
      </c>
      <c r="N760">
        <v>9.5000000000000001E-2</v>
      </c>
      <c r="O760">
        <v>8.2000000000000003E-2</v>
      </c>
      <c r="P760">
        <v>-1.3500000000000009E-2</v>
      </c>
      <c r="Q760">
        <v>-1.7499999999999998E-2</v>
      </c>
      <c r="R760">
        <v>-3.1000000000000007E-2</v>
      </c>
      <c r="S760">
        <v>-3.8750000000000007E-2</v>
      </c>
      <c r="T760">
        <v>-4.4999999999999998E-2</v>
      </c>
      <c r="U760">
        <v>8.1499999999999989E-2</v>
      </c>
      <c r="V760">
        <v>7.7499999999999999E-2</v>
      </c>
      <c r="W760">
        <v>6.4000000000000001E-2</v>
      </c>
      <c r="X760">
        <v>5.6249999999999994E-2</v>
      </c>
      <c r="Y760">
        <v>0.05</v>
      </c>
      <c r="Z760">
        <v>6.8499999999999991E-2</v>
      </c>
      <c r="AA760">
        <v>6.4500000000000002E-2</v>
      </c>
      <c r="AB760">
        <v>5.0999999999999997E-2</v>
      </c>
      <c r="AC760">
        <v>4.3249999999999997E-2</v>
      </c>
      <c r="AD760">
        <v>3.7000000000000005E-2</v>
      </c>
      <c r="AE760" t="str">
        <f t="shared" si="11"/>
        <v>KesehatanSuplai MedisMasker PPE</v>
      </c>
      <c r="BF760" t="s">
        <v>2216</v>
      </c>
      <c r="BI760" t="s">
        <v>1486</v>
      </c>
      <c r="BL760" t="s">
        <v>33</v>
      </c>
      <c r="BM760" t="s">
        <v>3486</v>
      </c>
      <c r="BO760" t="s">
        <v>3311</v>
      </c>
      <c r="BP760" t="s">
        <v>3100</v>
      </c>
    </row>
    <row r="761" spans="1:68">
      <c r="A761" t="s">
        <v>1717</v>
      </c>
      <c r="B761">
        <v>700645</v>
      </c>
      <c r="C761" t="s">
        <v>1724</v>
      </c>
      <c r="D761">
        <v>924424</v>
      </c>
      <c r="E761" t="s">
        <v>1733</v>
      </c>
      <c r="F761">
        <v>924680</v>
      </c>
      <c r="G761" t="s">
        <v>4158</v>
      </c>
      <c r="H761" t="s">
        <v>4418</v>
      </c>
      <c r="I761" t="s">
        <v>2457</v>
      </c>
      <c r="J761" t="s">
        <v>1717</v>
      </c>
      <c r="K761">
        <v>0.04</v>
      </c>
      <c r="L761">
        <v>6.5000000000000002E-2</v>
      </c>
      <c r="M761">
        <v>2.5000000000000001E-2</v>
      </c>
      <c r="N761">
        <v>9.5000000000000001E-2</v>
      </c>
      <c r="O761">
        <v>8.2000000000000003E-2</v>
      </c>
      <c r="P761">
        <v>-1.3500000000000009E-2</v>
      </c>
      <c r="Q761">
        <v>-1.7499999999999998E-2</v>
      </c>
      <c r="R761">
        <v>-3.1000000000000007E-2</v>
      </c>
      <c r="S761">
        <v>-3.8750000000000007E-2</v>
      </c>
      <c r="T761">
        <v>-4.4999999999999998E-2</v>
      </c>
      <c r="U761">
        <v>8.1499999999999989E-2</v>
      </c>
      <c r="V761">
        <v>7.7499999999999999E-2</v>
      </c>
      <c r="W761">
        <v>6.4000000000000001E-2</v>
      </c>
      <c r="X761">
        <v>5.6249999999999994E-2</v>
      </c>
      <c r="Y761">
        <v>0.05</v>
      </c>
      <c r="Z761">
        <v>6.8499999999999991E-2</v>
      </c>
      <c r="AA761">
        <v>6.4500000000000002E-2</v>
      </c>
      <c r="AB761">
        <v>5.0999999999999997E-2</v>
      </c>
      <c r="AC761">
        <v>4.3249999999999997E-2</v>
      </c>
      <c r="AD761">
        <v>3.7000000000000005E-2</v>
      </c>
      <c r="AE761" t="str">
        <f t="shared" si="11"/>
        <v>KesehatanSuplai MedisMasker Medis</v>
      </c>
      <c r="BF761" t="s">
        <v>1737</v>
      </c>
      <c r="BI761" t="s">
        <v>1486</v>
      </c>
      <c r="BL761" t="s">
        <v>92</v>
      </c>
      <c r="BM761" t="s">
        <v>3489</v>
      </c>
      <c r="BO761" t="s">
        <v>4423</v>
      </c>
      <c r="BP761" t="s">
        <v>3123</v>
      </c>
    </row>
    <row r="762" spans="1:68">
      <c r="A762" t="s">
        <v>1717</v>
      </c>
      <c r="B762">
        <v>700645</v>
      </c>
      <c r="C762" t="s">
        <v>1724</v>
      </c>
      <c r="D762">
        <v>924424</v>
      </c>
      <c r="E762" t="s">
        <v>1741</v>
      </c>
      <c r="F762">
        <v>925192</v>
      </c>
      <c r="G762" t="s">
        <v>4157</v>
      </c>
      <c r="H762" t="s">
        <v>4418</v>
      </c>
      <c r="I762" t="s">
        <v>2457</v>
      </c>
      <c r="J762" t="s">
        <v>1717</v>
      </c>
      <c r="K762">
        <v>0.04</v>
      </c>
      <c r="L762">
        <v>6.5000000000000002E-2</v>
      </c>
      <c r="M762">
        <v>2.5000000000000001E-2</v>
      </c>
      <c r="N762">
        <v>9.5000000000000001E-2</v>
      </c>
      <c r="O762">
        <v>7.1999999999999995E-2</v>
      </c>
      <c r="P762">
        <v>-1.3500000000000009E-2</v>
      </c>
      <c r="Q762">
        <v>-1.7499999999999998E-2</v>
      </c>
      <c r="R762">
        <v>-3.1000000000000007E-2</v>
      </c>
      <c r="S762">
        <v>-3.8750000000000007E-2</v>
      </c>
      <c r="T762">
        <v>-4.4999999999999998E-2</v>
      </c>
      <c r="U762">
        <v>8.1499999999999989E-2</v>
      </c>
      <c r="V762">
        <v>7.7499999999999999E-2</v>
      </c>
      <c r="W762">
        <v>6.4000000000000001E-2</v>
      </c>
      <c r="X762">
        <v>5.6249999999999994E-2</v>
      </c>
      <c r="Y762">
        <v>0.05</v>
      </c>
      <c r="Z762">
        <v>5.8499999999999983E-2</v>
      </c>
      <c r="AA762">
        <v>5.4499999999999993E-2</v>
      </c>
      <c r="AB762">
        <v>4.0999999999999988E-2</v>
      </c>
      <c r="AC762">
        <v>3.3249999999999988E-2</v>
      </c>
      <c r="AD762">
        <v>2.6999999999999996E-2</v>
      </c>
      <c r="AE762" t="str">
        <f t="shared" si="11"/>
        <v>KesehatanSuplai MedisKursi Roda</v>
      </c>
      <c r="BF762" t="s">
        <v>1373</v>
      </c>
      <c r="BI762" t="s">
        <v>1486</v>
      </c>
      <c r="BL762" t="s">
        <v>671</v>
      </c>
      <c r="BM762" t="s">
        <v>3493</v>
      </c>
      <c r="BO762" t="s">
        <v>4233</v>
      </c>
      <c r="BP762" t="s">
        <v>3127</v>
      </c>
    </row>
    <row r="763" spans="1:68">
      <c r="A763" t="s">
        <v>1717</v>
      </c>
      <c r="B763">
        <v>700645</v>
      </c>
      <c r="C763" t="s">
        <v>1724</v>
      </c>
      <c r="D763">
        <v>924424</v>
      </c>
      <c r="E763" t="s">
        <v>1727</v>
      </c>
      <c r="F763">
        <v>824848</v>
      </c>
      <c r="G763" t="s">
        <v>4166</v>
      </c>
      <c r="H763" t="s">
        <v>4418</v>
      </c>
      <c r="I763" t="s">
        <v>2457</v>
      </c>
      <c r="J763" t="s">
        <v>1717</v>
      </c>
      <c r="K763">
        <v>0.04</v>
      </c>
      <c r="L763">
        <v>6.5000000000000002E-2</v>
      </c>
      <c r="M763">
        <v>2.5000000000000001E-2</v>
      </c>
      <c r="N763">
        <v>9.5000000000000001E-2</v>
      </c>
      <c r="O763">
        <v>8.2000000000000003E-2</v>
      </c>
      <c r="P763">
        <v>-1.3500000000000009E-2</v>
      </c>
      <c r="Q763">
        <v>-1.7499999999999998E-2</v>
      </c>
      <c r="R763">
        <v>-3.1000000000000007E-2</v>
      </c>
      <c r="S763">
        <v>-3.8750000000000007E-2</v>
      </c>
      <c r="T763">
        <v>-4.4999999999999998E-2</v>
      </c>
      <c r="U763">
        <v>8.1499999999999989E-2</v>
      </c>
      <c r="V763">
        <v>7.7499999999999999E-2</v>
      </c>
      <c r="W763">
        <v>6.4000000000000001E-2</v>
      </c>
      <c r="X763">
        <v>5.6249999999999994E-2</v>
      </c>
      <c r="Y763">
        <v>0.05</v>
      </c>
      <c r="Z763">
        <v>6.8499999999999991E-2</v>
      </c>
      <c r="AA763">
        <v>6.4500000000000002E-2</v>
      </c>
      <c r="AB763">
        <v>5.0999999999999997E-2</v>
      </c>
      <c r="AC763">
        <v>4.3249999999999997E-2</v>
      </c>
      <c r="AD763">
        <v>3.7000000000000005E-2</v>
      </c>
      <c r="AE763" t="str">
        <f t="shared" si="11"/>
        <v>KesehatanSuplai MedisTisu Basah Disinfektan</v>
      </c>
      <c r="BF763" t="s">
        <v>2178</v>
      </c>
      <c r="BI763" t="s">
        <v>1486</v>
      </c>
      <c r="BL763" t="s">
        <v>255</v>
      </c>
      <c r="BM763" t="s">
        <v>3496</v>
      </c>
      <c r="BO763" t="s">
        <v>4424</v>
      </c>
      <c r="BP763" t="s">
        <v>3131</v>
      </c>
    </row>
    <row r="764" spans="1:68">
      <c r="A764" t="s">
        <v>1348</v>
      </c>
      <c r="B764">
        <v>601450</v>
      </c>
      <c r="C764" t="s">
        <v>1364</v>
      </c>
      <c r="D764">
        <v>849544</v>
      </c>
      <c r="E764" t="s">
        <v>1367</v>
      </c>
      <c r="F764">
        <v>601463</v>
      </c>
      <c r="G764" t="s">
        <v>4366</v>
      </c>
      <c r="H764" t="s">
        <v>3644</v>
      </c>
      <c r="I764" t="s">
        <v>2457</v>
      </c>
      <c r="J764" t="s">
        <v>1348</v>
      </c>
      <c r="K764">
        <v>0.04</v>
      </c>
      <c r="L764">
        <v>7.0000000000000007E-2</v>
      </c>
      <c r="M764">
        <v>3.0000000000000006E-2</v>
      </c>
      <c r="N764">
        <v>0.1</v>
      </c>
      <c r="O764">
        <v>9.1999999999999998E-2</v>
      </c>
      <c r="P764">
        <v>-1.3000000000000008E-2</v>
      </c>
      <c r="Q764">
        <v>-2.1000000000000001E-2</v>
      </c>
      <c r="R764">
        <v>-3.4000000000000009E-2</v>
      </c>
      <c r="S764">
        <v>-4.250000000000001E-2</v>
      </c>
      <c r="T764">
        <v>-0.05</v>
      </c>
      <c r="U764">
        <v>8.6999999999999994E-2</v>
      </c>
      <c r="V764">
        <v>7.9000000000000001E-2</v>
      </c>
      <c r="W764">
        <v>6.6000000000000003E-2</v>
      </c>
      <c r="X764">
        <v>5.7499999999999996E-2</v>
      </c>
      <c r="Y764">
        <v>0.05</v>
      </c>
      <c r="Z764">
        <v>7.8999999999999987E-2</v>
      </c>
      <c r="AA764">
        <v>7.0999999999999994E-2</v>
      </c>
      <c r="AB764">
        <v>5.7999999999999989E-2</v>
      </c>
      <c r="AC764">
        <v>4.9499999999999988E-2</v>
      </c>
      <c r="AD764">
        <v>4.1999999999999996E-2</v>
      </c>
      <c r="AE764" t="str">
        <f t="shared" si="11"/>
        <v>Perawatan &amp; KecantikanPerawatan Mata &amp; TelingaPeralatan Perawatan Lensa Kontak</v>
      </c>
      <c r="BF764" t="s">
        <v>2069</v>
      </c>
      <c r="BI764" t="s">
        <v>1486</v>
      </c>
      <c r="BL764" t="s">
        <v>210</v>
      </c>
      <c r="BM764" t="s">
        <v>3499</v>
      </c>
      <c r="BO764" t="s">
        <v>3544</v>
      </c>
      <c r="BP764" t="s">
        <v>3119</v>
      </c>
    </row>
    <row r="765" spans="1:68">
      <c r="A765" t="s">
        <v>1717</v>
      </c>
      <c r="B765">
        <v>700645</v>
      </c>
      <c r="C765" t="s">
        <v>1724</v>
      </c>
      <c r="D765">
        <v>924424</v>
      </c>
      <c r="E765" t="s">
        <v>1740</v>
      </c>
      <c r="F765">
        <v>1003912</v>
      </c>
      <c r="G765" t="s">
        <v>4167</v>
      </c>
      <c r="H765" t="s">
        <v>4418</v>
      </c>
      <c r="I765" t="s">
        <v>2457</v>
      </c>
      <c r="J765" t="s">
        <v>1717</v>
      </c>
      <c r="K765">
        <v>0.04</v>
      </c>
      <c r="L765">
        <v>6.5000000000000002E-2</v>
      </c>
      <c r="M765">
        <v>2.5000000000000001E-2</v>
      </c>
      <c r="N765">
        <v>7.4999999999999997E-2</v>
      </c>
      <c r="O765">
        <v>5.1999999999999998E-2</v>
      </c>
      <c r="P765">
        <v>-1.3500000000000009E-2</v>
      </c>
      <c r="Q765">
        <v>-1.7499999999999998E-2</v>
      </c>
      <c r="R765">
        <v>-3.1000000000000007E-2</v>
      </c>
      <c r="S765">
        <v>-3.8750000000000007E-2</v>
      </c>
      <c r="T765">
        <v>-4.4999999999999998E-2</v>
      </c>
      <c r="U765">
        <v>6.1499999999999985E-2</v>
      </c>
      <c r="V765">
        <v>5.7499999999999996E-2</v>
      </c>
      <c r="W765">
        <v>4.3999999999999991E-2</v>
      </c>
      <c r="X765">
        <v>3.6249999999999991E-2</v>
      </c>
      <c r="Y765">
        <v>0.03</v>
      </c>
      <c r="Z765">
        <v>3.8499999999999993E-2</v>
      </c>
      <c r="AA765">
        <v>3.4500000000000003E-2</v>
      </c>
      <c r="AB765">
        <v>2.0999999999999991E-2</v>
      </c>
      <c r="AC765">
        <v>1.3249999999999991E-2</v>
      </c>
      <c r="AD765">
        <v>6.9999999999999993E-3</v>
      </c>
      <c r="AE765" t="str">
        <f t="shared" si="11"/>
        <v>KesehatanSuplai MedisTongkat Jalan</v>
      </c>
      <c r="BF765" t="s">
        <v>2125</v>
      </c>
      <c r="BI765" t="s">
        <v>1486</v>
      </c>
      <c r="BL765" t="s">
        <v>535</v>
      </c>
      <c r="BM765" t="s">
        <v>3502</v>
      </c>
      <c r="BO765" t="s">
        <v>4425</v>
      </c>
      <c r="BP765" t="s">
        <v>3139</v>
      </c>
    </row>
    <row r="766" spans="1:68">
      <c r="A766" t="s">
        <v>1717</v>
      </c>
      <c r="B766">
        <v>700645</v>
      </c>
      <c r="C766" t="s">
        <v>1724</v>
      </c>
      <c r="D766">
        <v>924424</v>
      </c>
      <c r="E766" t="s">
        <v>1738</v>
      </c>
      <c r="F766">
        <v>806032</v>
      </c>
      <c r="G766" t="s">
        <v>4153</v>
      </c>
      <c r="H766" t="s">
        <v>4418</v>
      </c>
      <c r="I766" t="s">
        <v>2457</v>
      </c>
      <c r="J766" t="s">
        <v>1717</v>
      </c>
      <c r="K766">
        <v>0.04</v>
      </c>
      <c r="L766">
        <v>6.5000000000000002E-2</v>
      </c>
      <c r="M766">
        <v>2.5000000000000001E-2</v>
      </c>
      <c r="N766">
        <v>9.5000000000000001E-2</v>
      </c>
      <c r="O766">
        <v>9.1999999999999998E-2</v>
      </c>
      <c r="P766">
        <v>-1.3500000000000009E-2</v>
      </c>
      <c r="Q766">
        <v>-1.7499999999999998E-2</v>
      </c>
      <c r="R766">
        <v>-3.1000000000000007E-2</v>
      </c>
      <c r="S766">
        <v>-3.8750000000000007E-2</v>
      </c>
      <c r="T766">
        <v>-4.4999999999999998E-2</v>
      </c>
      <c r="U766">
        <v>8.1499999999999989E-2</v>
      </c>
      <c r="V766">
        <v>7.7499999999999999E-2</v>
      </c>
      <c r="W766">
        <v>6.4000000000000001E-2</v>
      </c>
      <c r="X766">
        <v>5.6249999999999994E-2</v>
      </c>
      <c r="Y766">
        <v>0.05</v>
      </c>
      <c r="Z766">
        <v>7.8499999999999986E-2</v>
      </c>
      <c r="AA766">
        <v>7.4499999999999997E-2</v>
      </c>
      <c r="AB766">
        <v>6.0999999999999992E-2</v>
      </c>
      <c r="AC766">
        <v>5.3249999999999992E-2</v>
      </c>
      <c r="AD766">
        <v>4.7E-2</v>
      </c>
      <c r="AE766" t="str">
        <f t="shared" si="11"/>
        <v>KesehatanSuplai MedisBerhenti Merokok</v>
      </c>
      <c r="BF766" t="s">
        <v>1559</v>
      </c>
      <c r="BI766" t="s">
        <v>1486</v>
      </c>
      <c r="BL766" t="s">
        <v>333</v>
      </c>
      <c r="BM766" t="s">
        <v>3505</v>
      </c>
      <c r="BO766" t="s">
        <v>4426</v>
      </c>
      <c r="BP766" t="s">
        <v>3143</v>
      </c>
    </row>
    <row r="767" spans="1:68">
      <c r="A767" t="s">
        <v>1717</v>
      </c>
      <c r="B767">
        <v>700645</v>
      </c>
      <c r="C767" t="s">
        <v>1724</v>
      </c>
      <c r="D767">
        <v>924424</v>
      </c>
      <c r="E767" t="s">
        <v>1737</v>
      </c>
      <c r="F767">
        <v>805776</v>
      </c>
      <c r="G767" t="s">
        <v>4165</v>
      </c>
      <c r="H767" t="s">
        <v>4418</v>
      </c>
      <c r="I767" t="s">
        <v>2457</v>
      </c>
      <c r="J767" t="s">
        <v>1717</v>
      </c>
      <c r="K767">
        <v>0.04</v>
      </c>
      <c r="L767">
        <v>6.5000000000000002E-2</v>
      </c>
      <c r="M767">
        <v>2.5000000000000001E-2</v>
      </c>
      <c r="N767">
        <v>9.5000000000000001E-2</v>
      </c>
      <c r="O767">
        <v>7.1999999999999995E-2</v>
      </c>
      <c r="P767">
        <v>-1.3500000000000009E-2</v>
      </c>
      <c r="Q767">
        <v>-1.7499999999999998E-2</v>
      </c>
      <c r="R767">
        <v>-3.1000000000000007E-2</v>
      </c>
      <c r="S767">
        <v>-3.8750000000000007E-2</v>
      </c>
      <c r="T767">
        <v>-4.4999999999999998E-2</v>
      </c>
      <c r="U767">
        <v>8.1499999999999989E-2</v>
      </c>
      <c r="V767">
        <v>7.7499999999999999E-2</v>
      </c>
      <c r="W767">
        <v>6.4000000000000001E-2</v>
      </c>
      <c r="X767">
        <v>5.6249999999999994E-2</v>
      </c>
      <c r="Y767">
        <v>0.05</v>
      </c>
      <c r="Z767">
        <v>5.8499999999999983E-2</v>
      </c>
      <c r="AA767">
        <v>5.4499999999999993E-2</v>
      </c>
      <c r="AB767">
        <v>4.0999999999999988E-2</v>
      </c>
      <c r="AC767">
        <v>3.3249999999999988E-2</v>
      </c>
      <c r="AD767">
        <v>2.6999999999999996E-2</v>
      </c>
      <c r="AE767" t="str">
        <f t="shared" si="11"/>
        <v>KesehatanSuplai MedisTidur &amp; Mendengkur</v>
      </c>
      <c r="BF767" t="s">
        <v>2126</v>
      </c>
      <c r="BI767" t="s">
        <v>1486</v>
      </c>
      <c r="BL767" t="s">
        <v>547</v>
      </c>
      <c r="BM767" t="s">
        <v>3508</v>
      </c>
      <c r="BO767" t="s">
        <v>4427</v>
      </c>
      <c r="BP767" t="s">
        <v>3146</v>
      </c>
    </row>
    <row r="768" spans="1:68">
      <c r="A768" t="s">
        <v>1717</v>
      </c>
      <c r="B768">
        <v>700645</v>
      </c>
      <c r="C768" t="s">
        <v>1724</v>
      </c>
      <c r="D768">
        <v>924424</v>
      </c>
      <c r="E768" t="s">
        <v>1736</v>
      </c>
      <c r="F768">
        <v>805904</v>
      </c>
      <c r="G768" t="s">
        <v>4150</v>
      </c>
      <c r="H768" t="s">
        <v>4418</v>
      </c>
      <c r="I768" t="s">
        <v>2457</v>
      </c>
      <c r="J768" t="s">
        <v>1717</v>
      </c>
      <c r="K768">
        <v>0.04</v>
      </c>
      <c r="L768">
        <v>6.5000000000000002E-2</v>
      </c>
      <c r="M768">
        <v>2.5000000000000001E-2</v>
      </c>
      <c r="N768">
        <v>7.4999999999999997E-2</v>
      </c>
      <c r="O768">
        <v>5.1999999999999998E-2</v>
      </c>
      <c r="P768">
        <v>-1.3500000000000009E-2</v>
      </c>
      <c r="Q768">
        <v>-1.7499999999999998E-2</v>
      </c>
      <c r="R768">
        <v>-3.1000000000000007E-2</v>
      </c>
      <c r="S768">
        <v>-3.8750000000000007E-2</v>
      </c>
      <c r="T768">
        <v>-4.4999999999999998E-2</v>
      </c>
      <c r="U768">
        <v>6.1499999999999985E-2</v>
      </c>
      <c r="V768">
        <v>5.7499999999999996E-2</v>
      </c>
      <c r="W768">
        <v>4.3999999999999991E-2</v>
      </c>
      <c r="X768">
        <v>3.6249999999999991E-2</v>
      </c>
      <c r="Y768">
        <v>0.03</v>
      </c>
      <c r="Z768">
        <v>3.8499999999999993E-2</v>
      </c>
      <c r="AA768">
        <v>3.4500000000000003E-2</v>
      </c>
      <c r="AB768">
        <v>2.0999999999999991E-2</v>
      </c>
      <c r="AC768">
        <v>1.3249999999999991E-2</v>
      </c>
      <c r="AD768">
        <v>6.9999999999999993E-3</v>
      </c>
      <c r="AE768" t="str">
        <f t="shared" si="11"/>
        <v>KesehatanSuplai MedisAlat Bantu Pernapasan &amp; Aksesorinya</v>
      </c>
      <c r="BF768" t="s">
        <v>1738</v>
      </c>
      <c r="BI768" t="s">
        <v>1486</v>
      </c>
      <c r="BL768" t="s">
        <v>580</v>
      </c>
      <c r="BM768" t="s">
        <v>3511</v>
      </c>
      <c r="BO768" t="s">
        <v>4169</v>
      </c>
      <c r="BP768" t="s">
        <v>3135</v>
      </c>
    </row>
    <row r="769" spans="1:68">
      <c r="A769" t="s">
        <v>1717</v>
      </c>
      <c r="B769">
        <v>700645</v>
      </c>
      <c r="C769" t="s">
        <v>1724</v>
      </c>
      <c r="D769">
        <v>924424</v>
      </c>
      <c r="E769" t="s">
        <v>1732</v>
      </c>
      <c r="F769">
        <v>1003656</v>
      </c>
      <c r="G769" t="s">
        <v>4162</v>
      </c>
      <c r="H769" t="s">
        <v>4418</v>
      </c>
      <c r="I769" t="s">
        <v>2457</v>
      </c>
      <c r="J769" t="s">
        <v>1717</v>
      </c>
      <c r="K769">
        <v>0.04</v>
      </c>
      <c r="L769">
        <v>6.5000000000000002E-2</v>
      </c>
      <c r="M769">
        <v>2.5000000000000001E-2</v>
      </c>
      <c r="N769">
        <v>9.5000000000000001E-2</v>
      </c>
      <c r="O769">
        <v>8.2000000000000003E-2</v>
      </c>
      <c r="P769">
        <v>-1.3500000000000009E-2</v>
      </c>
      <c r="Q769">
        <v>-1.7499999999999998E-2</v>
      </c>
      <c r="R769">
        <v>-3.1000000000000007E-2</v>
      </c>
      <c r="S769">
        <v>-3.8750000000000007E-2</v>
      </c>
      <c r="T769">
        <v>-4.4999999999999998E-2</v>
      </c>
      <c r="U769">
        <v>8.1499999999999989E-2</v>
      </c>
      <c r="V769">
        <v>7.7499999999999999E-2</v>
      </c>
      <c r="W769">
        <v>6.4000000000000001E-2</v>
      </c>
      <c r="X769">
        <v>5.6249999999999994E-2</v>
      </c>
      <c r="Y769">
        <v>0.05</v>
      </c>
      <c r="Z769">
        <v>6.8499999999999991E-2</v>
      </c>
      <c r="AA769">
        <v>6.4500000000000002E-2</v>
      </c>
      <c r="AB769">
        <v>5.0999999999999997E-2</v>
      </c>
      <c r="AC769">
        <v>4.3249999999999997E-2</v>
      </c>
      <c r="AD769">
        <v>3.7000000000000005E-2</v>
      </c>
      <c r="AE769" t="str">
        <f t="shared" si="11"/>
        <v>KesehatanSuplai MedisPeralatan Laboratorium</v>
      </c>
      <c r="BF769" t="s">
        <v>1323</v>
      </c>
      <c r="BI769" t="s">
        <v>1486</v>
      </c>
      <c r="BL769" t="s">
        <v>505</v>
      </c>
      <c r="BM769" t="s">
        <v>3514</v>
      </c>
      <c r="BO769" t="s">
        <v>4428</v>
      </c>
      <c r="BP769" t="s">
        <v>3155</v>
      </c>
    </row>
    <row r="770" spans="1:68">
      <c r="A770" t="s">
        <v>1717</v>
      </c>
      <c r="B770">
        <v>700645</v>
      </c>
      <c r="C770" t="s">
        <v>1724</v>
      </c>
      <c r="D770">
        <v>924424</v>
      </c>
      <c r="E770" t="s">
        <v>1731</v>
      </c>
      <c r="F770">
        <v>925448</v>
      </c>
      <c r="G770" t="s">
        <v>4148</v>
      </c>
      <c r="H770" t="s">
        <v>4418</v>
      </c>
      <c r="I770" t="s">
        <v>2457</v>
      </c>
      <c r="J770" t="s">
        <v>1717</v>
      </c>
      <c r="K770">
        <v>0.04</v>
      </c>
      <c r="L770">
        <v>6.5000000000000002E-2</v>
      </c>
      <c r="M770">
        <v>2.5000000000000001E-2</v>
      </c>
      <c r="N770">
        <v>9.5000000000000001E-2</v>
      </c>
      <c r="O770">
        <v>7.1999999999999995E-2</v>
      </c>
      <c r="P770">
        <v>-1.3500000000000009E-2</v>
      </c>
      <c r="Q770">
        <v>-1.7499999999999998E-2</v>
      </c>
      <c r="R770">
        <v>-3.1000000000000007E-2</v>
      </c>
      <c r="S770">
        <v>-3.8750000000000007E-2</v>
      </c>
      <c r="T770">
        <v>-4.4999999999999998E-2</v>
      </c>
      <c r="U770">
        <v>8.1499999999999989E-2</v>
      </c>
      <c r="V770">
        <v>7.7499999999999999E-2</v>
      </c>
      <c r="W770">
        <v>6.4000000000000001E-2</v>
      </c>
      <c r="X770">
        <v>5.6249999999999994E-2</v>
      </c>
      <c r="Y770">
        <v>0.05</v>
      </c>
      <c r="Z770">
        <v>5.8499999999999983E-2</v>
      </c>
      <c r="AA770">
        <v>5.4499999999999993E-2</v>
      </c>
      <c r="AB770">
        <v>4.0999999999999988E-2</v>
      </c>
      <c r="AC770">
        <v>3.3249999999999988E-2</v>
      </c>
      <c r="AD770">
        <v>2.6999999999999996E-2</v>
      </c>
      <c r="AE770" t="str">
        <f t="shared" si="11"/>
        <v>KesehatanSuplai MedisAlat Bantu Dengar</v>
      </c>
      <c r="BF770" t="s">
        <v>1672</v>
      </c>
      <c r="BI770" t="s">
        <v>1486</v>
      </c>
      <c r="BL770" t="s">
        <v>581</v>
      </c>
      <c r="BM770" t="s">
        <v>4429</v>
      </c>
      <c r="BO770" t="s">
        <v>4430</v>
      </c>
      <c r="BP770" t="s">
        <v>3159</v>
      </c>
    </row>
    <row r="771" spans="1:68">
      <c r="A771" t="s">
        <v>1717</v>
      </c>
      <c r="B771">
        <v>700645</v>
      </c>
      <c r="C771" t="s">
        <v>1724</v>
      </c>
      <c r="D771">
        <v>924424</v>
      </c>
      <c r="E771" t="s">
        <v>1728</v>
      </c>
      <c r="F771">
        <v>875656</v>
      </c>
      <c r="G771" t="s">
        <v>4151</v>
      </c>
      <c r="H771" t="s">
        <v>4418</v>
      </c>
      <c r="I771" t="s">
        <v>2457</v>
      </c>
      <c r="J771" t="s">
        <v>1717</v>
      </c>
      <c r="K771">
        <v>0.04</v>
      </c>
      <c r="L771">
        <v>6.5000000000000002E-2</v>
      </c>
      <c r="M771">
        <v>2.5000000000000001E-2</v>
      </c>
      <c r="N771">
        <v>7.4999999999999997E-2</v>
      </c>
      <c r="O771">
        <v>9.7000000000000003E-2</v>
      </c>
      <c r="P771">
        <v>-1.3500000000000009E-2</v>
      </c>
      <c r="Q771">
        <v>-1.7499999999999998E-2</v>
      </c>
      <c r="R771">
        <v>-3.1000000000000007E-2</v>
      </c>
      <c r="S771">
        <v>-3.8750000000000007E-2</v>
      </c>
      <c r="T771">
        <v>-4.4999999999999998E-2</v>
      </c>
      <c r="U771">
        <v>6.1499999999999985E-2</v>
      </c>
      <c r="V771">
        <v>5.7499999999999996E-2</v>
      </c>
      <c r="W771">
        <v>4.3999999999999991E-2</v>
      </c>
      <c r="X771">
        <v>3.6249999999999991E-2</v>
      </c>
      <c r="Y771">
        <v>0.03</v>
      </c>
      <c r="Z771">
        <v>8.3499999999999991E-2</v>
      </c>
      <c r="AA771">
        <v>7.9500000000000001E-2</v>
      </c>
      <c r="AB771">
        <v>6.6000000000000003E-2</v>
      </c>
      <c r="AC771">
        <v>5.8249999999999996E-2</v>
      </c>
      <c r="AD771">
        <v>5.2000000000000005E-2</v>
      </c>
      <c r="AE771" t="str">
        <f t="shared" si="11"/>
        <v>KesehatanSuplai MedisAlat Tes Kehamilan</v>
      </c>
      <c r="BF771" t="s">
        <v>1815</v>
      </c>
      <c r="BI771" t="s">
        <v>1486</v>
      </c>
      <c r="BL771" t="s">
        <v>243</v>
      </c>
      <c r="BM771" t="s">
        <v>4431</v>
      </c>
      <c r="BO771" t="s">
        <v>4432</v>
      </c>
      <c r="BP771" t="s">
        <v>3163</v>
      </c>
    </row>
    <row r="772" spans="1:68">
      <c r="A772" t="s">
        <v>1717</v>
      </c>
      <c r="B772">
        <v>700645</v>
      </c>
      <c r="C772" t="s">
        <v>1724</v>
      </c>
      <c r="D772">
        <v>924424</v>
      </c>
      <c r="E772" t="s">
        <v>356</v>
      </c>
      <c r="F772">
        <v>1004040</v>
      </c>
      <c r="G772" t="s">
        <v>4154</v>
      </c>
      <c r="H772" t="s">
        <v>4418</v>
      </c>
      <c r="I772" t="s">
        <v>2457</v>
      </c>
      <c r="J772" t="s">
        <v>1717</v>
      </c>
      <c r="K772">
        <v>0.04</v>
      </c>
      <c r="L772">
        <v>6.5000000000000002E-2</v>
      </c>
      <c r="M772">
        <v>2.5000000000000001E-2</v>
      </c>
      <c r="N772">
        <v>7.4999999999999997E-2</v>
      </c>
      <c r="O772">
        <v>5.1999999999999998E-2</v>
      </c>
      <c r="P772">
        <v>-1.3500000000000009E-2</v>
      </c>
      <c r="Q772">
        <v>-1.7499999999999998E-2</v>
      </c>
      <c r="R772">
        <v>-3.1000000000000007E-2</v>
      </c>
      <c r="S772">
        <v>-3.8750000000000007E-2</v>
      </c>
      <c r="T772">
        <v>-4.4999999999999998E-2</v>
      </c>
      <c r="U772">
        <v>6.1499999999999985E-2</v>
      </c>
      <c r="V772">
        <v>5.7499999999999996E-2</v>
      </c>
      <c r="W772">
        <v>4.3999999999999991E-2</v>
      </c>
      <c r="X772">
        <v>3.6249999999999991E-2</v>
      </c>
      <c r="Y772">
        <v>0.03</v>
      </c>
      <c r="Z772">
        <v>3.8499999999999993E-2</v>
      </c>
      <c r="AA772">
        <v>3.4500000000000003E-2</v>
      </c>
      <c r="AB772">
        <v>2.0999999999999991E-2</v>
      </c>
      <c r="AC772">
        <v>1.3249999999999991E-2</v>
      </c>
      <c r="AD772">
        <v>6.9999999999999993E-3</v>
      </c>
      <c r="AE772" t="str">
        <f t="shared" si="11"/>
        <v>KesehatanSuplai MedisElectric Stimulators</v>
      </c>
      <c r="BF772" t="s">
        <v>2027</v>
      </c>
      <c r="BI772" t="s">
        <v>1486</v>
      </c>
      <c r="BL772" t="s">
        <v>309</v>
      </c>
      <c r="BM772" t="s">
        <v>4433</v>
      </c>
      <c r="BO772" t="s">
        <v>4434</v>
      </c>
      <c r="BP772" t="s">
        <v>3167</v>
      </c>
    </row>
    <row r="773" spans="1:68">
      <c r="A773" t="s">
        <v>1717</v>
      </c>
      <c r="B773">
        <v>700645</v>
      </c>
      <c r="C773" t="s">
        <v>1724</v>
      </c>
      <c r="D773">
        <v>924424</v>
      </c>
      <c r="E773" t="s">
        <v>1726</v>
      </c>
      <c r="F773">
        <v>925320</v>
      </c>
      <c r="G773" t="s">
        <v>4155</v>
      </c>
      <c r="H773" t="s">
        <v>4418</v>
      </c>
      <c r="I773" t="s">
        <v>2457</v>
      </c>
      <c r="J773" t="s">
        <v>1717</v>
      </c>
      <c r="K773">
        <v>0.04</v>
      </c>
      <c r="L773">
        <v>6.5000000000000002E-2</v>
      </c>
      <c r="M773">
        <v>2.5000000000000001E-2</v>
      </c>
      <c r="N773">
        <v>0.1</v>
      </c>
      <c r="O773">
        <v>9.1999999999999998E-2</v>
      </c>
      <c r="P773">
        <v>-1.3500000000000009E-2</v>
      </c>
      <c r="Q773">
        <v>-1.7499999999999998E-2</v>
      </c>
      <c r="R773">
        <v>-3.1000000000000007E-2</v>
      </c>
      <c r="S773">
        <v>-3.8750000000000007E-2</v>
      </c>
      <c r="T773">
        <v>-4.4999999999999998E-2</v>
      </c>
      <c r="U773">
        <v>8.6499999999999994E-2</v>
      </c>
      <c r="V773">
        <v>8.2500000000000004E-2</v>
      </c>
      <c r="W773">
        <v>6.9000000000000006E-2</v>
      </c>
      <c r="X773">
        <v>6.1249999999999999E-2</v>
      </c>
      <c r="Y773">
        <v>5.5000000000000007E-2</v>
      </c>
      <c r="Z773">
        <v>7.8499999999999986E-2</v>
      </c>
      <c r="AA773">
        <v>7.4499999999999997E-2</v>
      </c>
      <c r="AB773">
        <v>6.0999999999999992E-2</v>
      </c>
      <c r="AC773">
        <v>5.3249999999999992E-2</v>
      </c>
      <c r="AD773">
        <v>4.7E-2</v>
      </c>
      <c r="AE773" t="str">
        <f t="shared" si="11"/>
        <v>KesehatanSuplai MedisKawat Gigi &amp; Dukungan</v>
      </c>
      <c r="BF773" t="s">
        <v>1911</v>
      </c>
      <c r="BI773" t="s">
        <v>1486</v>
      </c>
      <c r="BL773" t="s">
        <v>536</v>
      </c>
      <c r="BM773" t="s">
        <v>4435</v>
      </c>
      <c r="BO773" t="s">
        <v>4436</v>
      </c>
      <c r="BP773" t="s">
        <v>3171</v>
      </c>
    </row>
    <row r="774" spans="1:68">
      <c r="A774" t="s">
        <v>2160</v>
      </c>
      <c r="B774">
        <v>603014</v>
      </c>
      <c r="C774" t="s">
        <v>2221</v>
      </c>
      <c r="D774">
        <v>834824</v>
      </c>
      <c r="E774" t="s">
        <v>2228</v>
      </c>
      <c r="F774">
        <v>965896</v>
      </c>
      <c r="G774" t="s">
        <v>3764</v>
      </c>
      <c r="H774" t="s">
        <v>3061</v>
      </c>
      <c r="I774" t="s">
        <v>246</v>
      </c>
      <c r="J774" t="s">
        <v>2748</v>
      </c>
      <c r="K774">
        <v>0.06</v>
      </c>
      <c r="L774">
        <v>6.5000000000000002E-2</v>
      </c>
      <c r="M774">
        <v>5.0000000000000044E-3</v>
      </c>
      <c r="N774">
        <v>0.1</v>
      </c>
      <c r="O774">
        <v>0.122</v>
      </c>
      <c r="P774">
        <v>-1.55E-2</v>
      </c>
      <c r="Q774">
        <v>-3.5000000000000027E-3</v>
      </c>
      <c r="R774">
        <v>-1.9000000000000003E-2</v>
      </c>
      <c r="S774">
        <v>-2.3750000000000004E-2</v>
      </c>
      <c r="T774">
        <v>-2.5000000000000005E-2</v>
      </c>
      <c r="U774">
        <v>8.4500000000000006E-2</v>
      </c>
      <c r="V774">
        <v>9.6500000000000002E-2</v>
      </c>
      <c r="W774">
        <v>8.1000000000000003E-2</v>
      </c>
      <c r="X774">
        <v>7.6249999999999998E-2</v>
      </c>
      <c r="Y774">
        <v>7.4999999999999997E-2</v>
      </c>
      <c r="Z774">
        <v>0.1065</v>
      </c>
      <c r="AA774">
        <v>0.11849999999999999</v>
      </c>
      <c r="AB774">
        <v>0.10299999999999999</v>
      </c>
      <c r="AC774">
        <v>9.824999999999999E-2</v>
      </c>
      <c r="AD774">
        <v>9.6999999999999989E-2</v>
      </c>
      <c r="AE774" t="str">
        <f t="shared" ref="AE774:AE837" si="12">VLOOKUP(G774,BO:BP,2,0)</f>
        <v>Olahraga &amp; OutdoorAksesoris Olahraga &amp; OutdoorKantong Sepatu</v>
      </c>
      <c r="BF774" t="s">
        <v>2266</v>
      </c>
      <c r="BI774" t="s">
        <v>1486</v>
      </c>
      <c r="BL774" t="s">
        <v>34</v>
      </c>
      <c r="BM774" t="s">
        <v>4437</v>
      </c>
      <c r="BO774" t="s">
        <v>4438</v>
      </c>
      <c r="BP774" t="s">
        <v>3175</v>
      </c>
    </row>
    <row r="775" spans="1:68">
      <c r="A775" t="s">
        <v>1717</v>
      </c>
      <c r="B775">
        <v>700645</v>
      </c>
      <c r="C775" t="s">
        <v>373</v>
      </c>
      <c r="D775">
        <v>2315536</v>
      </c>
      <c r="E775" t="s">
        <v>1778</v>
      </c>
      <c r="F775">
        <v>2321808</v>
      </c>
      <c r="G775" t="s">
        <v>2485</v>
      </c>
      <c r="H775" t="s">
        <v>3641</v>
      </c>
      <c r="I775" t="s">
        <v>2403</v>
      </c>
      <c r="J775" t="s">
        <v>2529</v>
      </c>
      <c r="K775">
        <v>0.04</v>
      </c>
      <c r="L775">
        <v>6.5000000000000002E-2</v>
      </c>
      <c r="M775">
        <v>2.5000000000000001E-2</v>
      </c>
      <c r="N775">
        <v>7.4999999999999997E-2</v>
      </c>
      <c r="O775">
        <v>0.06</v>
      </c>
      <c r="P775">
        <v>0</v>
      </c>
      <c r="Q775">
        <v>0</v>
      </c>
      <c r="R775">
        <v>0</v>
      </c>
      <c r="S775">
        <v>0</v>
      </c>
      <c r="T775">
        <v>0</v>
      </c>
      <c r="U775">
        <v>7.4999999999999997E-2</v>
      </c>
      <c r="V775">
        <v>7.4999999999999997E-2</v>
      </c>
      <c r="W775">
        <v>7.4999999999999997E-2</v>
      </c>
      <c r="X775">
        <v>7.4999999999999997E-2</v>
      </c>
      <c r="Y775">
        <v>7.4999999999999997E-2</v>
      </c>
      <c r="Z775">
        <v>0.06</v>
      </c>
      <c r="AA775">
        <v>0.06</v>
      </c>
      <c r="AB775">
        <v>0.06</v>
      </c>
      <c r="AC775">
        <v>0.06</v>
      </c>
      <c r="AD775">
        <v>0.06</v>
      </c>
      <c r="AE775" t="str">
        <f t="shared" si="12"/>
        <v>KesehatanVaporizerPaket Vaporizer</v>
      </c>
      <c r="BF775" t="s">
        <v>1709</v>
      </c>
      <c r="BI775" t="s">
        <v>1486</v>
      </c>
      <c r="BL775" t="s">
        <v>1099</v>
      </c>
      <c r="BM775" t="s">
        <v>4439</v>
      </c>
      <c r="BO775" t="s">
        <v>4440</v>
      </c>
      <c r="BP775" t="s">
        <v>3179</v>
      </c>
    </row>
    <row r="776" spans="1:68">
      <c r="A776" t="s">
        <v>2146</v>
      </c>
      <c r="B776">
        <v>856720</v>
      </c>
      <c r="C776" t="s">
        <v>2154</v>
      </c>
      <c r="D776">
        <v>857744</v>
      </c>
      <c r="G776" t="s">
        <v>2449</v>
      </c>
      <c r="H776" t="s">
        <v>2449</v>
      </c>
      <c r="I776" t="s">
        <v>2403</v>
      </c>
      <c r="J776" t="s">
        <v>2404</v>
      </c>
      <c r="K776">
        <v>0.04</v>
      </c>
      <c r="L776">
        <v>0.04</v>
      </c>
      <c r="M776">
        <v>0</v>
      </c>
      <c r="N776">
        <v>4.7500000000000001E-2</v>
      </c>
      <c r="O776">
        <v>3.0000000000000002E-2</v>
      </c>
      <c r="P776">
        <v>-3.3439692007799018E-3</v>
      </c>
      <c r="Q776">
        <v>-2.3631137621837182E-2</v>
      </c>
      <c r="R776">
        <v>-2.6975106822617084E-2</v>
      </c>
      <c r="S776">
        <v>-3.0319076023396983E-2</v>
      </c>
      <c r="T776">
        <v>-3.8758768031195975E-2</v>
      </c>
      <c r="U776">
        <v>4.4156030799220099E-2</v>
      </c>
      <c r="V776">
        <v>2.3868862378162818E-2</v>
      </c>
      <c r="W776">
        <v>2.0524893177382916E-2</v>
      </c>
      <c r="X776">
        <v>1.7180923976603018E-2</v>
      </c>
      <c r="Y776">
        <v>8.7412319688040252E-3</v>
      </c>
      <c r="Z776">
        <v>2.6656030799220101E-2</v>
      </c>
      <c r="AA776">
        <v>6.3688623781628199E-3</v>
      </c>
      <c r="AB776">
        <v>3.0248931773829181E-3</v>
      </c>
      <c r="AC776">
        <v>0</v>
      </c>
      <c r="AD776">
        <v>0</v>
      </c>
      <c r="AE776" t="str">
        <f t="shared" si="12"/>
        <v>Bekas PakaiPonsel &amp; Elektronik Bekas</v>
      </c>
      <c r="BF776" t="s">
        <v>445</v>
      </c>
      <c r="BI776" t="s">
        <v>1486</v>
      </c>
      <c r="BL776" t="s">
        <v>901</v>
      </c>
      <c r="BM776" t="s">
        <v>4441</v>
      </c>
      <c r="BO776" t="s">
        <v>4442</v>
      </c>
      <c r="BP776" t="s">
        <v>3183</v>
      </c>
    </row>
    <row r="777" spans="1:68">
      <c r="A777" t="s">
        <v>1615</v>
      </c>
      <c r="B777">
        <v>700437</v>
      </c>
      <c r="C777" t="s">
        <v>1650</v>
      </c>
      <c r="D777">
        <v>914952</v>
      </c>
      <c r="E777" t="s">
        <v>1656</v>
      </c>
      <c r="F777">
        <v>918536</v>
      </c>
      <c r="G777" t="s">
        <v>4195</v>
      </c>
      <c r="H777" t="s">
        <v>3597</v>
      </c>
      <c r="I777" t="s">
        <v>2457</v>
      </c>
      <c r="J777" t="s">
        <v>1615</v>
      </c>
      <c r="K777">
        <v>0.05</v>
      </c>
      <c r="L777">
        <v>6.5000000000000002E-2</v>
      </c>
      <c r="M777">
        <v>1.4999999999999999E-2</v>
      </c>
      <c r="N777">
        <v>7.7499999999999999E-2</v>
      </c>
      <c r="O777">
        <v>8.2000000000000003E-2</v>
      </c>
      <c r="P777">
        <v>-1.3973646684731708E-2</v>
      </c>
      <c r="Q777">
        <v>-1.4184473206878049E-2</v>
      </c>
      <c r="R777">
        <v>-2.8158119891609757E-2</v>
      </c>
      <c r="S777">
        <v>-3.5197649864512195E-2</v>
      </c>
      <c r="T777">
        <v>-4.0263533152682926E-2</v>
      </c>
      <c r="U777">
        <v>6.3526353315268291E-2</v>
      </c>
      <c r="V777">
        <v>6.3315526793121954E-2</v>
      </c>
      <c r="W777">
        <v>4.9341880108390246E-2</v>
      </c>
      <c r="X777">
        <v>4.2302350135487804E-2</v>
      </c>
      <c r="Y777">
        <v>3.7236466847317073E-2</v>
      </c>
      <c r="Z777">
        <v>6.8026353315268295E-2</v>
      </c>
      <c r="AA777">
        <v>6.7815526793121958E-2</v>
      </c>
      <c r="AB777">
        <v>5.384188010839025E-2</v>
      </c>
      <c r="AC777">
        <v>4.6802350135487808E-2</v>
      </c>
      <c r="AD777">
        <v>4.1736466847317077E-2</v>
      </c>
      <c r="AE777" t="str">
        <f t="shared" si="12"/>
        <v>Makanan &amp; MinumanMakanan InstanNasi &amp; Bubur Instan</v>
      </c>
      <c r="BF777" t="s">
        <v>1531</v>
      </c>
      <c r="BI777" t="s">
        <v>1486</v>
      </c>
      <c r="BL777" t="s">
        <v>137</v>
      </c>
      <c r="BM777" t="s">
        <v>4443</v>
      </c>
      <c r="BO777" t="s">
        <v>4444</v>
      </c>
      <c r="BP777" t="s">
        <v>3186</v>
      </c>
    </row>
    <row r="778" spans="1:68">
      <c r="A778" t="s">
        <v>2322</v>
      </c>
      <c r="B778">
        <v>601152</v>
      </c>
      <c r="C778" t="s">
        <v>2328</v>
      </c>
      <c r="D778">
        <v>842760</v>
      </c>
      <c r="E778" t="s">
        <v>2043</v>
      </c>
      <c r="F778">
        <v>844296</v>
      </c>
      <c r="G778" t="s">
        <v>3843</v>
      </c>
      <c r="H778" t="s">
        <v>3601</v>
      </c>
      <c r="I778" t="s">
        <v>246</v>
      </c>
      <c r="J778" t="s">
        <v>2322</v>
      </c>
      <c r="K778">
        <v>5.5E-2</v>
      </c>
      <c r="L778">
        <v>0.08</v>
      </c>
      <c r="M778">
        <v>2.5000000000000001E-2</v>
      </c>
      <c r="N778">
        <v>9.2499999999999999E-2</v>
      </c>
      <c r="O778">
        <v>0.1095</v>
      </c>
      <c r="P778">
        <v>-6.7760531002589407E-3</v>
      </c>
      <c r="Q778">
        <v>-2.2567628298187471E-2</v>
      </c>
      <c r="R778">
        <v>-2.9343681398446411E-2</v>
      </c>
      <c r="S778">
        <v>-3.6679601748058011E-2</v>
      </c>
      <c r="T778">
        <v>-4.4739468997410679E-2</v>
      </c>
      <c r="U778">
        <v>8.5723946899741055E-2</v>
      </c>
      <c r="V778">
        <v>6.9932371701812532E-2</v>
      </c>
      <c r="W778">
        <v>6.3156318601553588E-2</v>
      </c>
      <c r="X778">
        <v>5.5820398251941988E-2</v>
      </c>
      <c r="Y778">
        <v>4.776053100258932E-2</v>
      </c>
      <c r="Z778">
        <v>0.10272394689974106</v>
      </c>
      <c r="AA778">
        <v>8.6932371701812533E-2</v>
      </c>
      <c r="AB778">
        <v>8.0156318601553589E-2</v>
      </c>
      <c r="AC778">
        <v>7.282039825194199E-2</v>
      </c>
      <c r="AD778">
        <v>6.4760531002589328E-2</v>
      </c>
      <c r="AE778" t="str">
        <f t="shared" si="12"/>
        <v>Pakaian &amp; Pakaian Dalam WanitaSetelan &amp; Overall WanitaSet Pakaian Keluarga</v>
      </c>
      <c r="BF778" t="s">
        <v>1646</v>
      </c>
      <c r="BI778" t="s">
        <v>1486</v>
      </c>
      <c r="BL778" t="s">
        <v>712</v>
      </c>
      <c r="BM778" t="s">
        <v>4445</v>
      </c>
      <c r="BO778" t="s">
        <v>4446</v>
      </c>
      <c r="BP778" t="s">
        <v>3190</v>
      </c>
    </row>
    <row r="779" spans="1:68">
      <c r="A779" t="s">
        <v>1717</v>
      </c>
      <c r="B779">
        <v>700645</v>
      </c>
      <c r="C779" t="s">
        <v>1742</v>
      </c>
      <c r="D779">
        <v>949384</v>
      </c>
      <c r="E779" t="s">
        <v>1751</v>
      </c>
      <c r="F779">
        <v>950280</v>
      </c>
      <c r="G779" t="s">
        <v>4134</v>
      </c>
      <c r="H779" t="s">
        <v>4216</v>
      </c>
      <c r="I779" t="s">
        <v>2457</v>
      </c>
      <c r="J779" t="s">
        <v>1717</v>
      </c>
      <c r="K779">
        <v>0.04</v>
      </c>
      <c r="L779">
        <v>6.5000000000000002E-2</v>
      </c>
      <c r="M779">
        <v>2.5000000000000001E-2</v>
      </c>
      <c r="N779">
        <v>9.5000000000000001E-2</v>
      </c>
      <c r="O779">
        <v>8.2000000000000003E-2</v>
      </c>
      <c r="P779">
        <v>-1.3500000000000009E-2</v>
      </c>
      <c r="Q779">
        <v>-1.7499999999999998E-2</v>
      </c>
      <c r="R779">
        <v>-3.1000000000000007E-2</v>
      </c>
      <c r="S779">
        <v>-3.8750000000000007E-2</v>
      </c>
      <c r="T779">
        <v>-4.4999999999999998E-2</v>
      </c>
      <c r="U779">
        <v>8.1499999999999989E-2</v>
      </c>
      <c r="V779">
        <v>7.7499999999999999E-2</v>
      </c>
      <c r="W779">
        <v>6.4000000000000001E-2</v>
      </c>
      <c r="X779">
        <v>5.6249999999999994E-2</v>
      </c>
      <c r="Y779">
        <v>0.05</v>
      </c>
      <c r="Z779">
        <v>6.8499999999999991E-2</v>
      </c>
      <c r="AA779">
        <v>6.4500000000000002E-2</v>
      </c>
      <c r="AB779">
        <v>5.0999999999999997E-2</v>
      </c>
      <c r="AC779">
        <v>4.3249999999999997E-2</v>
      </c>
      <c r="AD779">
        <v>3.7000000000000005E-2</v>
      </c>
      <c r="AE779" t="str">
        <f t="shared" si="12"/>
        <v>KesehatanObat &amp; Pengobatan OTCParut &amp; Stretchmark</v>
      </c>
      <c r="BF779" t="s">
        <v>1241</v>
      </c>
      <c r="BI779" t="s">
        <v>1486</v>
      </c>
      <c r="BL779" t="s">
        <v>516</v>
      </c>
      <c r="BM779" t="s">
        <v>4447</v>
      </c>
      <c r="BO779" t="s">
        <v>4072</v>
      </c>
      <c r="BP779" t="s">
        <v>3151</v>
      </c>
    </row>
    <row r="780" spans="1:68">
      <c r="A780" t="s">
        <v>1184</v>
      </c>
      <c r="B780">
        <v>605196</v>
      </c>
      <c r="C780" t="s">
        <v>1201</v>
      </c>
      <c r="D780">
        <v>2315664</v>
      </c>
      <c r="E780" t="s">
        <v>1205</v>
      </c>
      <c r="F780">
        <v>2322448</v>
      </c>
      <c r="G780" t="s">
        <v>2844</v>
      </c>
      <c r="H780" t="s">
        <v>4448</v>
      </c>
      <c r="I780" t="s">
        <v>2403</v>
      </c>
      <c r="J780" t="s">
        <v>1184</v>
      </c>
      <c r="K780">
        <v>5.5E-2</v>
      </c>
      <c r="L780">
        <v>7.4999999999999997E-2</v>
      </c>
      <c r="M780">
        <v>1.9999999999999997E-2</v>
      </c>
      <c r="N780">
        <v>2.5000000000000001E-2</v>
      </c>
      <c r="O780">
        <v>2.5000000000000001E-2</v>
      </c>
      <c r="P780">
        <v>-2.0000000000000052E-4</v>
      </c>
      <c r="Q780">
        <v>-8.3999999999999977E-3</v>
      </c>
      <c r="R780">
        <v>-8.5999999999999983E-3</v>
      </c>
      <c r="S780">
        <v>-7.4999999999999989E-3</v>
      </c>
      <c r="T780">
        <v>-9.9999999999999985E-3</v>
      </c>
      <c r="U780">
        <v>2.4800000000000003E-2</v>
      </c>
      <c r="V780">
        <v>1.6600000000000004E-2</v>
      </c>
      <c r="W780">
        <v>1.6400000000000005E-2</v>
      </c>
      <c r="X780">
        <v>1.7500000000000002E-2</v>
      </c>
      <c r="Y780">
        <v>1.5000000000000003E-2</v>
      </c>
      <c r="Z780">
        <v>2.4800000000000003E-2</v>
      </c>
      <c r="AA780">
        <v>1.6600000000000004E-2</v>
      </c>
      <c r="AB780">
        <v>1.6400000000000005E-2</v>
      </c>
      <c r="AC780">
        <v>1.7500000000000002E-2</v>
      </c>
      <c r="AD780">
        <v>1.5000000000000003E-2</v>
      </c>
      <c r="AE780" t="str">
        <f t="shared" si="12"/>
        <v>Mobil &amp; Sepeda MotorMobilMobil SUV &amp; MPV</v>
      </c>
      <c r="BF780" t="s">
        <v>2083</v>
      </c>
      <c r="BI780" t="s">
        <v>1486</v>
      </c>
      <c r="BL780" t="s">
        <v>256</v>
      </c>
      <c r="BM780" t="s">
        <v>4449</v>
      </c>
      <c r="BO780" t="s">
        <v>4450</v>
      </c>
      <c r="BP780" t="s">
        <v>3197</v>
      </c>
    </row>
    <row r="781" spans="1:68">
      <c r="A781" t="s">
        <v>1184</v>
      </c>
      <c r="B781">
        <v>605196</v>
      </c>
      <c r="C781" t="s">
        <v>1220</v>
      </c>
      <c r="D781">
        <v>940296</v>
      </c>
      <c r="E781" t="s">
        <v>1221</v>
      </c>
      <c r="F781">
        <v>941960</v>
      </c>
      <c r="G781" t="s">
        <v>2758</v>
      </c>
      <c r="H781" t="s">
        <v>4451</v>
      </c>
      <c r="I781" t="s">
        <v>2403</v>
      </c>
      <c r="J781" t="s">
        <v>1184</v>
      </c>
      <c r="K781">
        <v>5.5E-2</v>
      </c>
      <c r="L781">
        <v>7.4999999999999997E-2</v>
      </c>
      <c r="M781">
        <v>1.9999999999999997E-2</v>
      </c>
      <c r="N781">
        <v>9.2499999999999999E-2</v>
      </c>
      <c r="O781">
        <v>0.11449999999999999</v>
      </c>
      <c r="P781">
        <v>-2.7962906673600924E-3</v>
      </c>
      <c r="Q781">
        <v>-1.2444208029123726E-2</v>
      </c>
      <c r="R781">
        <v>-1.5240498696483818E-2</v>
      </c>
      <c r="S781">
        <v>-1.736090002600333E-2</v>
      </c>
      <c r="T781">
        <v>-2.1064533368004439E-2</v>
      </c>
      <c r="U781">
        <v>8.9703709332639908E-2</v>
      </c>
      <c r="V781">
        <v>8.0055791970876269E-2</v>
      </c>
      <c r="W781">
        <v>7.7259501303516179E-2</v>
      </c>
      <c r="X781">
        <v>7.5139099973996676E-2</v>
      </c>
      <c r="Y781">
        <v>7.1435466631995556E-2</v>
      </c>
      <c r="Z781">
        <v>0.1117037093326399</v>
      </c>
      <c r="AA781">
        <v>0.10205579197087626</v>
      </c>
      <c r="AB781">
        <v>9.9259501303516171E-2</v>
      </c>
      <c r="AC781">
        <v>9.7139099973996668E-2</v>
      </c>
      <c r="AD781">
        <v>9.3435466631995548E-2</v>
      </c>
      <c r="AE781" t="str">
        <f t="shared" si="12"/>
        <v>Mobil &amp; Sepeda MotorAlat Perbaikan MobilAlat Perakitan &amp; Pembongkaran</v>
      </c>
      <c r="BF781" t="s">
        <v>2304</v>
      </c>
      <c r="BI781" t="s">
        <v>1486</v>
      </c>
      <c r="BL781" t="s">
        <v>257</v>
      </c>
      <c r="BM781" t="s">
        <v>4452</v>
      </c>
      <c r="BO781" t="s">
        <v>4453</v>
      </c>
      <c r="BP781" t="s">
        <v>3201</v>
      </c>
    </row>
    <row r="782" spans="1:68">
      <c r="A782" t="s">
        <v>1184</v>
      </c>
      <c r="B782">
        <v>605196</v>
      </c>
      <c r="C782" t="s">
        <v>1220</v>
      </c>
      <c r="D782">
        <v>940296</v>
      </c>
      <c r="E782" t="s">
        <v>1229</v>
      </c>
      <c r="F782">
        <v>941832</v>
      </c>
      <c r="G782" t="s">
        <v>2763</v>
      </c>
      <c r="H782" t="s">
        <v>4451</v>
      </c>
      <c r="I782" t="s">
        <v>2403</v>
      </c>
      <c r="J782" t="s">
        <v>1184</v>
      </c>
      <c r="K782">
        <v>5.5E-2</v>
      </c>
      <c r="L782">
        <v>7.4999999999999997E-2</v>
      </c>
      <c r="M782">
        <v>1.9999999999999997E-2</v>
      </c>
      <c r="N782">
        <v>9.2499999999999999E-2</v>
      </c>
      <c r="O782">
        <v>0.11449999999999999</v>
      </c>
      <c r="P782">
        <v>-2.700000000000001E-3</v>
      </c>
      <c r="Q782">
        <v>-8.3999999999999977E-3</v>
      </c>
      <c r="R782">
        <v>-1.1099999999999999E-2</v>
      </c>
      <c r="S782">
        <v>-1.375E-2</v>
      </c>
      <c r="T782">
        <v>-1.6250000000000001E-2</v>
      </c>
      <c r="U782">
        <v>8.9799999999999991E-2</v>
      </c>
      <c r="V782">
        <v>8.4100000000000008E-2</v>
      </c>
      <c r="W782">
        <v>8.14E-2</v>
      </c>
      <c r="X782">
        <v>7.8750000000000001E-2</v>
      </c>
      <c r="Y782">
        <v>7.6249999999999998E-2</v>
      </c>
      <c r="Z782">
        <v>0.11179999999999998</v>
      </c>
      <c r="AA782">
        <v>0.1061</v>
      </c>
      <c r="AB782">
        <v>0.10339999999999999</v>
      </c>
      <c r="AC782">
        <v>0.10074999999999999</v>
      </c>
      <c r="AD782">
        <v>9.824999999999999E-2</v>
      </c>
      <c r="AE782" t="str">
        <f t="shared" si="12"/>
        <v>Mobil &amp; Sepeda MotorAlat Perbaikan MobilAlat Perbaikan &amp; Pemasangan Ban</v>
      </c>
      <c r="BF782" t="s">
        <v>1912</v>
      </c>
      <c r="BI782" t="s">
        <v>1486</v>
      </c>
      <c r="BL782" t="s">
        <v>73</v>
      </c>
      <c r="BM782" t="s">
        <v>4454</v>
      </c>
      <c r="BO782" t="s">
        <v>4455</v>
      </c>
      <c r="BP782" t="s">
        <v>3205</v>
      </c>
    </row>
    <row r="783" spans="1:68">
      <c r="A783" t="s">
        <v>1184</v>
      </c>
      <c r="B783">
        <v>605196</v>
      </c>
      <c r="C783" t="s">
        <v>1220</v>
      </c>
      <c r="D783">
        <v>940296</v>
      </c>
      <c r="E783" t="s">
        <v>1227</v>
      </c>
      <c r="F783">
        <v>941704</v>
      </c>
      <c r="G783" t="s">
        <v>2775</v>
      </c>
      <c r="H783" t="s">
        <v>4451</v>
      </c>
      <c r="I783" t="s">
        <v>2403</v>
      </c>
      <c r="J783" t="s">
        <v>1184</v>
      </c>
      <c r="K783">
        <v>5.5E-2</v>
      </c>
      <c r="L783">
        <v>7.4999999999999997E-2</v>
      </c>
      <c r="M783">
        <v>1.9999999999999997E-2</v>
      </c>
      <c r="N783">
        <v>9.2499999999999999E-2</v>
      </c>
      <c r="O783">
        <v>0.11449999999999999</v>
      </c>
      <c r="P783">
        <v>-2.700000000000001E-3</v>
      </c>
      <c r="Q783">
        <v>-8.3999999999999977E-3</v>
      </c>
      <c r="R783">
        <v>-1.1099999999999999E-2</v>
      </c>
      <c r="S783">
        <v>-1.375E-2</v>
      </c>
      <c r="T783">
        <v>-1.6250000000000001E-2</v>
      </c>
      <c r="U783">
        <v>8.9799999999999991E-2</v>
      </c>
      <c r="V783">
        <v>8.4100000000000008E-2</v>
      </c>
      <c r="W783">
        <v>8.14E-2</v>
      </c>
      <c r="X783">
        <v>7.8750000000000001E-2</v>
      </c>
      <c r="Y783">
        <v>7.6249999999999998E-2</v>
      </c>
      <c r="Z783">
        <v>0.11179999999999998</v>
      </c>
      <c r="AA783">
        <v>0.1061</v>
      </c>
      <c r="AB783">
        <v>0.10339999999999999</v>
      </c>
      <c r="AC783">
        <v>0.10074999999999999</v>
      </c>
      <c r="AD783">
        <v>9.824999999999999E-2</v>
      </c>
      <c r="AE783" t="str">
        <f t="shared" si="12"/>
        <v>Mobil &amp; Sepeda MotorAlat Perbaikan MobilAlat Perbaikan Mesin &amp; Transmisi</v>
      </c>
      <c r="BF783" t="s">
        <v>1995</v>
      </c>
      <c r="BI783" t="s">
        <v>1486</v>
      </c>
      <c r="BL783" t="s">
        <v>742</v>
      </c>
      <c r="BM783" t="s">
        <v>4456</v>
      </c>
      <c r="BO783" t="s">
        <v>4457</v>
      </c>
      <c r="BP783" t="s">
        <v>3209</v>
      </c>
    </row>
    <row r="784" spans="1:68">
      <c r="A784" t="s">
        <v>1184</v>
      </c>
      <c r="B784">
        <v>605196</v>
      </c>
      <c r="C784" t="s">
        <v>1220</v>
      </c>
      <c r="D784">
        <v>940296</v>
      </c>
      <c r="E784" t="s">
        <v>1226</v>
      </c>
      <c r="F784">
        <v>941192</v>
      </c>
      <c r="G784" t="s">
        <v>2750</v>
      </c>
      <c r="H784" t="s">
        <v>4451</v>
      </c>
      <c r="I784" t="s">
        <v>2403</v>
      </c>
      <c r="J784" t="s">
        <v>1184</v>
      </c>
      <c r="K784">
        <v>5.5E-2</v>
      </c>
      <c r="L784">
        <v>7.4999999999999997E-2</v>
      </c>
      <c r="M784">
        <v>1.9999999999999997E-2</v>
      </c>
      <c r="N784">
        <v>9.2499999999999999E-2</v>
      </c>
      <c r="O784">
        <v>9.2499999999999999E-2</v>
      </c>
      <c r="P784">
        <v>-2.7211229918968835E-3</v>
      </c>
      <c r="Q784">
        <v>-9.2871656596690763E-3</v>
      </c>
      <c r="R784">
        <v>-1.200828865156596E-2</v>
      </c>
      <c r="S784">
        <v>-1.4542112196133106E-2</v>
      </c>
      <c r="T784">
        <v>-1.7306149594844143E-2</v>
      </c>
      <c r="U784">
        <v>8.9778877008103108E-2</v>
      </c>
      <c r="V784">
        <v>8.3212834340330916E-2</v>
      </c>
      <c r="W784">
        <v>8.0491711348434039E-2</v>
      </c>
      <c r="X784">
        <v>7.7957887803866893E-2</v>
      </c>
      <c r="Y784">
        <v>7.519385040515586E-2</v>
      </c>
      <c r="Z784">
        <v>8.9778877008103108E-2</v>
      </c>
      <c r="AA784">
        <v>8.3212834340330916E-2</v>
      </c>
      <c r="AB784">
        <v>8.0491711348434039E-2</v>
      </c>
      <c r="AC784">
        <v>7.7957887803866893E-2</v>
      </c>
      <c r="AD784">
        <v>7.519385040515586E-2</v>
      </c>
      <c r="AE784" t="str">
        <f t="shared" si="12"/>
        <v>Mobil &amp; Sepeda MotorAlat Perbaikan MobilAlat Diagnostik</v>
      </c>
      <c r="BF784" t="s">
        <v>2149</v>
      </c>
      <c r="BI784" t="s">
        <v>1486</v>
      </c>
      <c r="BL784" t="s">
        <v>713</v>
      </c>
      <c r="BM784" t="s">
        <v>4458</v>
      </c>
      <c r="BO784" t="s">
        <v>4459</v>
      </c>
      <c r="BP784" t="s">
        <v>3213</v>
      </c>
    </row>
    <row r="785" spans="1:68">
      <c r="A785" t="s">
        <v>1184</v>
      </c>
      <c r="B785">
        <v>605196</v>
      </c>
      <c r="C785" t="s">
        <v>1220</v>
      </c>
      <c r="D785">
        <v>940296</v>
      </c>
      <c r="E785" t="s">
        <v>1223</v>
      </c>
      <c r="F785">
        <v>942088</v>
      </c>
      <c r="G785" t="s">
        <v>2771</v>
      </c>
      <c r="H785" t="s">
        <v>4451</v>
      </c>
      <c r="I785" t="s">
        <v>2403</v>
      </c>
      <c r="J785" t="s">
        <v>1184</v>
      </c>
      <c r="K785">
        <v>5.5E-2</v>
      </c>
      <c r="L785">
        <v>7.4999999999999997E-2</v>
      </c>
      <c r="M785">
        <v>1.9999999999999997E-2</v>
      </c>
      <c r="N785">
        <v>9.2499999999999999E-2</v>
      </c>
      <c r="O785">
        <v>0.11449999999999999</v>
      </c>
      <c r="P785">
        <v>-2.8233063421127854E-3</v>
      </c>
      <c r="Q785">
        <v>-1.3578866368736875E-2</v>
      </c>
      <c r="R785">
        <v>-1.640217271084966E-2</v>
      </c>
      <c r="S785">
        <v>-1.8373987829229357E-2</v>
      </c>
      <c r="T785">
        <v>-2.241531710563914E-2</v>
      </c>
      <c r="U785">
        <v>8.9676693657887219E-2</v>
      </c>
      <c r="V785">
        <v>7.892113363126313E-2</v>
      </c>
      <c r="W785">
        <v>7.6097827289150335E-2</v>
      </c>
      <c r="X785">
        <v>7.4126012170770639E-2</v>
      </c>
      <c r="Y785">
        <v>7.0084682894360859E-2</v>
      </c>
      <c r="Z785">
        <v>0.11167669365788721</v>
      </c>
      <c r="AA785">
        <v>0.10092113363126312</v>
      </c>
      <c r="AB785">
        <v>9.8097827289150327E-2</v>
      </c>
      <c r="AC785">
        <v>9.6126012170770631E-2</v>
      </c>
      <c r="AD785">
        <v>9.208468289436085E-2</v>
      </c>
      <c r="AE785" t="str">
        <f t="shared" si="12"/>
        <v>Mobil &amp; Sepeda MotorAlat Perbaikan MobilAlat Perbaikan Bodi Mobil</v>
      </c>
      <c r="BF785" t="s">
        <v>1473</v>
      </c>
      <c r="BI785" t="s">
        <v>1486</v>
      </c>
      <c r="BL785" t="s">
        <v>1100</v>
      </c>
      <c r="BM785" t="s">
        <v>4460</v>
      </c>
      <c r="BO785" t="s">
        <v>4461</v>
      </c>
      <c r="BP785" t="s">
        <v>3217</v>
      </c>
    </row>
    <row r="786" spans="1:68">
      <c r="A786" t="s">
        <v>1184</v>
      </c>
      <c r="B786">
        <v>605196</v>
      </c>
      <c r="C786" t="s">
        <v>1220</v>
      </c>
      <c r="D786">
        <v>940296</v>
      </c>
      <c r="E786" t="s">
        <v>1225</v>
      </c>
      <c r="F786">
        <v>941064</v>
      </c>
      <c r="G786" t="s">
        <v>2783</v>
      </c>
      <c r="H786" t="s">
        <v>4451</v>
      </c>
      <c r="I786" t="s">
        <v>2403</v>
      </c>
      <c r="J786" t="s">
        <v>1184</v>
      </c>
      <c r="K786">
        <v>5.5E-2</v>
      </c>
      <c r="L786">
        <v>7.4999999999999997E-2</v>
      </c>
      <c r="M786">
        <v>1.9999999999999997E-2</v>
      </c>
      <c r="N786">
        <v>9.2499999999999999E-2</v>
      </c>
      <c r="O786">
        <v>0.11449999999999999</v>
      </c>
      <c r="P786">
        <v>-3.0606179045957888E-3</v>
      </c>
      <c r="Q786">
        <v>-2.3545951993023159E-2</v>
      </c>
      <c r="R786">
        <v>-2.6606569897618948E-2</v>
      </c>
      <c r="S786">
        <v>-2.7273171422342108E-2</v>
      </c>
      <c r="T786">
        <v>-3.4280895229789478E-2</v>
      </c>
      <c r="U786">
        <v>8.943938209540421E-2</v>
      </c>
      <c r="V786">
        <v>6.895404800697684E-2</v>
      </c>
      <c r="W786">
        <v>6.5893430102381051E-2</v>
      </c>
      <c r="X786">
        <v>6.5226828577657894E-2</v>
      </c>
      <c r="Y786">
        <v>5.8219104770210521E-2</v>
      </c>
      <c r="Z786">
        <v>0.1114393820954042</v>
      </c>
      <c r="AA786">
        <v>9.0954048006976831E-2</v>
      </c>
      <c r="AB786">
        <v>8.7893430102381043E-2</v>
      </c>
      <c r="AC786">
        <v>8.7226828577657886E-2</v>
      </c>
      <c r="AD786">
        <v>8.021910477021052E-2</v>
      </c>
      <c r="AE786" t="str">
        <f t="shared" si="12"/>
        <v>Mobil &amp; Sepeda MotorAlat Perbaikan MobilPembaca &amp; Pemindai Kode</v>
      </c>
      <c r="BF786" t="s">
        <v>2229</v>
      </c>
      <c r="BI786" t="s">
        <v>1486</v>
      </c>
      <c r="BL786" t="s">
        <v>548</v>
      </c>
      <c r="BM786" t="s">
        <v>4462</v>
      </c>
      <c r="BO786" t="s">
        <v>4190</v>
      </c>
      <c r="BP786" t="s">
        <v>3193</v>
      </c>
    </row>
    <row r="787" spans="1:68">
      <c r="A787" t="s">
        <v>1184</v>
      </c>
      <c r="B787">
        <v>605196</v>
      </c>
      <c r="C787" t="s">
        <v>1220</v>
      </c>
      <c r="D787">
        <v>940296</v>
      </c>
      <c r="E787" t="s">
        <v>1228</v>
      </c>
      <c r="F787">
        <v>941320</v>
      </c>
      <c r="G787" t="s">
        <v>2779</v>
      </c>
      <c r="H787" t="s">
        <v>4451</v>
      </c>
      <c r="I787" t="s">
        <v>2403</v>
      </c>
      <c r="J787" t="s">
        <v>1184</v>
      </c>
      <c r="K787">
        <v>5.5E-2</v>
      </c>
      <c r="L787">
        <v>7.4999999999999997E-2</v>
      </c>
      <c r="M787">
        <v>1.9999999999999997E-2</v>
      </c>
      <c r="N787">
        <v>9.2499999999999999E-2</v>
      </c>
      <c r="O787">
        <v>0.11449999999999999</v>
      </c>
      <c r="P787">
        <v>-2.7027288181499329E-3</v>
      </c>
      <c r="Q787">
        <v>-8.5146103622970627E-3</v>
      </c>
      <c r="R787">
        <v>-1.1217339180446996E-2</v>
      </c>
      <c r="S787">
        <v>-1.3852330680622381E-2</v>
      </c>
      <c r="T787">
        <v>-1.6386440907496507E-2</v>
      </c>
      <c r="U787">
        <v>8.9797271181850061E-2</v>
      </c>
      <c r="V787">
        <v>8.398538963770294E-2</v>
      </c>
      <c r="W787">
        <v>8.1282660819553001E-2</v>
      </c>
      <c r="X787">
        <v>7.8647669319377611E-2</v>
      </c>
      <c r="Y787">
        <v>7.6113559092503488E-2</v>
      </c>
      <c r="Z787">
        <v>0.11179727118185005</v>
      </c>
      <c r="AA787">
        <v>0.10598538963770293</v>
      </c>
      <c r="AB787">
        <v>0.10328266081955299</v>
      </c>
      <c r="AC787">
        <v>0.1006476693193776</v>
      </c>
      <c r="AD787">
        <v>9.811355909250348E-2</v>
      </c>
      <c r="AE787" t="str">
        <f t="shared" si="12"/>
        <v>Mobil &amp; Sepeda MotorAlat Perbaikan MobilAlat Sheet Metal</v>
      </c>
      <c r="BF787" t="s">
        <v>2230</v>
      </c>
      <c r="BI787" t="s">
        <v>1486</v>
      </c>
      <c r="BL787" t="s">
        <v>977</v>
      </c>
      <c r="BM787" t="s">
        <v>4463</v>
      </c>
      <c r="BO787" t="s">
        <v>4464</v>
      </c>
      <c r="BP787" t="s">
        <v>3225</v>
      </c>
    </row>
    <row r="788" spans="1:68">
      <c r="A788" t="s">
        <v>1184</v>
      </c>
      <c r="B788">
        <v>605196</v>
      </c>
      <c r="C788" t="s">
        <v>1220</v>
      </c>
      <c r="D788">
        <v>940296</v>
      </c>
      <c r="E788" t="s">
        <v>1224</v>
      </c>
      <c r="F788">
        <v>941576</v>
      </c>
      <c r="G788" t="s">
        <v>2754</v>
      </c>
      <c r="H788" t="s">
        <v>4451</v>
      </c>
      <c r="I788" t="s">
        <v>2403</v>
      </c>
      <c r="J788" t="s">
        <v>1184</v>
      </c>
      <c r="K788">
        <v>5.5E-2</v>
      </c>
      <c r="L788">
        <v>7.4999999999999997E-2</v>
      </c>
      <c r="M788">
        <v>1.9999999999999997E-2</v>
      </c>
      <c r="N788">
        <v>9.2499999999999999E-2</v>
      </c>
      <c r="O788">
        <v>0.11449999999999999</v>
      </c>
      <c r="P788">
        <v>-2.700000000000001E-3</v>
      </c>
      <c r="Q788">
        <v>-8.3999999999999977E-3</v>
      </c>
      <c r="R788">
        <v>-1.1099999999999999E-2</v>
      </c>
      <c r="S788">
        <v>-1.375E-2</v>
      </c>
      <c r="T788">
        <v>-1.6250000000000001E-2</v>
      </c>
      <c r="U788">
        <v>8.9799999999999991E-2</v>
      </c>
      <c r="V788">
        <v>8.4100000000000008E-2</v>
      </c>
      <c r="W788">
        <v>8.14E-2</v>
      </c>
      <c r="X788">
        <v>7.8750000000000001E-2</v>
      </c>
      <c r="Y788">
        <v>7.6249999999999998E-2</v>
      </c>
      <c r="Z788">
        <v>0.11179999999999998</v>
      </c>
      <c r="AA788">
        <v>0.1061</v>
      </c>
      <c r="AB788">
        <v>0.10339999999999999</v>
      </c>
      <c r="AC788">
        <v>0.10074999999999999</v>
      </c>
      <c r="AD788">
        <v>9.824999999999999E-2</v>
      </c>
      <c r="AE788" t="str">
        <f t="shared" si="12"/>
        <v>Mobil &amp; Sepeda MotorAlat Perbaikan MobilAlat Inspeksi Mobil</v>
      </c>
      <c r="BF788" t="s">
        <v>2231</v>
      </c>
      <c r="BI788" t="s">
        <v>1486</v>
      </c>
      <c r="BL788" t="s">
        <v>436</v>
      </c>
      <c r="BM788" t="s">
        <v>4465</v>
      </c>
      <c r="BO788" t="s">
        <v>4466</v>
      </c>
      <c r="BP788" t="s">
        <v>3229</v>
      </c>
    </row>
    <row r="789" spans="1:68">
      <c r="A789" t="s">
        <v>1184</v>
      </c>
      <c r="B789">
        <v>605196</v>
      </c>
      <c r="C789" t="s">
        <v>1220</v>
      </c>
      <c r="D789">
        <v>940296</v>
      </c>
      <c r="E789" t="s">
        <v>1222</v>
      </c>
      <c r="F789">
        <v>941448</v>
      </c>
      <c r="G789" t="s">
        <v>2767</v>
      </c>
      <c r="H789" t="s">
        <v>4451</v>
      </c>
      <c r="I789" t="s">
        <v>2403</v>
      </c>
      <c r="J789" t="s">
        <v>1184</v>
      </c>
      <c r="K789">
        <v>5.5E-2</v>
      </c>
      <c r="L789">
        <v>7.4999999999999997E-2</v>
      </c>
      <c r="M789">
        <v>1.9999999999999997E-2</v>
      </c>
      <c r="N789">
        <v>9.2499999999999999E-2</v>
      </c>
      <c r="O789">
        <v>0.1195</v>
      </c>
      <c r="P789">
        <v>-3.7000000000000019E-3</v>
      </c>
      <c r="Q789">
        <v>-8.3999999999999977E-3</v>
      </c>
      <c r="R789">
        <v>-1.21E-2</v>
      </c>
      <c r="S789">
        <v>-1.6250000000000004E-2</v>
      </c>
      <c r="T789">
        <v>-1.8750000000000003E-2</v>
      </c>
      <c r="U789">
        <v>8.879999999999999E-2</v>
      </c>
      <c r="V789">
        <v>8.4100000000000008E-2</v>
      </c>
      <c r="W789">
        <v>8.0399999999999999E-2</v>
      </c>
      <c r="X789">
        <v>7.6249999999999998E-2</v>
      </c>
      <c r="Y789">
        <v>7.3749999999999996E-2</v>
      </c>
      <c r="Z789">
        <v>0.11579999999999999</v>
      </c>
      <c r="AA789">
        <v>0.1111</v>
      </c>
      <c r="AB789">
        <v>0.1074</v>
      </c>
      <c r="AC789">
        <v>0.10324999999999999</v>
      </c>
      <c r="AD789">
        <v>0.10074999999999999</v>
      </c>
      <c r="AE789" t="str">
        <f t="shared" si="12"/>
        <v>Mobil &amp; Sepeda MotorAlat Perbaikan MobilAlat Perbaikan Aki Mobil</v>
      </c>
      <c r="BF789" t="s">
        <v>2232</v>
      </c>
      <c r="BI789" t="s">
        <v>1486</v>
      </c>
      <c r="BL789" t="s">
        <v>35</v>
      </c>
      <c r="BM789" t="s">
        <v>4467</v>
      </c>
      <c r="BO789" t="s">
        <v>4468</v>
      </c>
      <c r="BP789" t="s">
        <v>3233</v>
      </c>
    </row>
    <row r="790" spans="1:68">
      <c r="A790" t="s">
        <v>1184</v>
      </c>
      <c r="B790">
        <v>605196</v>
      </c>
      <c r="C790" t="s">
        <v>1209</v>
      </c>
      <c r="D790">
        <v>940424</v>
      </c>
      <c r="E790" t="s">
        <v>1215</v>
      </c>
      <c r="F790">
        <v>942472</v>
      </c>
      <c r="G790" t="s">
        <v>2794</v>
      </c>
      <c r="H790" t="s">
        <v>4469</v>
      </c>
      <c r="I790" t="s">
        <v>2403</v>
      </c>
      <c r="J790" t="s">
        <v>1184</v>
      </c>
      <c r="K790">
        <v>5.5E-2</v>
      </c>
      <c r="L790">
        <v>7.4999999999999997E-2</v>
      </c>
      <c r="M790">
        <v>1.9999999999999997E-2</v>
      </c>
      <c r="N790">
        <v>9.5000000000000001E-2</v>
      </c>
      <c r="O790">
        <v>0.122</v>
      </c>
      <c r="P790">
        <v>-4.2255905830613071E-3</v>
      </c>
      <c r="Q790">
        <v>-9.4748044885748454E-3</v>
      </c>
      <c r="R790">
        <v>-1.3700395071636152E-2</v>
      </c>
      <c r="S790">
        <v>-1.8459646864798972E-2</v>
      </c>
      <c r="T790">
        <v>-2.1279529153065295E-2</v>
      </c>
      <c r="U790">
        <v>9.0774409416938692E-2</v>
      </c>
      <c r="V790">
        <v>8.5525195511425151E-2</v>
      </c>
      <c r="W790">
        <v>8.1299604928363856E-2</v>
      </c>
      <c r="X790">
        <v>7.6540353135201022E-2</v>
      </c>
      <c r="Y790">
        <v>7.3720470846934699E-2</v>
      </c>
      <c r="Z790">
        <v>0.11777440941693869</v>
      </c>
      <c r="AA790">
        <v>0.11252519551142515</v>
      </c>
      <c r="AB790">
        <v>0.10829960492836385</v>
      </c>
      <c r="AC790">
        <v>0.10354035313520102</v>
      </c>
      <c r="AD790">
        <v>0.1007204708469347</v>
      </c>
      <c r="AE790" t="str">
        <f t="shared" si="12"/>
        <v>Mobil &amp; Sepeda MotorLampu MobilBohlam Lampu Depan (LED)</v>
      </c>
      <c r="BF790" t="s">
        <v>2233</v>
      </c>
      <c r="BI790" t="s">
        <v>1486</v>
      </c>
      <c r="BL790" t="s">
        <v>310</v>
      </c>
      <c r="BM790" t="s">
        <v>4470</v>
      </c>
      <c r="BO790" t="s">
        <v>4471</v>
      </c>
      <c r="BP790" t="s">
        <v>3237</v>
      </c>
    </row>
    <row r="791" spans="1:68">
      <c r="A791" t="s">
        <v>1184</v>
      </c>
      <c r="B791">
        <v>605196</v>
      </c>
      <c r="C791" t="s">
        <v>1209</v>
      </c>
      <c r="D791">
        <v>940424</v>
      </c>
      <c r="E791" t="s">
        <v>1213</v>
      </c>
      <c r="F791">
        <v>946440</v>
      </c>
      <c r="G791" t="s">
        <v>2820</v>
      </c>
      <c r="H791" t="s">
        <v>4469</v>
      </c>
      <c r="I791" t="s">
        <v>2403</v>
      </c>
      <c r="J791" t="s">
        <v>1184</v>
      </c>
      <c r="K791">
        <v>5.5E-2</v>
      </c>
      <c r="L791">
        <v>7.4999999999999997E-2</v>
      </c>
      <c r="M791">
        <v>1.9999999999999997E-2</v>
      </c>
      <c r="N791">
        <v>9.5000000000000001E-2</v>
      </c>
      <c r="O791">
        <v>0.122</v>
      </c>
      <c r="P791">
        <v>-4.3194700865622198E-3</v>
      </c>
      <c r="Q791">
        <v>-1.3417743635613209E-2</v>
      </c>
      <c r="R791">
        <v>-1.7737213722175429E-2</v>
      </c>
      <c r="S791">
        <v>-2.1980128246083225E-2</v>
      </c>
      <c r="T791">
        <v>-2.5973504328110963E-2</v>
      </c>
      <c r="U791">
        <v>9.068052991343778E-2</v>
      </c>
      <c r="V791">
        <v>8.158225636438679E-2</v>
      </c>
      <c r="W791">
        <v>7.7262786277824569E-2</v>
      </c>
      <c r="X791">
        <v>7.3019871753916776E-2</v>
      </c>
      <c r="Y791">
        <v>6.9026495671889038E-2</v>
      </c>
      <c r="Z791">
        <v>0.11768052991343778</v>
      </c>
      <c r="AA791">
        <v>0.10858225636438679</v>
      </c>
      <c r="AB791">
        <v>0.10426278627782457</v>
      </c>
      <c r="AC791">
        <v>0.10001987175391677</v>
      </c>
      <c r="AD791">
        <v>9.6026495671889034E-2</v>
      </c>
      <c r="AE791" t="str">
        <f t="shared" si="12"/>
        <v>Mobil &amp; Sepeda MotorLampu MobilLampu Kabut</v>
      </c>
      <c r="BF791" t="s">
        <v>2193</v>
      </c>
      <c r="BI791" t="s">
        <v>1486</v>
      </c>
      <c r="BL791" t="s">
        <v>93</v>
      </c>
      <c r="BM791" t="s">
        <v>4472</v>
      </c>
      <c r="BO791" t="s">
        <v>4473</v>
      </c>
      <c r="BP791" t="s">
        <v>3241</v>
      </c>
    </row>
    <row r="792" spans="1:68">
      <c r="A792" t="s">
        <v>1184</v>
      </c>
      <c r="B792">
        <v>605196</v>
      </c>
      <c r="C792" t="s">
        <v>1209</v>
      </c>
      <c r="D792">
        <v>940424</v>
      </c>
      <c r="E792" t="s">
        <v>1217</v>
      </c>
      <c r="F792">
        <v>942984</v>
      </c>
      <c r="G792" t="s">
        <v>2814</v>
      </c>
      <c r="H792" t="s">
        <v>4469</v>
      </c>
      <c r="I792" t="s">
        <v>2403</v>
      </c>
      <c r="J792" t="s">
        <v>1184</v>
      </c>
      <c r="K792">
        <v>5.5E-2</v>
      </c>
      <c r="L792">
        <v>7.4999999999999997E-2</v>
      </c>
      <c r="M792">
        <v>1.9999999999999997E-2</v>
      </c>
      <c r="N792">
        <v>9.5000000000000001E-2</v>
      </c>
      <c r="O792">
        <v>0.122</v>
      </c>
      <c r="P792">
        <v>-4.2507237787157148E-3</v>
      </c>
      <c r="Q792">
        <v>-1.0530398706059978E-2</v>
      </c>
      <c r="R792">
        <v>-1.4781122484775693E-2</v>
      </c>
      <c r="S792">
        <v>-1.9402141701839265E-2</v>
      </c>
      <c r="T792">
        <v>-2.2536188935785691E-2</v>
      </c>
      <c r="U792">
        <v>9.0749276221284286E-2</v>
      </c>
      <c r="V792">
        <v>8.4469601293940016E-2</v>
      </c>
      <c r="W792">
        <v>8.0218877515224302E-2</v>
      </c>
      <c r="X792">
        <v>7.5597858298160736E-2</v>
      </c>
      <c r="Y792">
        <v>7.2463811064214317E-2</v>
      </c>
      <c r="Z792">
        <v>0.11774927622128428</v>
      </c>
      <c r="AA792">
        <v>0.11146960129394001</v>
      </c>
      <c r="AB792">
        <v>0.1072188775152243</v>
      </c>
      <c r="AC792">
        <v>0.10259785829816073</v>
      </c>
      <c r="AD792">
        <v>9.9463811064214314E-2</v>
      </c>
      <c r="AE792" t="str">
        <f t="shared" si="12"/>
        <v>Mobil &amp; Sepeda MotorLampu MobilLampu Indikator</v>
      </c>
      <c r="BF792" t="s">
        <v>2234</v>
      </c>
      <c r="BI792" t="s">
        <v>1486</v>
      </c>
      <c r="BL792" t="s">
        <v>771</v>
      </c>
      <c r="BM792" t="s">
        <v>4474</v>
      </c>
      <c r="BO792" t="s">
        <v>4475</v>
      </c>
      <c r="BP792" t="s">
        <v>3245</v>
      </c>
    </row>
    <row r="793" spans="1:68">
      <c r="A793" t="s">
        <v>1184</v>
      </c>
      <c r="B793">
        <v>605196</v>
      </c>
      <c r="C793" t="s">
        <v>1209</v>
      </c>
      <c r="D793">
        <v>940424</v>
      </c>
      <c r="E793" t="s">
        <v>1219</v>
      </c>
      <c r="F793">
        <v>942600</v>
      </c>
      <c r="G793" t="s">
        <v>2806</v>
      </c>
      <c r="H793" t="s">
        <v>4469</v>
      </c>
      <c r="I793" t="s">
        <v>2403</v>
      </c>
      <c r="J793" t="s">
        <v>1184</v>
      </c>
      <c r="K793">
        <v>5.5E-2</v>
      </c>
      <c r="L793">
        <v>7.4999999999999997E-2</v>
      </c>
      <c r="M793">
        <v>1.9999999999999997E-2</v>
      </c>
      <c r="N793">
        <v>9.5000000000000001E-2</v>
      </c>
      <c r="O793">
        <v>0.122</v>
      </c>
      <c r="P793">
        <v>-4.2295149253188183E-3</v>
      </c>
      <c r="Q793">
        <v>-9.6396268633903871E-3</v>
      </c>
      <c r="R793">
        <v>-1.3869141788709205E-2</v>
      </c>
      <c r="S793">
        <v>-1.8606809699455704E-2</v>
      </c>
      <c r="T793">
        <v>-2.147574626594094E-2</v>
      </c>
      <c r="U793">
        <v>9.077048507468119E-2</v>
      </c>
      <c r="V793">
        <v>8.5360373136609616E-2</v>
      </c>
      <c r="W793">
        <v>8.1130858211290791E-2</v>
      </c>
      <c r="X793">
        <v>7.6393190300544297E-2</v>
      </c>
      <c r="Y793">
        <v>7.3524253734059061E-2</v>
      </c>
      <c r="Z793">
        <v>0.11777048507468119</v>
      </c>
      <c r="AA793">
        <v>0.11236037313660961</v>
      </c>
      <c r="AB793">
        <v>0.10813085821129079</v>
      </c>
      <c r="AC793">
        <v>0.10339319030054429</v>
      </c>
      <c r="AD793">
        <v>0.10052425373405906</v>
      </c>
      <c r="AE793" t="str">
        <f t="shared" si="12"/>
        <v>Mobil &amp; Sepeda MotorLampu MobilKabel</v>
      </c>
      <c r="BF793" t="s">
        <v>2235</v>
      </c>
      <c r="BI793" t="s">
        <v>1486</v>
      </c>
      <c r="BL793" t="s">
        <v>772</v>
      </c>
      <c r="BM793" t="s">
        <v>4476</v>
      </c>
      <c r="BO793" t="s">
        <v>3207</v>
      </c>
      <c r="BP793" t="s">
        <v>3221</v>
      </c>
    </row>
    <row r="794" spans="1:68">
      <c r="A794" t="s">
        <v>1184</v>
      </c>
      <c r="B794">
        <v>605196</v>
      </c>
      <c r="C794" t="s">
        <v>1209</v>
      </c>
      <c r="D794">
        <v>940424</v>
      </c>
      <c r="E794" t="s">
        <v>1218</v>
      </c>
      <c r="F794">
        <v>942344</v>
      </c>
      <c r="G794" t="s">
        <v>2824</v>
      </c>
      <c r="H794" t="s">
        <v>4469</v>
      </c>
      <c r="I794" t="s">
        <v>2403</v>
      </c>
      <c r="J794" t="s">
        <v>1184</v>
      </c>
      <c r="K794">
        <v>5.5E-2</v>
      </c>
      <c r="L794">
        <v>7.4999999999999997E-2</v>
      </c>
      <c r="M794">
        <v>1.9999999999999997E-2</v>
      </c>
      <c r="N794">
        <v>9.5000000000000001E-2</v>
      </c>
      <c r="O794">
        <v>0.122</v>
      </c>
      <c r="P794">
        <v>-4.2708569318376608E-3</v>
      </c>
      <c r="Q794">
        <v>-1.1375991137181759E-2</v>
      </c>
      <c r="R794">
        <v>-1.564684806901942E-2</v>
      </c>
      <c r="S794">
        <v>-2.0157134943912285E-2</v>
      </c>
      <c r="T794">
        <v>-2.3542846591883049E-2</v>
      </c>
      <c r="U794">
        <v>9.0729143068162335E-2</v>
      </c>
      <c r="V794">
        <v>8.3624008862818247E-2</v>
      </c>
      <c r="W794">
        <v>7.9353151930980581E-2</v>
      </c>
      <c r="X794">
        <v>7.4842865056087712E-2</v>
      </c>
      <c r="Y794">
        <v>7.1457153408116952E-2</v>
      </c>
      <c r="Z794">
        <v>0.11772914306816233</v>
      </c>
      <c r="AA794">
        <v>0.11062400886281824</v>
      </c>
      <c r="AB794">
        <v>0.10635315193098058</v>
      </c>
      <c r="AC794">
        <v>0.10184286505608771</v>
      </c>
      <c r="AD794">
        <v>9.8457153408116949E-2</v>
      </c>
      <c r="AE794" t="str">
        <f t="shared" si="12"/>
        <v>Mobil &amp; Sepeda MotorLampu MobilLight Bar &amp; Lampu Kerja</v>
      </c>
      <c r="BF794" t="s">
        <v>2236</v>
      </c>
      <c r="BI794" t="s">
        <v>1486</v>
      </c>
      <c r="BL794" t="s">
        <v>844</v>
      </c>
      <c r="BM794" t="s">
        <v>4477</v>
      </c>
      <c r="BO794" t="s">
        <v>4478</v>
      </c>
      <c r="BP794" t="s">
        <v>3253</v>
      </c>
    </row>
    <row r="795" spans="1:68">
      <c r="A795" t="s">
        <v>1184</v>
      </c>
      <c r="B795">
        <v>605196</v>
      </c>
      <c r="C795" t="s">
        <v>1209</v>
      </c>
      <c r="D795">
        <v>940424</v>
      </c>
      <c r="E795" t="s">
        <v>1216</v>
      </c>
      <c r="F795">
        <v>943240</v>
      </c>
      <c r="G795" t="s">
        <v>2798</v>
      </c>
      <c r="H795" t="s">
        <v>4469</v>
      </c>
      <c r="I795" t="s">
        <v>2403</v>
      </c>
      <c r="J795" t="s">
        <v>1184</v>
      </c>
      <c r="K795">
        <v>5.5E-2</v>
      </c>
      <c r="L795">
        <v>7.4999999999999997E-2</v>
      </c>
      <c r="M795">
        <v>1.9999999999999997E-2</v>
      </c>
      <c r="N795">
        <v>9.5000000000000001E-2</v>
      </c>
      <c r="O795">
        <v>0.122</v>
      </c>
      <c r="P795">
        <v>-4.2604028684367704E-3</v>
      </c>
      <c r="Q795">
        <v>-1.0936920474344207E-2</v>
      </c>
      <c r="R795">
        <v>-1.5197323342780978E-2</v>
      </c>
      <c r="S795">
        <v>-1.976510756637876E-2</v>
      </c>
      <c r="T795">
        <v>-2.3020143421838342E-2</v>
      </c>
      <c r="U795">
        <v>9.0739597131563238E-2</v>
      </c>
      <c r="V795">
        <v>8.4063079525655796E-2</v>
      </c>
      <c r="W795">
        <v>7.9802676657219018E-2</v>
      </c>
      <c r="X795">
        <v>7.5234892433621248E-2</v>
      </c>
      <c r="Y795">
        <v>7.1979856578161666E-2</v>
      </c>
      <c r="Z795">
        <v>0.11773959713156323</v>
      </c>
      <c r="AA795">
        <v>0.11106307952565579</v>
      </c>
      <c r="AB795">
        <v>0.10680267665721901</v>
      </c>
      <c r="AC795">
        <v>0.10223489243362124</v>
      </c>
      <c r="AD795">
        <v>9.8979856578161662E-2</v>
      </c>
      <c r="AE795" t="str">
        <f t="shared" si="12"/>
        <v>Mobil &amp; Sepeda MotorLampu MobilBohlam Lampu Depan (Xenon)</v>
      </c>
      <c r="BF795" t="s">
        <v>2237</v>
      </c>
      <c r="BI795" t="s">
        <v>1486</v>
      </c>
      <c r="BL795" t="s">
        <v>56</v>
      </c>
      <c r="BM795" t="s">
        <v>4479</v>
      </c>
      <c r="BO795" t="s">
        <v>4480</v>
      </c>
      <c r="BP795" t="s">
        <v>3257</v>
      </c>
    </row>
    <row r="796" spans="1:68">
      <c r="A796" t="s">
        <v>1184</v>
      </c>
      <c r="B796">
        <v>605196</v>
      </c>
      <c r="C796" t="s">
        <v>1209</v>
      </c>
      <c r="D796">
        <v>940424</v>
      </c>
      <c r="E796" t="s">
        <v>1214</v>
      </c>
      <c r="F796">
        <v>943368</v>
      </c>
      <c r="G796" t="s">
        <v>2791</v>
      </c>
      <c r="H796" t="s">
        <v>4469</v>
      </c>
      <c r="I796" t="s">
        <v>2403</v>
      </c>
      <c r="J796" t="s">
        <v>1184</v>
      </c>
      <c r="K796">
        <v>5.5E-2</v>
      </c>
      <c r="L796">
        <v>7.4999999999999997E-2</v>
      </c>
      <c r="M796">
        <v>1.9999999999999997E-2</v>
      </c>
      <c r="N796">
        <v>9.5000000000000001E-2</v>
      </c>
      <c r="O796">
        <v>0.122</v>
      </c>
      <c r="P796">
        <v>-4.2000000000000006E-3</v>
      </c>
      <c r="Q796">
        <v>-8.3999999999999977E-3</v>
      </c>
      <c r="R796">
        <v>-1.2599999999999998E-2</v>
      </c>
      <c r="S796">
        <v>-1.7499999999999998E-2</v>
      </c>
      <c r="T796">
        <v>-1.9999999999999997E-2</v>
      </c>
      <c r="U796">
        <v>9.0800000000000006E-2</v>
      </c>
      <c r="V796">
        <v>8.660000000000001E-2</v>
      </c>
      <c r="W796">
        <v>8.2400000000000001E-2</v>
      </c>
      <c r="X796">
        <v>7.7499999999999999E-2</v>
      </c>
      <c r="Y796">
        <v>7.5000000000000011E-2</v>
      </c>
      <c r="Z796">
        <v>0.1178</v>
      </c>
      <c r="AA796">
        <v>0.11360000000000001</v>
      </c>
      <c r="AB796">
        <v>0.1094</v>
      </c>
      <c r="AC796">
        <v>0.1045</v>
      </c>
      <c r="AD796">
        <v>0.10200000000000001</v>
      </c>
      <c r="AE796" t="str">
        <f t="shared" si="12"/>
        <v>Mobil &amp; Sepeda MotorLampu MobilBohlam Lampu Depan (Halogen)</v>
      </c>
      <c r="BF796" t="s">
        <v>2238</v>
      </c>
      <c r="BI796" t="s">
        <v>1486</v>
      </c>
      <c r="BL796" t="s">
        <v>13</v>
      </c>
      <c r="BM796" t="s">
        <v>4481</v>
      </c>
      <c r="BO796" t="s">
        <v>4482</v>
      </c>
      <c r="BP796" t="s">
        <v>3261</v>
      </c>
    </row>
    <row r="797" spans="1:68">
      <c r="A797" t="s">
        <v>1184</v>
      </c>
      <c r="B797">
        <v>605196</v>
      </c>
      <c r="C797" t="s">
        <v>1209</v>
      </c>
      <c r="D797">
        <v>940424</v>
      </c>
      <c r="E797" t="s">
        <v>1212</v>
      </c>
      <c r="F797">
        <v>942216</v>
      </c>
      <c r="G797" t="s">
        <v>2810</v>
      </c>
      <c r="H797" t="s">
        <v>4469</v>
      </c>
      <c r="I797" t="s">
        <v>2403</v>
      </c>
      <c r="J797" t="s">
        <v>1184</v>
      </c>
      <c r="K797">
        <v>5.5E-2</v>
      </c>
      <c r="L797">
        <v>7.4999999999999997E-2</v>
      </c>
      <c r="M797">
        <v>1.9999999999999997E-2</v>
      </c>
      <c r="N797">
        <v>9.5000000000000001E-2</v>
      </c>
      <c r="O797">
        <v>0.122</v>
      </c>
      <c r="P797">
        <v>-4.3035206540117717E-3</v>
      </c>
      <c r="Q797">
        <v>-1.274786746849438E-2</v>
      </c>
      <c r="R797">
        <v>-1.7051388122506152E-2</v>
      </c>
      <c r="S797">
        <v>-2.1382024525441412E-2</v>
      </c>
      <c r="T797">
        <v>-2.5176032700588546E-2</v>
      </c>
      <c r="U797">
        <v>9.0696479345988235E-2</v>
      </c>
      <c r="V797">
        <v>8.2252132531505623E-2</v>
      </c>
      <c r="W797">
        <v>7.7948611877493856E-2</v>
      </c>
      <c r="X797">
        <v>7.3617975474558589E-2</v>
      </c>
      <c r="Y797">
        <v>6.9823967299411455E-2</v>
      </c>
      <c r="Z797">
        <v>0.11769647934598823</v>
      </c>
      <c r="AA797">
        <v>0.10925213253150562</v>
      </c>
      <c r="AB797">
        <v>0.10494861187749385</v>
      </c>
      <c r="AC797">
        <v>0.10061797547455859</v>
      </c>
      <c r="AD797">
        <v>9.6823967299411451E-2</v>
      </c>
      <c r="AE797" t="str">
        <f t="shared" si="12"/>
        <v>Mobil &amp; Sepeda MotorLampu MobilLampu Hias</v>
      </c>
      <c r="BF797" t="s">
        <v>446</v>
      </c>
      <c r="BI797" t="s">
        <v>1486</v>
      </c>
      <c r="BL797" t="s">
        <v>773</v>
      </c>
      <c r="BM797" t="s">
        <v>4483</v>
      </c>
      <c r="BO797" t="s">
        <v>4484</v>
      </c>
      <c r="BP797" t="s">
        <v>3265</v>
      </c>
    </row>
    <row r="798" spans="1:68">
      <c r="A798" t="s">
        <v>1184</v>
      </c>
      <c r="B798">
        <v>605196</v>
      </c>
      <c r="C798" t="s">
        <v>1209</v>
      </c>
      <c r="D798">
        <v>940424</v>
      </c>
      <c r="E798" t="s">
        <v>1211</v>
      </c>
      <c r="F798">
        <v>942728</v>
      </c>
      <c r="G798" t="s">
        <v>2802</v>
      </c>
      <c r="H798" t="s">
        <v>4469</v>
      </c>
      <c r="I798" t="s">
        <v>2403</v>
      </c>
      <c r="J798" t="s">
        <v>1184</v>
      </c>
      <c r="K798">
        <v>5.5E-2</v>
      </c>
      <c r="L798">
        <v>7.4999999999999997E-2</v>
      </c>
      <c r="M798">
        <v>1.9999999999999997E-2</v>
      </c>
      <c r="N798">
        <v>9.2499999999999999E-2</v>
      </c>
      <c r="O798">
        <v>0.1195</v>
      </c>
      <c r="P798">
        <v>-3.7000000000000019E-3</v>
      </c>
      <c r="Q798">
        <v>-8.3999999999999977E-3</v>
      </c>
      <c r="R798">
        <v>-1.21E-2</v>
      </c>
      <c r="S798">
        <v>-1.6250000000000004E-2</v>
      </c>
      <c r="T798">
        <v>-1.8750000000000003E-2</v>
      </c>
      <c r="U798">
        <v>8.879999999999999E-2</v>
      </c>
      <c r="V798">
        <v>8.4100000000000008E-2</v>
      </c>
      <c r="W798">
        <v>8.0399999999999999E-2</v>
      </c>
      <c r="X798">
        <v>7.6249999999999998E-2</v>
      </c>
      <c r="Y798">
        <v>7.3749999999999996E-2</v>
      </c>
      <c r="Z798">
        <v>0.11579999999999999</v>
      </c>
      <c r="AA798">
        <v>0.1111</v>
      </c>
      <c r="AB798">
        <v>0.1074</v>
      </c>
      <c r="AC798">
        <v>0.10324999999999999</v>
      </c>
      <c r="AD798">
        <v>0.10074999999999999</v>
      </c>
      <c r="AE798" t="str">
        <f t="shared" si="12"/>
        <v>Mobil &amp; Sepeda MotorLampu MobilCover</v>
      </c>
      <c r="BF798" t="s">
        <v>1842</v>
      </c>
      <c r="BI798" t="s">
        <v>1486</v>
      </c>
      <c r="BL798" t="s">
        <v>284</v>
      </c>
      <c r="BM798" t="s">
        <v>4485</v>
      </c>
      <c r="BO798" t="s">
        <v>4139</v>
      </c>
      <c r="BP798" t="s">
        <v>3249</v>
      </c>
    </row>
    <row r="799" spans="1:68">
      <c r="A799" t="s">
        <v>1184</v>
      </c>
      <c r="B799">
        <v>605196</v>
      </c>
      <c r="C799" t="s">
        <v>1209</v>
      </c>
      <c r="D799">
        <v>940424</v>
      </c>
      <c r="E799" t="s">
        <v>1210</v>
      </c>
      <c r="F799">
        <v>942856</v>
      </c>
      <c r="G799" t="s">
        <v>2828</v>
      </c>
      <c r="H799" t="s">
        <v>4469</v>
      </c>
      <c r="I799" t="s">
        <v>2403</v>
      </c>
      <c r="J799" t="s">
        <v>1184</v>
      </c>
      <c r="K799">
        <v>5.5E-2</v>
      </c>
      <c r="L799">
        <v>7.4999999999999997E-2</v>
      </c>
      <c r="M799">
        <v>1.9999999999999997E-2</v>
      </c>
      <c r="N799">
        <v>9.5000000000000001E-2</v>
      </c>
      <c r="O799">
        <v>0.122</v>
      </c>
      <c r="P799">
        <v>-4.2013682408374425E-3</v>
      </c>
      <c r="Q799">
        <v>-8.457466115172476E-3</v>
      </c>
      <c r="R799">
        <v>-1.2658834356009918E-2</v>
      </c>
      <c r="S799">
        <v>-1.7551309031403999E-2</v>
      </c>
      <c r="T799">
        <v>-2.0068412041872E-2</v>
      </c>
      <c r="U799">
        <v>9.0798631759162557E-2</v>
      </c>
      <c r="V799">
        <v>8.6542533884827522E-2</v>
      </c>
      <c r="W799">
        <v>8.2341165643990077E-2</v>
      </c>
      <c r="X799">
        <v>7.7448690968595996E-2</v>
      </c>
      <c r="Y799">
        <v>7.4931587958128001E-2</v>
      </c>
      <c r="Z799">
        <v>0.11779863175916255</v>
      </c>
      <c r="AA799">
        <v>0.11354253388482752</v>
      </c>
      <c r="AB799">
        <v>0.10934116564399007</v>
      </c>
      <c r="AC799">
        <v>0.10444869096859599</v>
      </c>
      <c r="AD799">
        <v>0.101931587958128</v>
      </c>
      <c r="AE799" t="str">
        <f t="shared" si="12"/>
        <v>Mobil &amp; Sepeda MotorLampu MobilPangkalan</v>
      </c>
      <c r="BF799" t="s">
        <v>1971</v>
      </c>
      <c r="BI799" t="s">
        <v>1486</v>
      </c>
      <c r="BL799" t="s">
        <v>285</v>
      </c>
      <c r="BM799" t="s">
        <v>4486</v>
      </c>
      <c r="BO799" t="s">
        <v>4487</v>
      </c>
      <c r="BP799" t="s">
        <v>3269</v>
      </c>
    </row>
    <row r="800" spans="1:68">
      <c r="A800" t="s">
        <v>1581</v>
      </c>
      <c r="B800">
        <v>605248</v>
      </c>
      <c r="C800" t="s">
        <v>1605</v>
      </c>
      <c r="D800">
        <v>843144</v>
      </c>
      <c r="G800" t="s">
        <v>3621</v>
      </c>
      <c r="H800" t="s">
        <v>3621</v>
      </c>
      <c r="I800" t="s">
        <v>246</v>
      </c>
      <c r="J800" t="s">
        <v>2322</v>
      </c>
      <c r="K800">
        <v>0.06</v>
      </c>
      <c r="L800">
        <v>7.4999999999999997E-2</v>
      </c>
      <c r="M800">
        <v>1.4999999999999999E-2</v>
      </c>
      <c r="N800">
        <v>9.2499999999999999E-2</v>
      </c>
      <c r="O800">
        <v>0.1095</v>
      </c>
      <c r="P800">
        <v>-7.6502791599039402E-3</v>
      </c>
      <c r="Q800">
        <v>-1.6448045880672457E-2</v>
      </c>
      <c r="R800">
        <v>-2.4098325040576397E-2</v>
      </c>
      <c r="S800">
        <v>-3.0122906300720495E-2</v>
      </c>
      <c r="T800">
        <v>-3.5997208400960656E-2</v>
      </c>
      <c r="U800">
        <v>8.4849720840096066E-2</v>
      </c>
      <c r="V800">
        <v>7.6051954119327539E-2</v>
      </c>
      <c r="W800">
        <v>6.8401674959423606E-2</v>
      </c>
      <c r="X800">
        <v>6.2377093699279504E-2</v>
      </c>
      <c r="Y800">
        <v>5.6502791599039343E-2</v>
      </c>
      <c r="Z800">
        <v>0.10184972084009605</v>
      </c>
      <c r="AA800">
        <v>9.305195411932754E-2</v>
      </c>
      <c r="AB800">
        <v>8.5401674959423607E-2</v>
      </c>
      <c r="AC800">
        <v>7.9377093699279505E-2</v>
      </c>
      <c r="AD800">
        <v>7.3502791599039344E-2</v>
      </c>
      <c r="AE800" t="str">
        <f t="shared" si="12"/>
        <v>Aksesoris FashionKain</v>
      </c>
      <c r="BF800" t="s">
        <v>1710</v>
      </c>
      <c r="BI800" t="s">
        <v>1486</v>
      </c>
      <c r="BL800" t="s">
        <v>286</v>
      </c>
      <c r="BM800" t="s">
        <v>4488</v>
      </c>
      <c r="BO800" t="s">
        <v>4489</v>
      </c>
      <c r="BP800" t="s">
        <v>3273</v>
      </c>
    </row>
    <row r="801" spans="1:68">
      <c r="A801" t="s">
        <v>1244</v>
      </c>
      <c r="B801">
        <v>602284</v>
      </c>
      <c r="C801" t="s">
        <v>1309</v>
      </c>
      <c r="D801">
        <v>877576</v>
      </c>
      <c r="E801" t="s">
        <v>1310</v>
      </c>
      <c r="F801">
        <v>889864</v>
      </c>
      <c r="G801" t="s">
        <v>4062</v>
      </c>
      <c r="H801" t="s">
        <v>3755</v>
      </c>
      <c r="I801" t="s">
        <v>2457</v>
      </c>
      <c r="J801" t="s">
        <v>2739</v>
      </c>
      <c r="K801">
        <v>0.04</v>
      </c>
      <c r="L801">
        <v>7.0000000000000007E-2</v>
      </c>
      <c r="M801">
        <v>3.0000000000000006E-2</v>
      </c>
      <c r="N801">
        <v>0.1</v>
      </c>
      <c r="O801">
        <v>0.11700000000000001</v>
      </c>
      <c r="P801">
        <v>-1.3000000000000008E-2</v>
      </c>
      <c r="Q801">
        <v>-2.1000000000000001E-2</v>
      </c>
      <c r="R801">
        <v>-3.4000000000000009E-2</v>
      </c>
      <c r="S801">
        <v>-4.250000000000001E-2</v>
      </c>
      <c r="T801">
        <v>-0.05</v>
      </c>
      <c r="U801">
        <v>8.6999999999999994E-2</v>
      </c>
      <c r="V801">
        <v>7.9000000000000001E-2</v>
      </c>
      <c r="W801">
        <v>6.6000000000000003E-2</v>
      </c>
      <c r="X801">
        <v>5.7499999999999996E-2</v>
      </c>
      <c r="Y801">
        <v>0.05</v>
      </c>
      <c r="Z801">
        <v>0.104</v>
      </c>
      <c r="AA801">
        <v>9.6000000000000002E-2</v>
      </c>
      <c r="AB801">
        <v>8.299999999999999E-2</v>
      </c>
      <c r="AC801">
        <v>7.4499999999999997E-2</v>
      </c>
      <c r="AD801">
        <v>6.7000000000000004E-2</v>
      </c>
      <c r="AE801" t="str">
        <f t="shared" si="12"/>
        <v>Bayi &amp; PersalinanPerlengkapan Bayi untuk TravelBaby Seat untuk Kendaraan</v>
      </c>
      <c r="BF801" t="s">
        <v>2239</v>
      </c>
      <c r="BI801" t="s">
        <v>1486</v>
      </c>
      <c r="BL801" t="s">
        <v>774</v>
      </c>
      <c r="BM801" t="s">
        <v>4490</v>
      </c>
      <c r="BO801" t="s">
        <v>4491</v>
      </c>
      <c r="BP801" t="s">
        <v>3276</v>
      </c>
    </row>
    <row r="802" spans="1:68">
      <c r="A802" t="s">
        <v>2052</v>
      </c>
      <c r="B802">
        <v>602118</v>
      </c>
      <c r="C802" t="s">
        <v>2055</v>
      </c>
      <c r="D802">
        <v>813960</v>
      </c>
      <c r="G802" t="s">
        <v>4492</v>
      </c>
      <c r="H802" t="s">
        <v>4492</v>
      </c>
      <c r="I802" t="s">
        <v>2971</v>
      </c>
      <c r="J802" t="s">
        <v>2052</v>
      </c>
      <c r="K802">
        <v>0.06</v>
      </c>
      <c r="L802">
        <v>0.08</v>
      </c>
      <c r="M802">
        <v>2.0000000000000004E-2</v>
      </c>
      <c r="N802">
        <v>9.5000000000000001E-2</v>
      </c>
      <c r="O802">
        <v>9.1999999999999998E-2</v>
      </c>
      <c r="P802">
        <v>-1.4000000000000002E-2</v>
      </c>
      <c r="Q802">
        <v>-1.4000000000000002E-2</v>
      </c>
      <c r="R802">
        <v>-2.8000000000000004E-2</v>
      </c>
      <c r="S802">
        <v>-3.5000000000000003E-2</v>
      </c>
      <c r="T802">
        <v>-4.0000000000000008E-2</v>
      </c>
      <c r="U802">
        <v>8.1000000000000003E-2</v>
      </c>
      <c r="V802">
        <v>8.1000000000000003E-2</v>
      </c>
      <c r="W802">
        <v>6.7000000000000004E-2</v>
      </c>
      <c r="X802">
        <v>0.06</v>
      </c>
      <c r="Y802">
        <v>5.4999999999999993E-2</v>
      </c>
      <c r="Z802">
        <v>7.8E-2</v>
      </c>
      <c r="AA802">
        <v>7.8E-2</v>
      </c>
      <c r="AB802">
        <v>6.4000000000000001E-2</v>
      </c>
      <c r="AC802">
        <v>5.6999999999999995E-2</v>
      </c>
      <c r="AD802">
        <v>5.1999999999999991E-2</v>
      </c>
      <c r="AE802" t="str">
        <f t="shared" si="12"/>
        <v>Perlengkapan Hewan PeliharaanPakaian Anjing &amp; Kucing</v>
      </c>
      <c r="BF802" t="s">
        <v>1847</v>
      </c>
      <c r="BI802" t="s">
        <v>1486</v>
      </c>
      <c r="BL802" t="s">
        <v>902</v>
      </c>
      <c r="BM802" t="s">
        <v>4493</v>
      </c>
      <c r="BO802" t="s">
        <v>4494</v>
      </c>
      <c r="BP802" t="s">
        <v>3281</v>
      </c>
    </row>
    <row r="803" spans="1:68">
      <c r="A803" t="s">
        <v>1504</v>
      </c>
      <c r="B803">
        <v>601755</v>
      </c>
      <c r="C803" t="s">
        <v>1522</v>
      </c>
      <c r="D803">
        <v>825352</v>
      </c>
      <c r="E803" t="s">
        <v>1532</v>
      </c>
      <c r="F803">
        <v>2318480</v>
      </c>
      <c r="G803" t="s">
        <v>2531</v>
      </c>
      <c r="H803" t="s">
        <v>2839</v>
      </c>
      <c r="I803" t="s">
        <v>2403</v>
      </c>
      <c r="J803" t="s">
        <v>1504</v>
      </c>
      <c r="K803">
        <v>0.04</v>
      </c>
      <c r="L803">
        <v>0.04</v>
      </c>
      <c r="M803">
        <v>0</v>
      </c>
      <c r="N803">
        <v>4.7500000000000001E-2</v>
      </c>
      <c r="O803">
        <v>3.6999999999999998E-2</v>
      </c>
      <c r="P803">
        <v>-8.0000000000000015E-4</v>
      </c>
      <c r="Q803">
        <v>-1.1999999999999999E-3</v>
      </c>
      <c r="R803">
        <v>-2E-3</v>
      </c>
      <c r="S803">
        <v>-4.0000000000000001E-3</v>
      </c>
      <c r="T803">
        <v>-5.0000000000000001E-3</v>
      </c>
      <c r="U803">
        <v>4.6699999999999998E-2</v>
      </c>
      <c r="V803">
        <v>4.6300000000000001E-2</v>
      </c>
      <c r="W803">
        <v>4.5499999999999999E-2</v>
      </c>
      <c r="X803">
        <v>4.3499999999999997E-2</v>
      </c>
      <c r="Y803">
        <v>4.2500000000000003E-2</v>
      </c>
      <c r="Z803">
        <v>3.6199999999999996E-2</v>
      </c>
      <c r="AA803">
        <v>3.5799999999999998E-2</v>
      </c>
      <c r="AB803">
        <v>3.4999999999999996E-2</v>
      </c>
      <c r="AC803">
        <v>3.3000000000000002E-2</v>
      </c>
      <c r="AD803">
        <v>3.2000000000000001E-2</v>
      </c>
      <c r="AE803" t="str">
        <f t="shared" si="12"/>
        <v>Komputer &amp; Peralatan KantorKomponen Desktop &amp; LaptopPasta &amp; Bantalan Termal</v>
      </c>
      <c r="BF803" t="s">
        <v>1848</v>
      </c>
      <c r="BI803" t="s">
        <v>1486</v>
      </c>
      <c r="BL803" t="s">
        <v>806</v>
      </c>
      <c r="BM803" t="s">
        <v>4495</v>
      </c>
      <c r="BO803" t="s">
        <v>4496</v>
      </c>
      <c r="BP803" t="s">
        <v>3285</v>
      </c>
    </row>
    <row r="804" spans="1:68">
      <c r="A804" t="s">
        <v>1717</v>
      </c>
      <c r="B804">
        <v>700645</v>
      </c>
      <c r="C804" t="s">
        <v>1742</v>
      </c>
      <c r="D804">
        <v>949384</v>
      </c>
      <c r="E804" t="s">
        <v>1750</v>
      </c>
      <c r="F804">
        <v>949512</v>
      </c>
      <c r="G804" t="s">
        <v>4140</v>
      </c>
      <c r="H804" t="s">
        <v>4216</v>
      </c>
      <c r="I804" t="s">
        <v>2457</v>
      </c>
      <c r="J804" t="s">
        <v>1717</v>
      </c>
      <c r="K804">
        <v>0.04</v>
      </c>
      <c r="L804">
        <v>6.5000000000000002E-2</v>
      </c>
      <c r="M804">
        <v>2.5000000000000001E-2</v>
      </c>
      <c r="N804">
        <v>9.5000000000000001E-2</v>
      </c>
      <c r="O804">
        <v>8.2000000000000003E-2</v>
      </c>
      <c r="P804">
        <v>-1.3500000000000009E-2</v>
      </c>
      <c r="Q804">
        <v>-1.7499999999999998E-2</v>
      </c>
      <c r="R804">
        <v>-3.1000000000000007E-2</v>
      </c>
      <c r="S804">
        <v>-3.8750000000000007E-2</v>
      </c>
      <c r="T804">
        <v>-4.4999999999999998E-2</v>
      </c>
      <c r="U804">
        <v>8.1499999999999989E-2</v>
      </c>
      <c r="V804">
        <v>7.7499999999999999E-2</v>
      </c>
      <c r="W804">
        <v>6.4000000000000001E-2</v>
      </c>
      <c r="X804">
        <v>5.6249999999999994E-2</v>
      </c>
      <c r="Y804">
        <v>0.05</v>
      </c>
      <c r="Z804">
        <v>6.8499999999999991E-2</v>
      </c>
      <c r="AA804">
        <v>6.4500000000000002E-2</v>
      </c>
      <c r="AB804">
        <v>5.0999999999999997E-2</v>
      </c>
      <c r="AC804">
        <v>4.3249999999999997E-2</v>
      </c>
      <c r="AD804">
        <v>3.7000000000000005E-2</v>
      </c>
      <c r="AE804" t="str">
        <f t="shared" si="12"/>
        <v>KesehatanObat &amp; Pengobatan OTCPereda Nyeri</v>
      </c>
      <c r="BF804" t="s">
        <v>1849</v>
      </c>
      <c r="BI804" t="s">
        <v>1486</v>
      </c>
      <c r="BL804" t="s">
        <v>783</v>
      </c>
      <c r="BM804" t="s">
        <v>4497</v>
      </c>
      <c r="BO804" t="s">
        <v>4498</v>
      </c>
      <c r="BP804" t="s">
        <v>3288</v>
      </c>
    </row>
    <row r="805" spans="1:68">
      <c r="A805" t="s">
        <v>1717</v>
      </c>
      <c r="B805">
        <v>700645</v>
      </c>
      <c r="C805" t="s">
        <v>1742</v>
      </c>
      <c r="D805">
        <v>949384</v>
      </c>
      <c r="E805" t="s">
        <v>1749</v>
      </c>
      <c r="F805">
        <v>949896</v>
      </c>
      <c r="G805" t="s">
        <v>4138</v>
      </c>
      <c r="H805" t="s">
        <v>4216</v>
      </c>
      <c r="I805" t="s">
        <v>2457</v>
      </c>
      <c r="J805" t="s">
        <v>1717</v>
      </c>
      <c r="K805">
        <v>0.04</v>
      </c>
      <c r="L805">
        <v>6.5000000000000002E-2</v>
      </c>
      <c r="M805">
        <v>2.5000000000000001E-2</v>
      </c>
      <c r="N805">
        <v>9.5000000000000001E-2</v>
      </c>
      <c r="O805">
        <v>8.2000000000000003E-2</v>
      </c>
      <c r="P805">
        <v>-1.3500000000000009E-2</v>
      </c>
      <c r="Q805">
        <v>-1.7499999999999998E-2</v>
      </c>
      <c r="R805">
        <v>-3.1000000000000007E-2</v>
      </c>
      <c r="S805">
        <v>-3.8750000000000007E-2</v>
      </c>
      <c r="T805">
        <v>-4.4999999999999998E-2</v>
      </c>
      <c r="U805">
        <v>8.1499999999999989E-2</v>
      </c>
      <c r="V805">
        <v>7.7499999999999999E-2</v>
      </c>
      <c r="W805">
        <v>6.4000000000000001E-2</v>
      </c>
      <c r="X805">
        <v>5.6249999999999994E-2</v>
      </c>
      <c r="Y805">
        <v>0.05</v>
      </c>
      <c r="Z805">
        <v>6.8499999999999991E-2</v>
      </c>
      <c r="AA805">
        <v>6.4500000000000002E-2</v>
      </c>
      <c r="AB805">
        <v>5.0999999999999997E-2</v>
      </c>
      <c r="AC805">
        <v>4.3249999999999997E-2</v>
      </c>
      <c r="AD805">
        <v>3.7000000000000005E-2</v>
      </c>
      <c r="AE805" t="str">
        <f t="shared" si="12"/>
        <v>KesehatanObat &amp; Pengobatan OTCPerawatan Eksem, Psoriaris, dan Rosacea</v>
      </c>
      <c r="BF805" t="s">
        <v>1850</v>
      </c>
      <c r="BI805" t="s">
        <v>1486</v>
      </c>
      <c r="BL805" t="s">
        <v>807</v>
      </c>
      <c r="BM805" t="s">
        <v>2932</v>
      </c>
      <c r="BO805" t="s">
        <v>4499</v>
      </c>
      <c r="BP805" t="s">
        <v>3292</v>
      </c>
    </row>
    <row r="806" spans="1:68">
      <c r="A806" t="s">
        <v>2267</v>
      </c>
      <c r="B806">
        <v>604579</v>
      </c>
      <c r="C806" t="s">
        <v>2273</v>
      </c>
      <c r="D806">
        <v>2315280</v>
      </c>
      <c r="E806" t="s">
        <v>2275</v>
      </c>
      <c r="F806">
        <v>2323856</v>
      </c>
      <c r="G806" t="s">
        <v>4410</v>
      </c>
      <c r="H806" t="s">
        <v>4316</v>
      </c>
      <c r="I806" t="s">
        <v>2547</v>
      </c>
      <c r="J806" t="s">
        <v>2267</v>
      </c>
      <c r="K806">
        <v>5.5E-2</v>
      </c>
      <c r="L806">
        <v>7.0000000000000007E-2</v>
      </c>
      <c r="M806">
        <v>1.5000000000000006E-2</v>
      </c>
      <c r="N806">
        <v>0.1</v>
      </c>
      <c r="O806">
        <v>0.122</v>
      </c>
      <c r="P806">
        <v>-1.4500000000000004E-2</v>
      </c>
      <c r="Q806">
        <v>-1.0500000000000004E-2</v>
      </c>
      <c r="R806">
        <v>-2.5000000000000008E-2</v>
      </c>
      <c r="S806">
        <v>-3.1250000000000007E-2</v>
      </c>
      <c r="T806">
        <v>-3.5000000000000003E-2</v>
      </c>
      <c r="U806">
        <v>8.5500000000000007E-2</v>
      </c>
      <c r="V806">
        <v>8.9499999999999996E-2</v>
      </c>
      <c r="W806">
        <v>7.4999999999999997E-2</v>
      </c>
      <c r="X806">
        <v>6.8750000000000006E-2</v>
      </c>
      <c r="Y806">
        <v>6.5000000000000002E-2</v>
      </c>
      <c r="Z806">
        <v>0.1075</v>
      </c>
      <c r="AA806">
        <v>0.11149999999999999</v>
      </c>
      <c r="AB806">
        <v>9.6999999999999989E-2</v>
      </c>
      <c r="AC806">
        <v>9.0749999999999997E-2</v>
      </c>
      <c r="AD806">
        <v>8.6999999999999994E-2</v>
      </c>
      <c r="AE806" t="str">
        <f t="shared" si="12"/>
        <v>Alat &amp; Perangkat KerasOtomatisasi IndustriKontaktor</v>
      </c>
      <c r="BF806" t="s">
        <v>1925</v>
      </c>
      <c r="BI806" t="s">
        <v>1486</v>
      </c>
      <c r="BL806" t="s">
        <v>784</v>
      </c>
      <c r="BM806" t="s">
        <v>2935</v>
      </c>
      <c r="BO806" t="s">
        <v>4500</v>
      </c>
      <c r="BP806" t="s">
        <v>3296</v>
      </c>
    </row>
    <row r="807" spans="1:68">
      <c r="A807" t="s">
        <v>1717</v>
      </c>
      <c r="B807">
        <v>700645</v>
      </c>
      <c r="C807" t="s">
        <v>1752</v>
      </c>
      <c r="D807">
        <v>2315408</v>
      </c>
      <c r="E807" t="s">
        <v>1764</v>
      </c>
      <c r="F807">
        <v>2320400</v>
      </c>
      <c r="G807" t="s">
        <v>4147</v>
      </c>
      <c r="H807" t="s">
        <v>3767</v>
      </c>
      <c r="I807" t="s">
        <v>2457</v>
      </c>
      <c r="J807" t="s">
        <v>1717</v>
      </c>
      <c r="K807">
        <v>0.04</v>
      </c>
      <c r="L807">
        <v>6.5000000000000002E-2</v>
      </c>
      <c r="M807">
        <v>2.5000000000000001E-2</v>
      </c>
      <c r="N807">
        <v>7.4999999999999997E-2</v>
      </c>
      <c r="O807">
        <v>6.2E-2</v>
      </c>
      <c r="P807">
        <v>-1.8750000000000003E-2</v>
      </c>
      <c r="Q807">
        <v>-1.8750000000000003E-2</v>
      </c>
      <c r="R807">
        <v>-1.8750000000000003E-2</v>
      </c>
      <c r="S807">
        <v>-1.8750000000000003E-2</v>
      </c>
      <c r="T807">
        <v>-2.5000000000000001E-2</v>
      </c>
      <c r="U807">
        <v>5.6249999999999994E-2</v>
      </c>
      <c r="V807">
        <v>5.6249999999999994E-2</v>
      </c>
      <c r="W807">
        <v>5.6249999999999994E-2</v>
      </c>
      <c r="X807">
        <v>5.6249999999999994E-2</v>
      </c>
      <c r="Y807">
        <v>4.9999999999999996E-2</v>
      </c>
      <c r="Z807">
        <v>4.3249999999999997E-2</v>
      </c>
      <c r="AA807">
        <v>4.3249999999999997E-2</v>
      </c>
      <c r="AB807">
        <v>4.3249999999999997E-2</v>
      </c>
      <c r="AC807">
        <v>4.3249999999999997E-2</v>
      </c>
      <c r="AD807">
        <v>3.6999999999999998E-2</v>
      </c>
      <c r="AE807" t="str">
        <f t="shared" si="12"/>
        <v>KesehatanObat ResepObat Mulut</v>
      </c>
      <c r="BF807" t="s">
        <v>1316</v>
      </c>
      <c r="BI807" t="s">
        <v>1486</v>
      </c>
      <c r="BL807" t="s">
        <v>785</v>
      </c>
      <c r="BM807" t="s">
        <v>2938</v>
      </c>
      <c r="BO807" t="s">
        <v>4368</v>
      </c>
      <c r="BP807" t="s">
        <v>3300</v>
      </c>
    </row>
    <row r="808" spans="1:68">
      <c r="A808" t="s">
        <v>1717</v>
      </c>
      <c r="B808">
        <v>700645</v>
      </c>
      <c r="C808" t="s">
        <v>1742</v>
      </c>
      <c r="D808">
        <v>949384</v>
      </c>
      <c r="E808" t="s">
        <v>1746</v>
      </c>
      <c r="F808">
        <v>949640</v>
      </c>
      <c r="G808" t="s">
        <v>4130</v>
      </c>
      <c r="H808" t="s">
        <v>4216</v>
      </c>
      <c r="I808" t="s">
        <v>2457</v>
      </c>
      <c r="J808" t="s">
        <v>1717</v>
      </c>
      <c r="K808">
        <v>0.04</v>
      </c>
      <c r="L808">
        <v>6.5000000000000002E-2</v>
      </c>
      <c r="M808">
        <v>2.5000000000000001E-2</v>
      </c>
      <c r="N808">
        <v>9.5000000000000001E-2</v>
      </c>
      <c r="O808">
        <v>8.2000000000000003E-2</v>
      </c>
      <c r="P808">
        <v>-1.3500000000000009E-2</v>
      </c>
      <c r="Q808">
        <v>-1.7499999999999998E-2</v>
      </c>
      <c r="R808">
        <v>-3.1000000000000007E-2</v>
      </c>
      <c r="S808">
        <v>-3.8750000000000007E-2</v>
      </c>
      <c r="T808">
        <v>-4.4999999999999998E-2</v>
      </c>
      <c r="U808">
        <v>8.1499999999999989E-2</v>
      </c>
      <c r="V808">
        <v>7.7499999999999999E-2</v>
      </c>
      <c r="W808">
        <v>6.4000000000000001E-2</v>
      </c>
      <c r="X808">
        <v>5.6249999999999994E-2</v>
      </c>
      <c r="Y808">
        <v>0.05</v>
      </c>
      <c r="Z808">
        <v>6.8499999999999991E-2</v>
      </c>
      <c r="AA808">
        <v>6.4500000000000002E-2</v>
      </c>
      <c r="AB808">
        <v>5.0999999999999997E-2</v>
      </c>
      <c r="AC808">
        <v>4.3249999999999997E-2</v>
      </c>
      <c r="AD808">
        <v>3.7000000000000005E-2</v>
      </c>
      <c r="AE808" t="str">
        <f t="shared" si="12"/>
        <v>KesehatanObat &amp; Pengobatan OTCBatuk &amp; Pilek</v>
      </c>
      <c r="BF808" t="s">
        <v>1317</v>
      </c>
      <c r="BI808" t="s">
        <v>1486</v>
      </c>
      <c r="BL808" t="s">
        <v>808</v>
      </c>
      <c r="BM808" t="s">
        <v>2941</v>
      </c>
      <c r="BO808" t="s">
        <v>3295</v>
      </c>
      <c r="BP808" t="s">
        <v>3435</v>
      </c>
    </row>
    <row r="809" spans="1:68">
      <c r="A809" t="s">
        <v>1717</v>
      </c>
      <c r="B809">
        <v>700645</v>
      </c>
      <c r="C809" t="s">
        <v>1742</v>
      </c>
      <c r="D809">
        <v>949384</v>
      </c>
      <c r="E809" t="s">
        <v>1745</v>
      </c>
      <c r="F809">
        <v>950152</v>
      </c>
      <c r="G809" t="s">
        <v>4132</v>
      </c>
      <c r="H809" t="s">
        <v>4216</v>
      </c>
      <c r="I809" t="s">
        <v>2457</v>
      </c>
      <c r="J809" t="s">
        <v>1717</v>
      </c>
      <c r="K809">
        <v>0.04</v>
      </c>
      <c r="L809">
        <v>6.5000000000000002E-2</v>
      </c>
      <c r="M809">
        <v>2.5000000000000001E-2</v>
      </c>
      <c r="N809">
        <v>9.5000000000000001E-2</v>
      </c>
      <c r="O809">
        <v>8.2000000000000003E-2</v>
      </c>
      <c r="P809">
        <v>-1.3500000000000009E-2</v>
      </c>
      <c r="Q809">
        <v>-1.7499999999999998E-2</v>
      </c>
      <c r="R809">
        <v>-3.1000000000000007E-2</v>
      </c>
      <c r="S809">
        <v>-3.8750000000000007E-2</v>
      </c>
      <c r="T809">
        <v>-4.4999999999999998E-2</v>
      </c>
      <c r="U809">
        <v>8.1499999999999989E-2</v>
      </c>
      <c r="V809">
        <v>7.7499999999999999E-2</v>
      </c>
      <c r="W809">
        <v>6.4000000000000001E-2</v>
      </c>
      <c r="X809">
        <v>5.6249999999999994E-2</v>
      </c>
      <c r="Y809">
        <v>0.05</v>
      </c>
      <c r="Z809">
        <v>6.8499999999999991E-2</v>
      </c>
      <c r="AA809">
        <v>6.4500000000000002E-2</v>
      </c>
      <c r="AB809">
        <v>5.0999999999999997E-2</v>
      </c>
      <c r="AC809">
        <v>4.3249999999999997E-2</v>
      </c>
      <c r="AD809">
        <v>3.7000000000000005E-2</v>
      </c>
      <c r="AE809" t="str">
        <f t="shared" si="12"/>
        <v>KesehatanObat &amp; Pengobatan OTCObat Bayi &amp; Anak</v>
      </c>
      <c r="BF809" t="s">
        <v>2130</v>
      </c>
      <c r="BI809" t="s">
        <v>1486</v>
      </c>
      <c r="BL809" t="s">
        <v>809</v>
      </c>
      <c r="BM809" t="s">
        <v>2944</v>
      </c>
      <c r="BO809" t="s">
        <v>3934</v>
      </c>
      <c r="BP809" t="s">
        <v>3438</v>
      </c>
    </row>
    <row r="810" spans="1:68">
      <c r="A810" t="s">
        <v>1717</v>
      </c>
      <c r="B810">
        <v>700645</v>
      </c>
      <c r="C810" t="s">
        <v>1742</v>
      </c>
      <c r="D810">
        <v>949384</v>
      </c>
      <c r="E810" t="s">
        <v>1744</v>
      </c>
      <c r="F810">
        <v>950408</v>
      </c>
      <c r="G810" t="s">
        <v>4128</v>
      </c>
      <c r="H810" t="s">
        <v>4216</v>
      </c>
      <c r="I810" t="s">
        <v>2457</v>
      </c>
      <c r="J810" t="s">
        <v>1717</v>
      </c>
      <c r="K810">
        <v>0.04</v>
      </c>
      <c r="L810">
        <v>6.5000000000000002E-2</v>
      </c>
      <c r="M810">
        <v>2.5000000000000001E-2</v>
      </c>
      <c r="N810">
        <v>9.5000000000000001E-2</v>
      </c>
      <c r="O810">
        <v>8.2000000000000003E-2</v>
      </c>
      <c r="P810">
        <v>-1.3500000000000009E-2</v>
      </c>
      <c r="Q810">
        <v>-1.7499999999999998E-2</v>
      </c>
      <c r="R810">
        <v>-3.1000000000000007E-2</v>
      </c>
      <c r="S810">
        <v>-3.8750000000000007E-2</v>
      </c>
      <c r="T810">
        <v>-4.4999999999999998E-2</v>
      </c>
      <c r="U810">
        <v>8.1499999999999989E-2</v>
      </c>
      <c r="V810">
        <v>7.7499999999999999E-2</v>
      </c>
      <c r="W810">
        <v>6.4000000000000001E-2</v>
      </c>
      <c r="X810">
        <v>5.6249999999999994E-2</v>
      </c>
      <c r="Y810">
        <v>0.05</v>
      </c>
      <c r="Z810">
        <v>6.8499999999999991E-2</v>
      </c>
      <c r="AA810">
        <v>6.4500000000000002E-2</v>
      </c>
      <c r="AB810">
        <v>5.0999999999999997E-2</v>
      </c>
      <c r="AC810">
        <v>4.3249999999999997E-2</v>
      </c>
      <c r="AD810">
        <v>3.7000000000000005E-2</v>
      </c>
      <c r="AE810" t="str">
        <f t="shared" si="12"/>
        <v>KesehatanObat &amp; Pengobatan OTCAntijamur</v>
      </c>
      <c r="BF810" t="s">
        <v>1689</v>
      </c>
      <c r="BI810" t="s">
        <v>1486</v>
      </c>
      <c r="BL810" t="s">
        <v>810</v>
      </c>
      <c r="BM810" t="s">
        <v>2947</v>
      </c>
      <c r="BO810" t="s">
        <v>3891</v>
      </c>
      <c r="BP810" t="s">
        <v>3441</v>
      </c>
    </row>
    <row r="811" spans="1:68">
      <c r="A811" t="s">
        <v>2014</v>
      </c>
      <c r="B811">
        <v>824328</v>
      </c>
      <c r="C811" t="s">
        <v>2016</v>
      </c>
      <c r="D811">
        <v>840584</v>
      </c>
      <c r="G811" t="s">
        <v>3792</v>
      </c>
      <c r="H811" t="s">
        <v>3792</v>
      </c>
      <c r="I811" t="s">
        <v>246</v>
      </c>
      <c r="J811" t="s">
        <v>2014</v>
      </c>
      <c r="K811">
        <v>0.05</v>
      </c>
      <c r="L811">
        <v>0.08</v>
      </c>
      <c r="M811">
        <v>0.03</v>
      </c>
      <c r="N811">
        <v>9.2499999999999999E-2</v>
      </c>
      <c r="O811">
        <v>0.1095</v>
      </c>
      <c r="P811">
        <v>-6.309350447638102E-3</v>
      </c>
      <c r="Q811">
        <v>-2.5834546866533314E-2</v>
      </c>
      <c r="R811">
        <v>-3.2143897314171416E-2</v>
      </c>
      <c r="S811">
        <v>-4.017987164271427E-2</v>
      </c>
      <c r="T811">
        <v>-4.9406495523619025E-2</v>
      </c>
      <c r="U811">
        <v>8.61906495523619E-2</v>
      </c>
      <c r="V811">
        <v>6.6665453133466682E-2</v>
      </c>
      <c r="W811">
        <v>6.0356102685828583E-2</v>
      </c>
      <c r="X811">
        <v>5.2320128357285729E-2</v>
      </c>
      <c r="Y811">
        <v>4.3093504476380974E-2</v>
      </c>
      <c r="Z811">
        <v>0.1031906495523619</v>
      </c>
      <c r="AA811">
        <v>8.3665453133466683E-2</v>
      </c>
      <c r="AB811">
        <v>7.7356102685828584E-2</v>
      </c>
      <c r="AC811">
        <v>6.9320128357285737E-2</v>
      </c>
      <c r="AD811">
        <v>6.0093504476380975E-2</v>
      </c>
      <c r="AE811" t="str">
        <f t="shared" si="12"/>
        <v>Pakaian &amp; Pakaian Dalam PriaBaju Tidur dan Baju Santai Pria</v>
      </c>
      <c r="BF811" t="s">
        <v>2331</v>
      </c>
      <c r="BI811" t="s">
        <v>1486</v>
      </c>
      <c r="BL811" t="s">
        <v>811</v>
      </c>
      <c r="BM811" t="s">
        <v>2950</v>
      </c>
      <c r="BO811" t="s">
        <v>3904</v>
      </c>
      <c r="BP811" t="s">
        <v>3444</v>
      </c>
    </row>
    <row r="812" spans="1:68">
      <c r="A812" t="s">
        <v>1496</v>
      </c>
      <c r="B812">
        <v>951432</v>
      </c>
      <c r="C812" t="s">
        <v>1502</v>
      </c>
      <c r="D812">
        <v>937736</v>
      </c>
      <c r="G812" t="s">
        <v>4501</v>
      </c>
      <c r="H812" t="s">
        <v>4501</v>
      </c>
      <c r="I812" t="s">
        <v>2971</v>
      </c>
      <c r="J812" t="s">
        <v>2292</v>
      </c>
      <c r="K812">
        <v>0.06</v>
      </c>
      <c r="L812">
        <v>0.08</v>
      </c>
      <c r="M812">
        <v>2.0000000000000004E-2</v>
      </c>
      <c r="N812">
        <v>9.5000000000000001E-2</v>
      </c>
      <c r="O812">
        <v>9.1999999999999998E-2</v>
      </c>
      <c r="P812">
        <v>-1.281814451823696E-2</v>
      </c>
      <c r="Q812">
        <v>-2.2272988372341321E-2</v>
      </c>
      <c r="R812">
        <v>-3.5091132890578282E-2</v>
      </c>
      <c r="S812">
        <v>-4.3863916113222851E-2</v>
      </c>
      <c r="T812">
        <v>-5.1818554817630466E-2</v>
      </c>
      <c r="U812">
        <v>8.2181855481763044E-2</v>
      </c>
      <c r="V812">
        <v>7.2727011627658683E-2</v>
      </c>
      <c r="W812">
        <v>5.9908867109421719E-2</v>
      </c>
      <c r="X812">
        <v>5.1136083886777151E-2</v>
      </c>
      <c r="Y812">
        <v>4.3181445182369535E-2</v>
      </c>
      <c r="Z812">
        <v>7.9181855481763042E-2</v>
      </c>
      <c r="AA812">
        <v>6.972701162765868E-2</v>
      </c>
      <c r="AB812">
        <v>5.6908867109421717E-2</v>
      </c>
      <c r="AC812">
        <v>4.8136083886777148E-2</v>
      </c>
      <c r="AD812">
        <v>4.0181445182369532E-2</v>
      </c>
      <c r="AE812" t="str">
        <f t="shared" si="12"/>
        <v>KoleksiKoleksi Olahraga</v>
      </c>
      <c r="BF812" t="s">
        <v>1280</v>
      </c>
      <c r="BI812" t="s">
        <v>1486</v>
      </c>
      <c r="BL812" t="s">
        <v>812</v>
      </c>
      <c r="BM812" t="s">
        <v>2953</v>
      </c>
      <c r="BO812" t="s">
        <v>3907</v>
      </c>
      <c r="BP812" t="s">
        <v>3447</v>
      </c>
    </row>
    <row r="813" spans="1:68">
      <c r="A813" t="s">
        <v>2292</v>
      </c>
      <c r="B813">
        <v>604206</v>
      </c>
      <c r="C813" t="s">
        <v>494</v>
      </c>
      <c r="D813">
        <v>951560</v>
      </c>
      <c r="E813" t="s">
        <v>2297</v>
      </c>
      <c r="F813">
        <v>952200</v>
      </c>
      <c r="G813" t="s">
        <v>4502</v>
      </c>
      <c r="H813" t="s">
        <v>4503</v>
      </c>
      <c r="I813" t="s">
        <v>2971</v>
      </c>
      <c r="J813" t="s">
        <v>2292</v>
      </c>
      <c r="K813">
        <v>0.06</v>
      </c>
      <c r="L813">
        <v>0.08</v>
      </c>
      <c r="M813">
        <v>2.0000000000000004E-2</v>
      </c>
      <c r="N813">
        <v>9.5000000000000001E-2</v>
      </c>
      <c r="O813">
        <v>9.1999999999999998E-2</v>
      </c>
      <c r="P813">
        <v>-1.4000000000000002E-2</v>
      </c>
      <c r="Q813">
        <v>-1.4000000000000002E-2</v>
      </c>
      <c r="R813">
        <v>-2.8000000000000004E-2</v>
      </c>
      <c r="S813">
        <v>-3.5000000000000003E-2</v>
      </c>
      <c r="T813">
        <v>-4.0000000000000008E-2</v>
      </c>
      <c r="U813">
        <v>8.1000000000000003E-2</v>
      </c>
      <c r="V813">
        <v>8.1000000000000003E-2</v>
      </c>
      <c r="W813">
        <v>6.7000000000000004E-2</v>
      </c>
      <c r="X813">
        <v>0.06</v>
      </c>
      <c r="Y813">
        <v>5.4999999999999993E-2</v>
      </c>
      <c r="Z813">
        <v>7.8E-2</v>
      </c>
      <c r="AA813">
        <v>7.8E-2</v>
      </c>
      <c r="AB813">
        <v>6.4000000000000001E-2</v>
      </c>
      <c r="AC813">
        <v>5.6999999999999995E-2</v>
      </c>
      <c r="AD813">
        <v>5.1999999999999991E-2</v>
      </c>
      <c r="AE813" t="str">
        <f t="shared" si="12"/>
        <v>Mainan &amp; HobiDIYPerlengkapan Melukis DIY</v>
      </c>
      <c r="BF813" t="s">
        <v>934</v>
      </c>
      <c r="BI813" t="s">
        <v>1486</v>
      </c>
      <c r="BL813" t="s">
        <v>641</v>
      </c>
      <c r="BM813" t="s">
        <v>2956</v>
      </c>
      <c r="BO813" t="s">
        <v>3895</v>
      </c>
      <c r="BP813" t="s">
        <v>3450</v>
      </c>
    </row>
    <row r="814" spans="1:68">
      <c r="A814" t="s">
        <v>2292</v>
      </c>
      <c r="B814">
        <v>604206</v>
      </c>
      <c r="C814" t="s">
        <v>494</v>
      </c>
      <c r="D814">
        <v>951560</v>
      </c>
      <c r="E814" t="s">
        <v>505</v>
      </c>
      <c r="F814">
        <v>951688</v>
      </c>
      <c r="G814" t="s">
        <v>4504</v>
      </c>
      <c r="H814" t="s">
        <v>4503</v>
      </c>
      <c r="I814" t="s">
        <v>2971</v>
      </c>
      <c r="J814" t="s">
        <v>2292</v>
      </c>
      <c r="K814">
        <v>0.06</v>
      </c>
      <c r="L814">
        <v>0.08</v>
      </c>
      <c r="M814">
        <v>2.0000000000000004E-2</v>
      </c>
      <c r="N814">
        <v>9.5000000000000001E-2</v>
      </c>
      <c r="O814">
        <v>9.1999999999999998E-2</v>
      </c>
      <c r="P814">
        <v>-1.2668449975700127E-2</v>
      </c>
      <c r="Q814">
        <v>-2.3320850170099116E-2</v>
      </c>
      <c r="R814">
        <v>-3.5989300145799243E-2</v>
      </c>
      <c r="S814">
        <v>-4.4986625182249051E-2</v>
      </c>
      <c r="T814">
        <v>-5.3315500242998734E-2</v>
      </c>
      <c r="U814">
        <v>8.2331550024299871E-2</v>
      </c>
      <c r="V814">
        <v>7.1679149829900882E-2</v>
      </c>
      <c r="W814">
        <v>5.9010699854200759E-2</v>
      </c>
      <c r="X814">
        <v>5.001337481775095E-2</v>
      </c>
      <c r="Y814">
        <v>4.1684499757001267E-2</v>
      </c>
      <c r="Z814">
        <v>7.9331550024299868E-2</v>
      </c>
      <c r="AA814">
        <v>6.8679149829900879E-2</v>
      </c>
      <c r="AB814">
        <v>5.6010699854200756E-2</v>
      </c>
      <c r="AC814">
        <v>4.7013374817750947E-2</v>
      </c>
      <c r="AD814">
        <v>3.8684499757001264E-2</v>
      </c>
      <c r="AE814" t="str">
        <f t="shared" si="12"/>
        <v>Mainan &amp; HobiDIYScrapbooking &amp; Stamping</v>
      </c>
      <c r="BF814" t="s">
        <v>1334</v>
      </c>
      <c r="BI814" t="s">
        <v>1486</v>
      </c>
      <c r="BL814" t="s">
        <v>1145</v>
      </c>
      <c r="BM814" t="s">
        <v>2959</v>
      </c>
      <c r="BO814" t="s">
        <v>3898</v>
      </c>
      <c r="BP814" t="s">
        <v>3454</v>
      </c>
    </row>
    <row r="815" spans="1:68">
      <c r="A815" t="s">
        <v>2292</v>
      </c>
      <c r="B815">
        <v>604206</v>
      </c>
      <c r="C815" t="s">
        <v>494</v>
      </c>
      <c r="D815">
        <v>951560</v>
      </c>
      <c r="E815" t="s">
        <v>2304</v>
      </c>
      <c r="F815">
        <v>952328</v>
      </c>
      <c r="G815" t="s">
        <v>4505</v>
      </c>
      <c r="H815" t="s">
        <v>4503</v>
      </c>
      <c r="I815" t="s">
        <v>2971</v>
      </c>
      <c r="J815" t="s">
        <v>2292</v>
      </c>
      <c r="K815">
        <v>0.06</v>
      </c>
      <c r="L815">
        <v>0.08</v>
      </c>
      <c r="M815">
        <v>2.0000000000000004E-2</v>
      </c>
      <c r="N815">
        <v>9.5000000000000001E-2</v>
      </c>
      <c r="O815">
        <v>9.1999999999999998E-2</v>
      </c>
      <c r="P815">
        <v>-1.4000000000000002E-2</v>
      </c>
      <c r="Q815">
        <v>-1.4000000000000002E-2</v>
      </c>
      <c r="R815">
        <v>-2.8000000000000004E-2</v>
      </c>
      <c r="S815">
        <v>-3.5000000000000003E-2</v>
      </c>
      <c r="T815">
        <v>-4.0000000000000008E-2</v>
      </c>
      <c r="U815">
        <v>8.1000000000000003E-2</v>
      </c>
      <c r="V815">
        <v>8.1000000000000003E-2</v>
      </c>
      <c r="W815">
        <v>6.7000000000000004E-2</v>
      </c>
      <c r="X815">
        <v>0.06</v>
      </c>
      <c r="Y815">
        <v>5.4999999999999993E-2</v>
      </c>
      <c r="Z815">
        <v>7.8E-2</v>
      </c>
      <c r="AA815">
        <v>7.8E-2</v>
      </c>
      <c r="AB815">
        <v>6.4000000000000001E-2</v>
      </c>
      <c r="AC815">
        <v>5.6999999999999995E-2</v>
      </c>
      <c r="AD815">
        <v>5.1999999999999991E-2</v>
      </c>
      <c r="AE815" t="str">
        <f t="shared" si="12"/>
        <v>Mainan &amp; HobiDIYPerlengkapan DIY Khusus</v>
      </c>
      <c r="BF815" t="s">
        <v>1205</v>
      </c>
      <c r="BI815" t="s">
        <v>1486</v>
      </c>
      <c r="BL815" t="s">
        <v>642</v>
      </c>
      <c r="BM815" t="s">
        <v>2962</v>
      </c>
      <c r="BO815" t="s">
        <v>3913</v>
      </c>
      <c r="BP815" t="s">
        <v>3457</v>
      </c>
    </row>
    <row r="816" spans="1:68">
      <c r="A816" t="s">
        <v>2292</v>
      </c>
      <c r="B816">
        <v>604206</v>
      </c>
      <c r="C816" t="s">
        <v>494</v>
      </c>
      <c r="D816">
        <v>951560</v>
      </c>
      <c r="E816" t="s">
        <v>2298</v>
      </c>
      <c r="F816">
        <v>954504</v>
      </c>
      <c r="G816" t="s">
        <v>4506</v>
      </c>
      <c r="H816" t="s">
        <v>4503</v>
      </c>
      <c r="I816" t="s">
        <v>2971</v>
      </c>
      <c r="J816" t="s">
        <v>2292</v>
      </c>
      <c r="K816">
        <v>0.06</v>
      </c>
      <c r="L816">
        <v>0.08</v>
      </c>
      <c r="M816">
        <v>2.0000000000000004E-2</v>
      </c>
      <c r="N816">
        <v>9.5000000000000001E-2</v>
      </c>
      <c r="O816">
        <v>9.1999999999999998E-2</v>
      </c>
      <c r="P816">
        <v>-1.360892774963297E-2</v>
      </c>
      <c r="Q816">
        <v>-1.6737505752569229E-2</v>
      </c>
      <c r="R816">
        <v>-3.0346433502202199E-2</v>
      </c>
      <c r="S816">
        <v>-3.7933041877752746E-2</v>
      </c>
      <c r="T816">
        <v>-4.3910722503670327E-2</v>
      </c>
      <c r="U816">
        <v>8.1391072250367028E-2</v>
      </c>
      <c r="V816">
        <v>7.8262494247430772E-2</v>
      </c>
      <c r="W816">
        <v>6.4653566497797799E-2</v>
      </c>
      <c r="X816">
        <v>5.7066958122247255E-2</v>
      </c>
      <c r="Y816">
        <v>5.1089277496329674E-2</v>
      </c>
      <c r="Z816">
        <v>7.8391072250367025E-2</v>
      </c>
      <c r="AA816">
        <v>7.526249424743077E-2</v>
      </c>
      <c r="AB816">
        <v>6.1653566497797796E-2</v>
      </c>
      <c r="AC816">
        <v>5.4066958122247252E-2</v>
      </c>
      <c r="AD816">
        <v>4.8089277496329672E-2</v>
      </c>
      <c r="AE816" t="str">
        <f t="shared" si="12"/>
        <v>Mainan &amp; HobiDIYKerajinan Kayu DIY</v>
      </c>
      <c r="BF816" t="s">
        <v>2240</v>
      </c>
      <c r="BI816" t="s">
        <v>1486</v>
      </c>
      <c r="BL816" t="s">
        <v>714</v>
      </c>
      <c r="BM816" t="s">
        <v>2965</v>
      </c>
      <c r="BO816" t="s">
        <v>3919</v>
      </c>
      <c r="BP816" t="s">
        <v>3460</v>
      </c>
    </row>
    <row r="817" spans="1:68">
      <c r="A817" t="s">
        <v>2292</v>
      </c>
      <c r="B817">
        <v>604206</v>
      </c>
      <c r="C817" t="s">
        <v>494</v>
      </c>
      <c r="D817">
        <v>951560</v>
      </c>
      <c r="E817" t="s">
        <v>2303</v>
      </c>
      <c r="F817">
        <v>954376</v>
      </c>
      <c r="G817" t="s">
        <v>4507</v>
      </c>
      <c r="H817" t="s">
        <v>4503</v>
      </c>
      <c r="I817" t="s">
        <v>2971</v>
      </c>
      <c r="J817" t="s">
        <v>2292</v>
      </c>
      <c r="K817">
        <v>0.06</v>
      </c>
      <c r="L817">
        <v>0.08</v>
      </c>
      <c r="M817">
        <v>2.0000000000000004E-2</v>
      </c>
      <c r="N817">
        <v>9.5000000000000001E-2</v>
      </c>
      <c r="O817">
        <v>9.1999999999999998E-2</v>
      </c>
      <c r="P817">
        <v>-1.4000000000000002E-2</v>
      </c>
      <c r="Q817">
        <v>-1.4000000000000002E-2</v>
      </c>
      <c r="R817">
        <v>-2.8000000000000004E-2</v>
      </c>
      <c r="S817">
        <v>-3.5000000000000003E-2</v>
      </c>
      <c r="T817">
        <v>-4.0000000000000008E-2</v>
      </c>
      <c r="U817">
        <v>8.1000000000000003E-2</v>
      </c>
      <c r="V817">
        <v>8.1000000000000003E-2</v>
      </c>
      <c r="W817">
        <v>6.7000000000000004E-2</v>
      </c>
      <c r="X817">
        <v>0.06</v>
      </c>
      <c r="Y817">
        <v>5.4999999999999993E-2</v>
      </c>
      <c r="Z817">
        <v>7.8E-2</v>
      </c>
      <c r="AA817">
        <v>7.8E-2</v>
      </c>
      <c r="AB817">
        <v>6.4000000000000001E-2</v>
      </c>
      <c r="AC817">
        <v>5.6999999999999995E-2</v>
      </c>
      <c r="AD817">
        <v>5.1999999999999991E-2</v>
      </c>
      <c r="AE817" t="str">
        <f t="shared" si="12"/>
        <v>Mainan &amp; HobiDIYTembikar &amp; Keramik</v>
      </c>
      <c r="BF817" t="s">
        <v>74</v>
      </c>
      <c r="BI817" t="s">
        <v>1486</v>
      </c>
      <c r="BL817" t="s">
        <v>732</v>
      </c>
      <c r="BM817" t="s">
        <v>2968</v>
      </c>
      <c r="BO817" t="s">
        <v>3937</v>
      </c>
      <c r="BP817" t="s">
        <v>3463</v>
      </c>
    </row>
    <row r="818" spans="1:68">
      <c r="A818" t="s">
        <v>2292</v>
      </c>
      <c r="B818">
        <v>604206</v>
      </c>
      <c r="C818" t="s">
        <v>494</v>
      </c>
      <c r="D818">
        <v>951560</v>
      </c>
      <c r="E818" t="s">
        <v>2302</v>
      </c>
      <c r="F818">
        <v>952072</v>
      </c>
      <c r="G818" t="s">
        <v>4508</v>
      </c>
      <c r="H818" t="s">
        <v>4503</v>
      </c>
      <c r="I818" t="s">
        <v>2971</v>
      </c>
      <c r="J818" t="s">
        <v>2292</v>
      </c>
      <c r="K818">
        <v>0.06</v>
      </c>
      <c r="L818">
        <v>0.08</v>
      </c>
      <c r="M818">
        <v>2.0000000000000004E-2</v>
      </c>
      <c r="N818">
        <v>9.5000000000000001E-2</v>
      </c>
      <c r="O818">
        <v>9.1999999999999998E-2</v>
      </c>
      <c r="P818">
        <v>-1.4000000000000002E-2</v>
      </c>
      <c r="Q818">
        <v>-1.4000000000000002E-2</v>
      </c>
      <c r="R818">
        <v>-2.8000000000000004E-2</v>
      </c>
      <c r="S818">
        <v>-3.5000000000000003E-2</v>
      </c>
      <c r="T818">
        <v>-4.0000000000000008E-2</v>
      </c>
      <c r="U818">
        <v>8.1000000000000003E-2</v>
      </c>
      <c r="V818">
        <v>8.1000000000000003E-2</v>
      </c>
      <c r="W818">
        <v>6.7000000000000004E-2</v>
      </c>
      <c r="X818">
        <v>0.06</v>
      </c>
      <c r="Y818">
        <v>5.4999999999999993E-2</v>
      </c>
      <c r="Z818">
        <v>7.8E-2</v>
      </c>
      <c r="AA818">
        <v>7.8E-2</v>
      </c>
      <c r="AB818">
        <v>6.4000000000000001E-2</v>
      </c>
      <c r="AC818">
        <v>5.6999999999999995E-2</v>
      </c>
      <c r="AD818">
        <v>5.1999999999999991E-2</v>
      </c>
      <c r="AE818" t="str">
        <f t="shared" si="12"/>
        <v>Mainan &amp; HobiDIYMenyulam</v>
      </c>
      <c r="BF818" t="s">
        <v>1793</v>
      </c>
      <c r="BI818" t="s">
        <v>1486</v>
      </c>
      <c r="BL818" t="s">
        <v>954</v>
      </c>
      <c r="BM818" t="s">
        <v>2975</v>
      </c>
      <c r="BO818" t="s">
        <v>3910</v>
      </c>
      <c r="BP818" t="s">
        <v>3466</v>
      </c>
    </row>
    <row r="819" spans="1:68">
      <c r="A819" t="s">
        <v>2292</v>
      </c>
      <c r="B819">
        <v>604206</v>
      </c>
      <c r="C819" t="s">
        <v>494</v>
      </c>
      <c r="D819">
        <v>951560</v>
      </c>
      <c r="E819" t="s">
        <v>2301</v>
      </c>
      <c r="F819">
        <v>952456</v>
      </c>
      <c r="G819" t="s">
        <v>4509</v>
      </c>
      <c r="H819" t="s">
        <v>4503</v>
      </c>
      <c r="I819" t="s">
        <v>2971</v>
      </c>
      <c r="J819" t="s">
        <v>2292</v>
      </c>
      <c r="K819">
        <v>0.06</v>
      </c>
      <c r="L819">
        <v>0.08</v>
      </c>
      <c r="M819">
        <v>2.0000000000000004E-2</v>
      </c>
      <c r="N819">
        <v>9.5000000000000001E-2</v>
      </c>
      <c r="O819">
        <v>9.1999999999999998E-2</v>
      </c>
      <c r="P819">
        <v>-1.4000000000000002E-2</v>
      </c>
      <c r="Q819">
        <v>-1.4000000000000002E-2</v>
      </c>
      <c r="R819">
        <v>-2.8000000000000004E-2</v>
      </c>
      <c r="S819">
        <v>-3.5000000000000003E-2</v>
      </c>
      <c r="T819">
        <v>-4.0000000000000008E-2</v>
      </c>
      <c r="U819">
        <v>8.1000000000000003E-2</v>
      </c>
      <c r="V819">
        <v>8.1000000000000003E-2</v>
      </c>
      <c r="W819">
        <v>6.7000000000000004E-2</v>
      </c>
      <c r="X819">
        <v>0.06</v>
      </c>
      <c r="Y819">
        <v>5.4999999999999993E-2</v>
      </c>
      <c r="Z819">
        <v>7.8E-2</v>
      </c>
      <c r="AA819">
        <v>7.8E-2</v>
      </c>
      <c r="AB819">
        <v>6.4000000000000001E-2</v>
      </c>
      <c r="AC819">
        <v>5.6999999999999995E-2</v>
      </c>
      <c r="AD819">
        <v>5.1999999999999991E-2</v>
      </c>
      <c r="AE819" t="str">
        <f t="shared" si="12"/>
        <v>Mainan &amp; HobiDIYPrakarya Kulit</v>
      </c>
      <c r="BF819" t="s">
        <v>2167</v>
      </c>
      <c r="BI819" t="s">
        <v>1486</v>
      </c>
      <c r="BL819" t="s">
        <v>311</v>
      </c>
      <c r="BM819" t="s">
        <v>2979</v>
      </c>
      <c r="BO819" t="s">
        <v>3922</v>
      </c>
      <c r="BP819" t="s">
        <v>3469</v>
      </c>
    </row>
    <row r="820" spans="1:68">
      <c r="A820" t="s">
        <v>2292</v>
      </c>
      <c r="B820">
        <v>604206</v>
      </c>
      <c r="C820" t="s">
        <v>494</v>
      </c>
      <c r="D820">
        <v>951560</v>
      </c>
      <c r="E820" t="s">
        <v>2300</v>
      </c>
      <c r="F820">
        <v>951816</v>
      </c>
      <c r="G820" t="s">
        <v>4510</v>
      </c>
      <c r="H820" t="s">
        <v>4503</v>
      </c>
      <c r="I820" t="s">
        <v>2971</v>
      </c>
      <c r="J820" t="s">
        <v>2292</v>
      </c>
      <c r="K820">
        <v>0.06</v>
      </c>
      <c r="L820">
        <v>0.08</v>
      </c>
      <c r="M820">
        <v>2.0000000000000004E-2</v>
      </c>
      <c r="N820">
        <v>9.5000000000000001E-2</v>
      </c>
      <c r="O820">
        <v>9.1999999999999998E-2</v>
      </c>
      <c r="P820">
        <v>-1.4000000000000002E-2</v>
      </c>
      <c r="Q820">
        <v>-1.4000000000000002E-2</v>
      </c>
      <c r="R820">
        <v>-2.8000000000000004E-2</v>
      </c>
      <c r="S820">
        <v>-3.5000000000000003E-2</v>
      </c>
      <c r="T820">
        <v>-4.0000000000000008E-2</v>
      </c>
      <c r="U820">
        <v>8.1000000000000003E-2</v>
      </c>
      <c r="V820">
        <v>8.1000000000000003E-2</v>
      </c>
      <c r="W820">
        <v>6.7000000000000004E-2</v>
      </c>
      <c r="X820">
        <v>0.06</v>
      </c>
      <c r="Y820">
        <v>5.4999999999999993E-2</v>
      </c>
      <c r="Z820">
        <v>7.8E-2</v>
      </c>
      <c r="AA820">
        <v>7.8E-2</v>
      </c>
      <c r="AB820">
        <v>6.4000000000000001E-2</v>
      </c>
      <c r="AC820">
        <v>5.6999999999999995E-2</v>
      </c>
      <c r="AD820">
        <v>5.1999999999999991E-2</v>
      </c>
      <c r="AE820" t="str">
        <f t="shared" si="12"/>
        <v>Mainan &amp; HobiDIYMerajut &amp; Mengait Benang</v>
      </c>
      <c r="BF820" t="s">
        <v>1711</v>
      </c>
      <c r="BI820" t="s">
        <v>1486</v>
      </c>
      <c r="BL820" t="s">
        <v>318</v>
      </c>
      <c r="BM820" t="s">
        <v>2983</v>
      </c>
      <c r="BO820" t="s">
        <v>3931</v>
      </c>
      <c r="BP820" t="s">
        <v>3472</v>
      </c>
    </row>
    <row r="821" spans="1:68">
      <c r="A821" t="s">
        <v>2292</v>
      </c>
      <c r="B821">
        <v>604206</v>
      </c>
      <c r="C821" t="s">
        <v>494</v>
      </c>
      <c r="D821">
        <v>951560</v>
      </c>
      <c r="E821" t="s">
        <v>2299</v>
      </c>
      <c r="F821">
        <v>954632</v>
      </c>
      <c r="G821" t="s">
        <v>4511</v>
      </c>
      <c r="H821" t="s">
        <v>4503</v>
      </c>
      <c r="I821" t="s">
        <v>2971</v>
      </c>
      <c r="J821" t="s">
        <v>2292</v>
      </c>
      <c r="K821">
        <v>0.06</v>
      </c>
      <c r="L821">
        <v>0.08</v>
      </c>
      <c r="M821">
        <v>2.0000000000000004E-2</v>
      </c>
      <c r="N821">
        <v>9.5000000000000001E-2</v>
      </c>
      <c r="O821">
        <v>9.1999999999999998E-2</v>
      </c>
      <c r="P821">
        <v>-1.3137856084721351E-2</v>
      </c>
      <c r="Q821">
        <v>-2.0035007406950536E-2</v>
      </c>
      <c r="R821">
        <v>-3.3172863491671888E-2</v>
      </c>
      <c r="S821">
        <v>-4.1466079364589861E-2</v>
      </c>
      <c r="T821">
        <v>-4.862143915278648E-2</v>
      </c>
      <c r="U821">
        <v>8.1862143915278657E-2</v>
      </c>
      <c r="V821">
        <v>7.4964992593049465E-2</v>
      </c>
      <c r="W821">
        <v>6.1827136508328114E-2</v>
      </c>
      <c r="X821">
        <v>5.353392063541014E-2</v>
      </c>
      <c r="Y821">
        <v>4.6378560847213521E-2</v>
      </c>
      <c r="Z821">
        <v>7.8862143915278654E-2</v>
      </c>
      <c r="AA821">
        <v>7.1964992593049462E-2</v>
      </c>
      <c r="AB821">
        <v>5.8827136508328111E-2</v>
      </c>
      <c r="AC821">
        <v>5.0533920635410137E-2</v>
      </c>
      <c r="AD821">
        <v>4.3378560847213518E-2</v>
      </c>
      <c r="AE821" t="str">
        <f t="shared" si="12"/>
        <v>Mainan &amp; HobiDIYKerajinan Felt</v>
      </c>
      <c r="BF821" t="s">
        <v>2131</v>
      </c>
      <c r="BI821" t="s">
        <v>1486</v>
      </c>
      <c r="BL821" t="s">
        <v>445</v>
      </c>
      <c r="BM821" t="s">
        <v>2987</v>
      </c>
      <c r="BO821" t="s">
        <v>3928</v>
      </c>
      <c r="BP821" t="s">
        <v>3475</v>
      </c>
    </row>
    <row r="822" spans="1:68">
      <c r="A822" t="s">
        <v>2292</v>
      </c>
      <c r="B822">
        <v>604206</v>
      </c>
      <c r="C822" t="s">
        <v>494</v>
      </c>
      <c r="D822">
        <v>951560</v>
      </c>
      <c r="E822" t="s">
        <v>2296</v>
      </c>
      <c r="F822">
        <v>952584</v>
      </c>
      <c r="G822" t="s">
        <v>4512</v>
      </c>
      <c r="H822" t="s">
        <v>4503</v>
      </c>
      <c r="I822" t="s">
        <v>2971</v>
      </c>
      <c r="J822" t="s">
        <v>2292</v>
      </c>
      <c r="K822">
        <v>0.06</v>
      </c>
      <c r="L822">
        <v>0.08</v>
      </c>
      <c r="M822">
        <v>2.0000000000000004E-2</v>
      </c>
      <c r="N822">
        <v>9.5000000000000001E-2</v>
      </c>
      <c r="O822">
        <v>9.1999999999999998E-2</v>
      </c>
      <c r="P822">
        <v>-1.4000000000000002E-2</v>
      </c>
      <c r="Q822">
        <v>-1.4000000000000002E-2</v>
      </c>
      <c r="R822">
        <v>-2.8000000000000004E-2</v>
      </c>
      <c r="S822">
        <v>-3.5000000000000003E-2</v>
      </c>
      <c r="T822">
        <v>-4.0000000000000008E-2</v>
      </c>
      <c r="U822">
        <v>8.1000000000000003E-2</v>
      </c>
      <c r="V822">
        <v>8.1000000000000003E-2</v>
      </c>
      <c r="W822">
        <v>6.7000000000000004E-2</v>
      </c>
      <c r="X822">
        <v>0.06</v>
      </c>
      <c r="Y822">
        <v>5.4999999999999993E-2</v>
      </c>
      <c r="Z822">
        <v>7.8E-2</v>
      </c>
      <c r="AA822">
        <v>7.8E-2</v>
      </c>
      <c r="AB822">
        <v>6.4000000000000001E-2</v>
      </c>
      <c r="AC822">
        <v>5.6999999999999995E-2</v>
      </c>
      <c r="AD822">
        <v>5.1999999999999991E-2</v>
      </c>
      <c r="AE822" t="str">
        <f t="shared" si="12"/>
        <v>Mainan &amp; HobiDIYPembuatan Lilin &amp; Sabun</v>
      </c>
      <c r="BF822" t="s">
        <v>2132</v>
      </c>
      <c r="BI822" t="s">
        <v>1486</v>
      </c>
      <c r="BL822" t="s">
        <v>643</v>
      </c>
      <c r="BM822" t="s">
        <v>2991</v>
      </c>
      <c r="BO822" t="s">
        <v>3916</v>
      </c>
      <c r="BP822" t="s">
        <v>3478</v>
      </c>
    </row>
    <row r="823" spans="1:68">
      <c r="A823" t="s">
        <v>2292</v>
      </c>
      <c r="B823">
        <v>604206</v>
      </c>
      <c r="C823" t="s">
        <v>494</v>
      </c>
      <c r="D823">
        <v>951560</v>
      </c>
      <c r="E823" t="s">
        <v>2295</v>
      </c>
      <c r="F823">
        <v>951944</v>
      </c>
      <c r="G823" t="s">
        <v>4513</v>
      </c>
      <c r="H823" t="s">
        <v>4503</v>
      </c>
      <c r="I823" t="s">
        <v>2971</v>
      </c>
      <c r="J823" t="s">
        <v>2292</v>
      </c>
      <c r="K823">
        <v>0.06</v>
      </c>
      <c r="L823">
        <v>0.08</v>
      </c>
      <c r="M823">
        <v>2.0000000000000004E-2</v>
      </c>
      <c r="N823">
        <v>9.5000000000000001E-2</v>
      </c>
      <c r="O823">
        <v>9.1999999999999998E-2</v>
      </c>
      <c r="P823">
        <v>-1.3664192930499246E-2</v>
      </c>
      <c r="Q823">
        <v>-1.63506494865053E-2</v>
      </c>
      <c r="R823">
        <v>-3.0014842417004545E-2</v>
      </c>
      <c r="S823">
        <v>-3.7518553021255681E-2</v>
      </c>
      <c r="T823">
        <v>-4.3358070695007578E-2</v>
      </c>
      <c r="U823">
        <v>8.1335807069500748E-2</v>
      </c>
      <c r="V823">
        <v>7.8649350513494698E-2</v>
      </c>
      <c r="W823">
        <v>6.4985157582995459E-2</v>
      </c>
      <c r="X823">
        <v>5.748144697874432E-2</v>
      </c>
      <c r="Y823">
        <v>5.1641929304992423E-2</v>
      </c>
      <c r="Z823">
        <v>7.8335807069500746E-2</v>
      </c>
      <c r="AA823">
        <v>7.5649350513494695E-2</v>
      </c>
      <c r="AB823">
        <v>6.1985157582995457E-2</v>
      </c>
      <c r="AC823">
        <v>5.4481446978744318E-2</v>
      </c>
      <c r="AD823">
        <v>4.8641929304992421E-2</v>
      </c>
      <c r="AE823" t="str">
        <f t="shared" si="12"/>
        <v>Mainan &amp; HobiDIYMeronce Manik-manik &amp; Pembuatan Perhiasan</v>
      </c>
      <c r="BF823" t="s">
        <v>2133</v>
      </c>
      <c r="BI823" t="s">
        <v>1486</v>
      </c>
      <c r="BL823" t="s">
        <v>999</v>
      </c>
      <c r="BM823" t="s">
        <v>2995</v>
      </c>
      <c r="BO823" t="s">
        <v>3925</v>
      </c>
      <c r="BP823" t="s">
        <v>3481</v>
      </c>
    </row>
    <row r="824" spans="1:68">
      <c r="A824" t="s">
        <v>2292</v>
      </c>
      <c r="B824">
        <v>604206</v>
      </c>
      <c r="C824" t="s">
        <v>494</v>
      </c>
      <c r="D824">
        <v>951560</v>
      </c>
      <c r="E824" t="s">
        <v>2294</v>
      </c>
      <c r="F824">
        <v>954248</v>
      </c>
      <c r="G824" t="s">
        <v>4514</v>
      </c>
      <c r="H824" t="s">
        <v>4503</v>
      </c>
      <c r="I824" t="s">
        <v>2971</v>
      </c>
      <c r="J824" t="s">
        <v>2292</v>
      </c>
      <c r="K824">
        <v>0.06</v>
      </c>
      <c r="L824">
        <v>0.08</v>
      </c>
      <c r="M824">
        <v>2.0000000000000004E-2</v>
      </c>
      <c r="N824">
        <v>9.5000000000000001E-2</v>
      </c>
      <c r="O824">
        <v>9.1999999999999998E-2</v>
      </c>
      <c r="P824">
        <v>-1.3079995816551754E-2</v>
      </c>
      <c r="Q824">
        <v>-2.0440029284137733E-2</v>
      </c>
      <c r="R824">
        <v>-3.3520025100689486E-2</v>
      </c>
      <c r="S824">
        <v>-4.190003137586186E-2</v>
      </c>
      <c r="T824">
        <v>-4.9200041834482483E-2</v>
      </c>
      <c r="U824">
        <v>8.1920004183448247E-2</v>
      </c>
      <c r="V824">
        <v>7.4559970715862262E-2</v>
      </c>
      <c r="W824">
        <v>6.1479974899310515E-2</v>
      </c>
      <c r="X824">
        <v>5.3099968624138141E-2</v>
      </c>
      <c r="Y824">
        <v>4.5799958165517518E-2</v>
      </c>
      <c r="Z824">
        <v>7.8920004183448245E-2</v>
      </c>
      <c r="AA824">
        <v>7.1559970715862259E-2</v>
      </c>
      <c r="AB824">
        <v>5.8479974899310512E-2</v>
      </c>
      <c r="AC824">
        <v>5.0099968624138139E-2</v>
      </c>
      <c r="AD824">
        <v>4.2799958165517515E-2</v>
      </c>
      <c r="AE824" t="str">
        <f t="shared" si="12"/>
        <v>Mainan &amp; HobiDIYPembuatan Lencana</v>
      </c>
      <c r="BF824" t="s">
        <v>2134</v>
      </c>
      <c r="BI824" t="s">
        <v>1486</v>
      </c>
      <c r="BL824" t="s">
        <v>424</v>
      </c>
      <c r="BM824" t="s">
        <v>2999</v>
      </c>
      <c r="BO824" t="s">
        <v>3901</v>
      </c>
      <c r="BP824" t="s">
        <v>3484</v>
      </c>
    </row>
    <row r="825" spans="1:68">
      <c r="A825" t="s">
        <v>1496</v>
      </c>
      <c r="B825">
        <v>951432</v>
      </c>
      <c r="C825" t="s">
        <v>1497</v>
      </c>
      <c r="D825">
        <v>952712</v>
      </c>
      <c r="E825" t="s">
        <v>1499</v>
      </c>
      <c r="F825">
        <v>952840</v>
      </c>
      <c r="G825" t="s">
        <v>4515</v>
      </c>
      <c r="H825" t="s">
        <v>4516</v>
      </c>
      <c r="I825" t="s">
        <v>2971</v>
      </c>
      <c r="J825" t="s">
        <v>2108</v>
      </c>
      <c r="K825">
        <v>0.06</v>
      </c>
      <c r="L825">
        <v>0.08</v>
      </c>
      <c r="M825">
        <v>2.0000000000000004E-2</v>
      </c>
      <c r="N825">
        <v>9.5000000000000001E-2</v>
      </c>
      <c r="O825">
        <v>9.1999999999999998E-2</v>
      </c>
      <c r="P825">
        <v>-1.4000000000000002E-2</v>
      </c>
      <c r="Q825">
        <v>-1.4000000000000002E-2</v>
      </c>
      <c r="R825">
        <v>-2.8000000000000004E-2</v>
      </c>
      <c r="S825">
        <v>-3.5000000000000003E-2</v>
      </c>
      <c r="T825">
        <v>-4.0000000000000008E-2</v>
      </c>
      <c r="U825">
        <v>8.1000000000000003E-2</v>
      </c>
      <c r="V825">
        <v>8.1000000000000003E-2</v>
      </c>
      <c r="W825">
        <v>6.7000000000000004E-2</v>
      </c>
      <c r="X825">
        <v>0.06</v>
      </c>
      <c r="Y825">
        <v>5.4999999999999993E-2</v>
      </c>
      <c r="Z825">
        <v>7.8E-2</v>
      </c>
      <c r="AA825">
        <v>7.8E-2</v>
      </c>
      <c r="AB825">
        <v>6.4000000000000001E-2</v>
      </c>
      <c r="AC825">
        <v>5.6999999999999995E-2</v>
      </c>
      <c r="AD825">
        <v>5.1999999999999991E-2</v>
      </c>
      <c r="AE825" t="str">
        <f t="shared" si="12"/>
        <v>KoleksiKoin &amp; Uang KoleksiKoin &amp; Emas Batangan</v>
      </c>
      <c r="BF825" t="s">
        <v>2135</v>
      </c>
      <c r="BI825" t="s">
        <v>1486</v>
      </c>
      <c r="BL825" t="s">
        <v>1146</v>
      </c>
      <c r="BM825" t="s">
        <v>3003</v>
      </c>
      <c r="BO825" t="s">
        <v>4517</v>
      </c>
      <c r="BP825" t="s">
        <v>3491</v>
      </c>
    </row>
    <row r="826" spans="1:68">
      <c r="A826" t="s">
        <v>1929</v>
      </c>
      <c r="B826">
        <v>953224</v>
      </c>
      <c r="C826" t="s">
        <v>1941</v>
      </c>
      <c r="D826">
        <v>955400</v>
      </c>
      <c r="G826" t="s">
        <v>3543</v>
      </c>
      <c r="H826" t="s">
        <v>3543</v>
      </c>
      <c r="I826" t="s">
        <v>246</v>
      </c>
      <c r="J826" t="s">
        <v>2479</v>
      </c>
      <c r="K826">
        <v>0.04</v>
      </c>
      <c r="L826">
        <v>4.4999999999999998E-2</v>
      </c>
      <c r="M826">
        <v>4.9999999999999975E-3</v>
      </c>
      <c r="N826">
        <v>4.7500000000000001E-2</v>
      </c>
      <c r="O826">
        <v>3.6999999999999998E-2</v>
      </c>
      <c r="P826">
        <v>-2.6789765327232696E-3</v>
      </c>
      <c r="Q826">
        <v>-5.0113429162515349E-3</v>
      </c>
      <c r="R826">
        <v>-7.6903194489748045E-3</v>
      </c>
      <c r="S826">
        <v>-1.0369295981698074E-2</v>
      </c>
      <c r="T826">
        <v>-1.2159061308930765E-2</v>
      </c>
      <c r="U826">
        <v>4.4821023467276733E-2</v>
      </c>
      <c r="V826">
        <v>4.2488657083748466E-2</v>
      </c>
      <c r="W826">
        <v>3.9809680551025198E-2</v>
      </c>
      <c r="X826">
        <v>3.713070401830193E-2</v>
      </c>
      <c r="Y826">
        <v>3.5340938691069232E-2</v>
      </c>
      <c r="Z826">
        <v>3.432102346727673E-2</v>
      </c>
      <c r="AA826">
        <v>3.1988657083748463E-2</v>
      </c>
      <c r="AB826">
        <v>2.9309680551025195E-2</v>
      </c>
      <c r="AC826">
        <v>2.6630704018301924E-2</v>
      </c>
      <c r="AD826">
        <v>2.4840938691069233E-2</v>
      </c>
      <c r="AE826" t="str">
        <f t="shared" si="12"/>
        <v>Aksesori Perhiasan &amp; TurunannyaKristal Alam</v>
      </c>
      <c r="BF826" t="s">
        <v>2136</v>
      </c>
      <c r="BI826" t="s">
        <v>1486</v>
      </c>
      <c r="BL826" t="s">
        <v>199</v>
      </c>
      <c r="BM826" t="s">
        <v>3007</v>
      </c>
      <c r="BO826" t="s">
        <v>3741</v>
      </c>
      <c r="BP826" t="s">
        <v>3487</v>
      </c>
    </row>
    <row r="827" spans="1:68">
      <c r="A827" t="s">
        <v>1862</v>
      </c>
      <c r="B827">
        <v>600942</v>
      </c>
      <c r="C827" t="s">
        <v>1863</v>
      </c>
      <c r="D827">
        <v>845320</v>
      </c>
      <c r="E827" t="s">
        <v>1869</v>
      </c>
      <c r="F827">
        <v>2318224</v>
      </c>
      <c r="G827" t="s">
        <v>3022</v>
      </c>
      <c r="H827" t="s">
        <v>3524</v>
      </c>
      <c r="I827" t="s">
        <v>2403</v>
      </c>
      <c r="J827" t="s">
        <v>1872</v>
      </c>
      <c r="K827">
        <v>0.04</v>
      </c>
      <c r="L827">
        <v>0.06</v>
      </c>
      <c r="M827">
        <v>1.9999999999999997E-2</v>
      </c>
      <c r="N827">
        <v>0.08</v>
      </c>
      <c r="O827">
        <v>5.1999999999999998E-2</v>
      </c>
      <c r="P827">
        <v>-1.064E-2</v>
      </c>
      <c r="Q827">
        <v>-1.5959999999999998E-2</v>
      </c>
      <c r="R827">
        <v>-2.6599999999999999E-2</v>
      </c>
      <c r="S827">
        <v>-3.3249999999999995E-2</v>
      </c>
      <c r="T827">
        <v>-3.5999999999999997E-2</v>
      </c>
      <c r="U827">
        <v>6.9360000000000005E-2</v>
      </c>
      <c r="V827">
        <v>6.404E-2</v>
      </c>
      <c r="W827">
        <v>5.3400000000000003E-2</v>
      </c>
      <c r="X827">
        <v>4.6750000000000007E-2</v>
      </c>
      <c r="Y827">
        <v>4.4000000000000004E-2</v>
      </c>
      <c r="Z827">
        <v>4.1359999999999994E-2</v>
      </c>
      <c r="AA827">
        <v>3.6040000000000003E-2</v>
      </c>
      <c r="AB827">
        <v>2.5399999999999999E-2</v>
      </c>
      <c r="AC827">
        <v>1.8750000000000003E-2</v>
      </c>
      <c r="AD827">
        <v>1.6E-2</v>
      </c>
      <c r="AE827" t="str">
        <f t="shared" si="12"/>
        <v>Peralatan Rumah TanggaPeralatan KomersialPenghangat Makanan</v>
      </c>
      <c r="BF827" t="s">
        <v>2137</v>
      </c>
      <c r="BI827" t="s">
        <v>1486</v>
      </c>
      <c r="BL827" t="s">
        <v>446</v>
      </c>
      <c r="BM827" t="s">
        <v>3011</v>
      </c>
      <c r="BO827" t="s">
        <v>4518</v>
      </c>
      <c r="BP827" t="s">
        <v>3497</v>
      </c>
    </row>
    <row r="828" spans="1:68">
      <c r="A828" t="s">
        <v>1244</v>
      </c>
      <c r="B828">
        <v>602284</v>
      </c>
      <c r="C828" t="s">
        <v>1309</v>
      </c>
      <c r="D828">
        <v>877576</v>
      </c>
      <c r="E828" t="s">
        <v>1316</v>
      </c>
      <c r="F828">
        <v>889736</v>
      </c>
      <c r="G828" t="s">
        <v>4060</v>
      </c>
      <c r="H828" t="s">
        <v>3755</v>
      </c>
      <c r="I828" t="s">
        <v>2457</v>
      </c>
      <c r="J828" t="s">
        <v>2739</v>
      </c>
      <c r="K828">
        <v>0.04</v>
      </c>
      <c r="L828">
        <v>7.0000000000000007E-2</v>
      </c>
      <c r="M828">
        <v>3.0000000000000006E-2</v>
      </c>
      <c r="N828">
        <v>0.1</v>
      </c>
      <c r="O828">
        <v>0.11700000000000001</v>
      </c>
      <c r="P828">
        <v>-1.2706398321411991E-2</v>
      </c>
      <c r="Q828">
        <v>-2.305521175011609E-2</v>
      </c>
      <c r="R828">
        <v>-3.5761610071528081E-2</v>
      </c>
      <c r="S828">
        <v>-4.4702012589410103E-2</v>
      </c>
      <c r="T828">
        <v>-5.2936016785880127E-2</v>
      </c>
      <c r="U828">
        <v>8.7293601678588018E-2</v>
      </c>
      <c r="V828">
        <v>7.6944788249883919E-2</v>
      </c>
      <c r="W828">
        <v>6.4238389928471917E-2</v>
      </c>
      <c r="X828">
        <v>5.5297987410589902E-2</v>
      </c>
      <c r="Y828">
        <v>4.7063983214119878E-2</v>
      </c>
      <c r="Z828">
        <v>0.10429360167858802</v>
      </c>
      <c r="AA828">
        <v>9.394478824988392E-2</v>
      </c>
      <c r="AB828">
        <v>8.1238389928471932E-2</v>
      </c>
      <c r="AC828">
        <v>7.2297987410589903E-2</v>
      </c>
      <c r="AD828">
        <v>6.406398321411988E-2</v>
      </c>
      <c r="AE828" t="str">
        <f t="shared" si="12"/>
        <v>Bayi &amp; PersalinanPerlengkapan Bayi untuk TravelAksesoris Kursi Dorong</v>
      </c>
      <c r="BF828" t="s">
        <v>715</v>
      </c>
      <c r="BI828" t="s">
        <v>1486</v>
      </c>
      <c r="BL828" t="s">
        <v>903</v>
      </c>
      <c r="BM828" t="s">
        <v>3015</v>
      </c>
      <c r="BO828" t="s">
        <v>4519</v>
      </c>
      <c r="BP828" t="s">
        <v>3500</v>
      </c>
    </row>
    <row r="829" spans="1:68">
      <c r="A829" t="s">
        <v>2322</v>
      </c>
      <c r="B829">
        <v>601152</v>
      </c>
      <c r="C829" t="s">
        <v>2328</v>
      </c>
      <c r="D829">
        <v>842760</v>
      </c>
      <c r="E829" t="s">
        <v>2331</v>
      </c>
      <c r="F829">
        <v>601296</v>
      </c>
      <c r="G829" t="s">
        <v>3848</v>
      </c>
      <c r="H829" t="s">
        <v>3601</v>
      </c>
      <c r="I829" t="s">
        <v>246</v>
      </c>
      <c r="J829" t="s">
        <v>2322</v>
      </c>
      <c r="K829">
        <v>5.5E-2</v>
      </c>
      <c r="L829">
        <v>0.08</v>
      </c>
      <c r="M829">
        <v>2.5000000000000001E-2</v>
      </c>
      <c r="N829">
        <v>9.2499999999999999E-2</v>
      </c>
      <c r="O829">
        <v>9.2499999999999999E-2</v>
      </c>
      <c r="P829">
        <v>-6.9299305024045806E-3</v>
      </c>
      <c r="Q829">
        <v>-2.1490486483168005E-2</v>
      </c>
      <c r="R829">
        <v>-2.8420416985572586E-2</v>
      </c>
      <c r="S829">
        <v>-3.5525521231965729E-2</v>
      </c>
      <c r="T829">
        <v>-4.3200694975954301E-2</v>
      </c>
      <c r="U829">
        <v>8.5570069497595422E-2</v>
      </c>
      <c r="V829">
        <v>7.100951351683199E-2</v>
      </c>
      <c r="W829">
        <v>6.4079583014427413E-2</v>
      </c>
      <c r="X829">
        <v>5.697447876803427E-2</v>
      </c>
      <c r="Y829">
        <v>4.9299305024045698E-2</v>
      </c>
      <c r="Z829">
        <v>8.5570069497595422E-2</v>
      </c>
      <c r="AA829">
        <v>7.100951351683199E-2</v>
      </c>
      <c r="AB829">
        <v>6.4079583014427413E-2</v>
      </c>
      <c r="AC829">
        <v>5.697447876803427E-2</v>
      </c>
      <c r="AD829">
        <v>4.9299305024045698E-2</v>
      </c>
      <c r="AE829" t="str">
        <f t="shared" si="12"/>
        <v>Pakaian &amp; Pakaian Dalam WanitaSetelan &amp; Overall WanitaSetelan Resmi</v>
      </c>
      <c r="BF829" t="s">
        <v>1363</v>
      </c>
      <c r="BI829" t="s">
        <v>1486</v>
      </c>
      <c r="BL829" t="s">
        <v>157</v>
      </c>
      <c r="BM829" t="s">
        <v>3019</v>
      </c>
      <c r="BO829" t="s">
        <v>3730</v>
      </c>
      <c r="BP829" t="s">
        <v>3494</v>
      </c>
    </row>
    <row r="830" spans="1:68">
      <c r="A830" t="s">
        <v>2052</v>
      </c>
      <c r="B830">
        <v>602118</v>
      </c>
      <c r="C830" t="s">
        <v>2061</v>
      </c>
      <c r="D830">
        <v>1001992</v>
      </c>
      <c r="G830" t="s">
        <v>4520</v>
      </c>
      <c r="H830" t="s">
        <v>4520</v>
      </c>
      <c r="I830" t="s">
        <v>2971</v>
      </c>
      <c r="J830" t="s">
        <v>2052</v>
      </c>
      <c r="K830">
        <v>0.06</v>
      </c>
      <c r="L830">
        <v>0.08</v>
      </c>
      <c r="M830">
        <v>2.0000000000000004E-2</v>
      </c>
      <c r="N830">
        <v>9.5000000000000001E-2</v>
      </c>
      <c r="O830">
        <v>9.1999999999999998E-2</v>
      </c>
      <c r="P830">
        <v>-1.343184441145889E-2</v>
      </c>
      <c r="Q830">
        <v>-1.7977089119787775E-2</v>
      </c>
      <c r="R830">
        <v>-3.1408933531246665E-2</v>
      </c>
      <c r="S830">
        <v>-3.9261166914058329E-2</v>
      </c>
      <c r="T830">
        <v>-4.5681555885411104E-2</v>
      </c>
      <c r="U830">
        <v>8.1568155588541108E-2</v>
      </c>
      <c r="V830">
        <v>7.7022910880212223E-2</v>
      </c>
      <c r="W830">
        <v>6.3591066468753343E-2</v>
      </c>
      <c r="X830">
        <v>5.5738833085941672E-2</v>
      </c>
      <c r="Y830">
        <v>4.9318444114588897E-2</v>
      </c>
      <c r="Z830">
        <v>7.8568155588541105E-2</v>
      </c>
      <c r="AA830">
        <v>7.402291088021222E-2</v>
      </c>
      <c r="AB830">
        <v>6.0591066468753334E-2</v>
      </c>
      <c r="AC830">
        <v>5.2738833085941669E-2</v>
      </c>
      <c r="AD830">
        <v>4.6318444114588894E-2</v>
      </c>
      <c r="AE830" t="str">
        <f t="shared" si="12"/>
        <v>Perlengkapan Hewan PeliharaanPerlengkapan Perawatan Hewan Ternak &amp; Unggas</v>
      </c>
      <c r="BF830" t="s">
        <v>1397</v>
      </c>
      <c r="BI830" t="s">
        <v>1486</v>
      </c>
      <c r="BL830" t="s">
        <v>1057</v>
      </c>
      <c r="BM830" t="s">
        <v>3023</v>
      </c>
      <c r="BO830" t="s">
        <v>3948</v>
      </c>
      <c r="BP830" t="s">
        <v>3503</v>
      </c>
    </row>
    <row r="831" spans="1:68">
      <c r="A831" t="s">
        <v>2052</v>
      </c>
      <c r="B831">
        <v>602118</v>
      </c>
      <c r="C831" t="s">
        <v>2063</v>
      </c>
      <c r="D831">
        <v>2315152</v>
      </c>
      <c r="E831" t="s">
        <v>2068</v>
      </c>
      <c r="F831">
        <v>2316944</v>
      </c>
      <c r="G831" t="s">
        <v>4521</v>
      </c>
      <c r="H831" t="s">
        <v>4522</v>
      </c>
      <c r="I831" t="s">
        <v>2971</v>
      </c>
      <c r="J831" t="s">
        <v>2052</v>
      </c>
      <c r="K831">
        <v>0.06</v>
      </c>
      <c r="L831">
        <v>0.08</v>
      </c>
      <c r="M831">
        <v>2.0000000000000004E-2</v>
      </c>
      <c r="N831">
        <v>9.5000000000000001E-2</v>
      </c>
      <c r="O831">
        <v>9.1999999999999998E-2</v>
      </c>
      <c r="P831">
        <v>-1.4000000000000002E-2</v>
      </c>
      <c r="Q831">
        <v>-1.4000000000000002E-2</v>
      </c>
      <c r="R831">
        <v>-2.8000000000000004E-2</v>
      </c>
      <c r="S831">
        <v>-3.5000000000000003E-2</v>
      </c>
      <c r="T831">
        <v>-4.0000000000000008E-2</v>
      </c>
      <c r="U831">
        <v>8.1000000000000003E-2</v>
      </c>
      <c r="V831">
        <v>8.1000000000000003E-2</v>
      </c>
      <c r="W831">
        <v>6.7000000000000004E-2</v>
      </c>
      <c r="X831">
        <v>0.06</v>
      </c>
      <c r="Y831">
        <v>5.4999999999999993E-2</v>
      </c>
      <c r="Z831">
        <v>7.8E-2</v>
      </c>
      <c r="AA831">
        <v>7.8E-2</v>
      </c>
      <c r="AB831">
        <v>6.4000000000000001E-2</v>
      </c>
      <c r="AC831">
        <v>5.6999999999999995E-2</v>
      </c>
      <c r="AD831">
        <v>5.1999999999999991E-2</v>
      </c>
      <c r="AE831" t="str">
        <f t="shared" si="12"/>
        <v>Perlengkapan Hewan PeliharaanHewan PeliharaanIkan &amp; Hewan Air</v>
      </c>
      <c r="BF831" t="s">
        <v>1579</v>
      </c>
      <c r="BI831" t="s">
        <v>1486</v>
      </c>
      <c r="BL831" t="s">
        <v>1124</v>
      </c>
      <c r="BM831" t="s">
        <v>3027</v>
      </c>
      <c r="BO831" t="s">
        <v>4523</v>
      </c>
      <c r="BP831" t="s">
        <v>3659</v>
      </c>
    </row>
    <row r="832" spans="1:68">
      <c r="A832" t="s">
        <v>2052</v>
      </c>
      <c r="B832">
        <v>602118</v>
      </c>
      <c r="C832" t="s">
        <v>2070</v>
      </c>
      <c r="D832">
        <v>821000</v>
      </c>
      <c r="G832" t="s">
        <v>4524</v>
      </c>
      <c r="H832" t="s">
        <v>4524</v>
      </c>
      <c r="I832" t="s">
        <v>2971</v>
      </c>
      <c r="J832" t="s">
        <v>2052</v>
      </c>
      <c r="K832">
        <v>0.06</v>
      </c>
      <c r="L832">
        <v>0.08</v>
      </c>
      <c r="M832">
        <v>2.0000000000000004E-2</v>
      </c>
      <c r="N832">
        <v>9.5000000000000001E-2</v>
      </c>
      <c r="O832">
        <v>9.1999999999999998E-2</v>
      </c>
      <c r="P832">
        <v>-1.4000000000000002E-2</v>
      </c>
      <c r="Q832">
        <v>-1.4000000000000002E-2</v>
      </c>
      <c r="R832">
        <v>-2.8000000000000004E-2</v>
      </c>
      <c r="S832">
        <v>-3.5000000000000003E-2</v>
      </c>
      <c r="T832">
        <v>-4.0000000000000008E-2</v>
      </c>
      <c r="U832">
        <v>8.1000000000000003E-2</v>
      </c>
      <c r="V832">
        <v>8.1000000000000003E-2</v>
      </c>
      <c r="W832">
        <v>6.7000000000000004E-2</v>
      </c>
      <c r="X832">
        <v>0.06</v>
      </c>
      <c r="Y832">
        <v>5.4999999999999993E-2</v>
      </c>
      <c r="Z832">
        <v>7.8E-2</v>
      </c>
      <c r="AA832">
        <v>7.8E-2</v>
      </c>
      <c r="AB832">
        <v>6.4000000000000001E-2</v>
      </c>
      <c r="AC832">
        <v>5.6999999999999995E-2</v>
      </c>
      <c r="AD832">
        <v>5.1999999999999991E-2</v>
      </c>
      <c r="AE832" t="str">
        <f t="shared" si="12"/>
        <v>Perlengkapan Hewan PeliharaanPerlengkapan Reptil &amp; Amfibi</v>
      </c>
      <c r="BF832" t="s">
        <v>1843</v>
      </c>
      <c r="BI832" t="s">
        <v>1486</v>
      </c>
      <c r="BL832" t="s">
        <v>537</v>
      </c>
      <c r="BM832" t="s">
        <v>3031</v>
      </c>
      <c r="BO832" t="s">
        <v>4210</v>
      </c>
      <c r="BP832" t="s">
        <v>3662</v>
      </c>
    </row>
    <row r="833" spans="1:68">
      <c r="A833" t="s">
        <v>1405</v>
      </c>
      <c r="B833">
        <v>2344592</v>
      </c>
      <c r="C833" t="s">
        <v>1410</v>
      </c>
      <c r="D833">
        <v>2316048</v>
      </c>
      <c r="E833" t="s">
        <v>1420</v>
      </c>
      <c r="F833">
        <v>2326672</v>
      </c>
      <c r="G833" t="s">
        <v>3504</v>
      </c>
      <c r="H833" t="s">
        <v>4525</v>
      </c>
      <c r="I833" t="s">
        <v>3415</v>
      </c>
      <c r="J833" t="s">
        <v>4526</v>
      </c>
      <c r="K833">
        <v>0.04</v>
      </c>
      <c r="L833">
        <v>0.06</v>
      </c>
      <c r="M833">
        <v>1.9999999999999997E-2</v>
      </c>
      <c r="N833">
        <v>9.5000000000000001E-2</v>
      </c>
      <c r="O833">
        <v>4.4999999999999998E-2</v>
      </c>
      <c r="P833">
        <v>-1.4E-2</v>
      </c>
      <c r="Q833">
        <v>-1.3999999999999997E-2</v>
      </c>
      <c r="R833">
        <v>-2.7999999999999997E-2</v>
      </c>
      <c r="S833">
        <v>-3.4999999999999996E-2</v>
      </c>
      <c r="T833">
        <v>-3.9999999999999994E-2</v>
      </c>
      <c r="U833">
        <v>8.1000000000000003E-2</v>
      </c>
      <c r="V833">
        <v>8.1000000000000003E-2</v>
      </c>
      <c r="W833">
        <v>6.7000000000000004E-2</v>
      </c>
      <c r="X833">
        <v>6.0000000000000005E-2</v>
      </c>
      <c r="Y833">
        <v>5.5000000000000007E-2</v>
      </c>
      <c r="Z833">
        <v>3.1E-2</v>
      </c>
      <c r="AA833">
        <v>3.1E-2</v>
      </c>
      <c r="AB833">
        <v>1.7000000000000001E-2</v>
      </c>
      <c r="AC833">
        <v>1.0000000000000002E-2</v>
      </c>
      <c r="AD833">
        <v>5.0000000000000044E-3</v>
      </c>
      <c r="AE833" t="str">
        <f t="shared" si="12"/>
        <v>Pemesanan &amp; VoucherPropertiSewa Rumah</v>
      </c>
      <c r="BF833" t="s">
        <v>1487</v>
      </c>
      <c r="BI833" t="s">
        <v>1486</v>
      </c>
      <c r="BL833" t="s">
        <v>312</v>
      </c>
      <c r="BM833" t="s">
        <v>3035</v>
      </c>
      <c r="BO833" t="s">
        <v>4184</v>
      </c>
      <c r="BP833" t="s">
        <v>3665</v>
      </c>
    </row>
    <row r="834" spans="1:68">
      <c r="A834" t="s">
        <v>1244</v>
      </c>
      <c r="B834">
        <v>602284</v>
      </c>
      <c r="C834" t="s">
        <v>1269</v>
      </c>
      <c r="D834">
        <v>961928</v>
      </c>
      <c r="E834" t="s">
        <v>1276</v>
      </c>
      <c r="F834">
        <v>962312</v>
      </c>
      <c r="G834" t="s">
        <v>3878</v>
      </c>
      <c r="H834" t="s">
        <v>4527</v>
      </c>
      <c r="I834" t="s">
        <v>2457</v>
      </c>
      <c r="J834" t="s">
        <v>1948</v>
      </c>
      <c r="K834">
        <v>0.04</v>
      </c>
      <c r="L834">
        <v>7.0000000000000007E-2</v>
      </c>
      <c r="M834">
        <v>3.0000000000000006E-2</v>
      </c>
      <c r="N834">
        <v>0.1</v>
      </c>
      <c r="O834">
        <v>0.11700000000000001</v>
      </c>
      <c r="P834">
        <v>-1.2390814028828873E-2</v>
      </c>
      <c r="Q834">
        <v>-2.5264301798197868E-2</v>
      </c>
      <c r="R834">
        <v>-3.7655115827026742E-2</v>
      </c>
      <c r="S834">
        <v>-4.7068894783783427E-2</v>
      </c>
      <c r="T834">
        <v>-5.6091859711711239E-2</v>
      </c>
      <c r="U834">
        <v>8.7609185971171136E-2</v>
      </c>
      <c r="V834">
        <v>7.4735698201802134E-2</v>
      </c>
      <c r="W834">
        <v>6.2344884172973264E-2</v>
      </c>
      <c r="X834">
        <v>5.2931105216216578E-2</v>
      </c>
      <c r="Y834">
        <v>4.3908140288288766E-2</v>
      </c>
      <c r="Z834">
        <v>0.10460918597117114</v>
      </c>
      <c r="AA834">
        <v>9.1735698201802135E-2</v>
      </c>
      <c r="AB834">
        <v>7.9344884172973265E-2</v>
      </c>
      <c r="AC834">
        <v>6.993110521621658E-2</v>
      </c>
      <c r="AD834">
        <v>6.0908140288288767E-2</v>
      </c>
      <c r="AE834" t="str">
        <f t="shared" si="12"/>
        <v>Bayi &amp; PersalinanAksesori Fashion BayiTopi &amp; Tutup Kepala Bayi</v>
      </c>
      <c r="BF834" t="s">
        <v>1926</v>
      </c>
      <c r="BI834" t="s">
        <v>1486</v>
      </c>
      <c r="BL834" t="s">
        <v>883</v>
      </c>
      <c r="BM834" t="s">
        <v>3039</v>
      </c>
      <c r="BO834" t="s">
        <v>4515</v>
      </c>
      <c r="BP834" t="s">
        <v>3668</v>
      </c>
    </row>
    <row r="835" spans="1:68">
      <c r="A835" t="s">
        <v>1244</v>
      </c>
      <c r="B835">
        <v>602284</v>
      </c>
      <c r="C835" t="s">
        <v>1269</v>
      </c>
      <c r="D835">
        <v>961928</v>
      </c>
      <c r="E835" t="s">
        <v>1278</v>
      </c>
      <c r="F835">
        <v>890760</v>
      </c>
      <c r="G835" t="s">
        <v>3859</v>
      </c>
      <c r="H835" t="s">
        <v>4527</v>
      </c>
      <c r="I835" t="s">
        <v>2457</v>
      </c>
      <c r="J835" t="s">
        <v>1948</v>
      </c>
      <c r="K835">
        <v>0.04</v>
      </c>
      <c r="L835">
        <v>7.0000000000000007E-2</v>
      </c>
      <c r="M835">
        <v>3.0000000000000006E-2</v>
      </c>
      <c r="N835">
        <v>9.2499999999999999E-2</v>
      </c>
      <c r="O835">
        <v>0.1095</v>
      </c>
      <c r="P835">
        <v>-7.0000000000000097E-3</v>
      </c>
      <c r="Q835">
        <v>-2.1000000000000001E-2</v>
      </c>
      <c r="R835">
        <v>-2.8000000000000011E-2</v>
      </c>
      <c r="S835">
        <v>-3.500000000000001E-2</v>
      </c>
      <c r="T835">
        <v>-4.250000000000001E-2</v>
      </c>
      <c r="U835">
        <v>8.5499999999999993E-2</v>
      </c>
      <c r="V835">
        <v>7.1499999999999994E-2</v>
      </c>
      <c r="W835">
        <v>6.4499999999999988E-2</v>
      </c>
      <c r="X835">
        <v>5.7499999999999989E-2</v>
      </c>
      <c r="Y835">
        <v>4.9999999999999989E-2</v>
      </c>
      <c r="Z835">
        <v>0.10249999999999999</v>
      </c>
      <c r="AA835">
        <v>8.8499999999999995E-2</v>
      </c>
      <c r="AB835">
        <v>8.1499999999999989E-2</v>
      </c>
      <c r="AC835">
        <v>7.4499999999999983E-2</v>
      </c>
      <c r="AD835">
        <v>6.699999999999999E-2</v>
      </c>
      <c r="AE835" t="str">
        <f t="shared" si="12"/>
        <v>Bayi &amp; PersalinanAksesori Fashion BayiCelemek Makan &amp; Lap Liur Bayi</v>
      </c>
      <c r="BF835" t="s">
        <v>2287</v>
      </c>
      <c r="BI835" t="s">
        <v>1486</v>
      </c>
      <c r="BL835" t="s">
        <v>873</v>
      </c>
      <c r="BM835" t="s">
        <v>3043</v>
      </c>
      <c r="BO835" t="s">
        <v>4528</v>
      </c>
      <c r="BP835" t="s">
        <v>3671</v>
      </c>
    </row>
    <row r="836" spans="1:68">
      <c r="A836" t="s">
        <v>1244</v>
      </c>
      <c r="B836">
        <v>602284</v>
      </c>
      <c r="C836" t="s">
        <v>1269</v>
      </c>
      <c r="D836">
        <v>961928</v>
      </c>
      <c r="E836" t="s">
        <v>1270</v>
      </c>
      <c r="F836">
        <v>998920</v>
      </c>
      <c r="G836" t="s">
        <v>3876</v>
      </c>
      <c r="H836" t="s">
        <v>4527</v>
      </c>
      <c r="I836" t="s">
        <v>2457</v>
      </c>
      <c r="J836" t="s">
        <v>1948</v>
      </c>
      <c r="K836">
        <v>0.04</v>
      </c>
      <c r="L836">
        <v>7.0000000000000007E-2</v>
      </c>
      <c r="M836">
        <v>3.0000000000000006E-2</v>
      </c>
      <c r="N836">
        <v>0.1</v>
      </c>
      <c r="O836">
        <v>0.11700000000000001</v>
      </c>
      <c r="P836">
        <v>-1.3000000000000008E-2</v>
      </c>
      <c r="Q836">
        <v>-2.1000000000000001E-2</v>
      </c>
      <c r="R836">
        <v>-3.4000000000000009E-2</v>
      </c>
      <c r="S836">
        <v>-4.250000000000001E-2</v>
      </c>
      <c r="T836">
        <v>-0.05</v>
      </c>
      <c r="U836">
        <v>8.6999999999999994E-2</v>
      </c>
      <c r="V836">
        <v>7.9000000000000001E-2</v>
      </c>
      <c r="W836">
        <v>6.6000000000000003E-2</v>
      </c>
      <c r="X836">
        <v>5.7499999999999996E-2</v>
      </c>
      <c r="Y836">
        <v>0.05</v>
      </c>
      <c r="Z836">
        <v>0.104</v>
      </c>
      <c r="AA836">
        <v>9.6000000000000002E-2</v>
      </c>
      <c r="AB836">
        <v>8.299999999999999E-2</v>
      </c>
      <c r="AC836">
        <v>7.4499999999999997E-2</v>
      </c>
      <c r="AD836">
        <v>6.7000000000000004E-2</v>
      </c>
      <c r="AE836" t="str">
        <f t="shared" si="12"/>
        <v>Bayi &amp; PersalinanAksesori Fashion BayiTas Keperluan Bayi</v>
      </c>
      <c r="BF836" t="s">
        <v>2168</v>
      </c>
      <c r="BI836" t="s">
        <v>1486</v>
      </c>
      <c r="BL836" t="s">
        <v>904</v>
      </c>
      <c r="BM836" t="s">
        <v>3047</v>
      </c>
      <c r="BO836" t="s">
        <v>4501</v>
      </c>
      <c r="BP836" t="s">
        <v>3674</v>
      </c>
    </row>
    <row r="837" spans="1:68">
      <c r="A837" t="s">
        <v>1244</v>
      </c>
      <c r="B837">
        <v>602284</v>
      </c>
      <c r="C837" t="s">
        <v>1269</v>
      </c>
      <c r="D837">
        <v>961928</v>
      </c>
      <c r="E837" t="s">
        <v>1279</v>
      </c>
      <c r="F837">
        <v>998536</v>
      </c>
      <c r="G837" t="s">
        <v>3872</v>
      </c>
      <c r="H837" t="s">
        <v>4527</v>
      </c>
      <c r="I837" t="s">
        <v>2457</v>
      </c>
      <c r="J837" t="s">
        <v>1948</v>
      </c>
      <c r="K837">
        <v>0.04</v>
      </c>
      <c r="L837">
        <v>7.0000000000000007E-2</v>
      </c>
      <c r="M837">
        <v>3.0000000000000006E-2</v>
      </c>
      <c r="N837">
        <v>9.2499999999999999E-2</v>
      </c>
      <c r="O837">
        <v>0.1095</v>
      </c>
      <c r="P837">
        <v>-6.5718221246244234E-3</v>
      </c>
      <c r="Q837">
        <v>-2.3997245127629078E-2</v>
      </c>
      <c r="R837">
        <v>-3.0569067252253501E-2</v>
      </c>
      <c r="S837">
        <v>-3.8211334065316876E-2</v>
      </c>
      <c r="T837">
        <v>-4.6781778753755832E-2</v>
      </c>
      <c r="U837">
        <v>8.5928177875375572E-2</v>
      </c>
      <c r="V837">
        <v>6.8502754872370925E-2</v>
      </c>
      <c r="W837">
        <v>6.1930932747746498E-2</v>
      </c>
      <c r="X837">
        <v>5.4288665934683122E-2</v>
      </c>
      <c r="Y837">
        <v>4.5718221246244167E-2</v>
      </c>
      <c r="Z837">
        <v>0.10292817787537557</v>
      </c>
      <c r="AA837">
        <v>8.5502754872370926E-2</v>
      </c>
      <c r="AB837">
        <v>7.8930932747746499E-2</v>
      </c>
      <c r="AC837">
        <v>7.1288665934683124E-2</v>
      </c>
      <c r="AD837">
        <v>6.2718221246244168E-2</v>
      </c>
      <c r="AE837" t="str">
        <f t="shared" si="12"/>
        <v>Bayi &amp; PersalinanAksesori Fashion BayiSet Kado</v>
      </c>
      <c r="BF837" t="s">
        <v>2179</v>
      </c>
      <c r="BI837" t="s">
        <v>1486</v>
      </c>
      <c r="BL837" t="s">
        <v>1115</v>
      </c>
      <c r="BM837" t="s">
        <v>3129</v>
      </c>
      <c r="BO837" t="s">
        <v>2969</v>
      </c>
      <c r="BP837" t="s">
        <v>3676</v>
      </c>
    </row>
    <row r="838" spans="1:68">
      <c r="A838" t="s">
        <v>1244</v>
      </c>
      <c r="B838">
        <v>602284</v>
      </c>
      <c r="C838" t="s">
        <v>1269</v>
      </c>
      <c r="D838">
        <v>961928</v>
      </c>
      <c r="E838" t="s">
        <v>1272</v>
      </c>
      <c r="F838">
        <v>962440</v>
      </c>
      <c r="G838" t="s">
        <v>3866</v>
      </c>
      <c r="H838" t="s">
        <v>4527</v>
      </c>
      <c r="I838" t="s">
        <v>2457</v>
      </c>
      <c r="J838" t="s">
        <v>1948</v>
      </c>
      <c r="K838">
        <v>0.04</v>
      </c>
      <c r="L838">
        <v>7.0000000000000007E-2</v>
      </c>
      <c r="M838">
        <v>3.0000000000000006E-2</v>
      </c>
      <c r="N838">
        <v>0.1</v>
      </c>
      <c r="O838">
        <v>0.11700000000000001</v>
      </c>
      <c r="P838">
        <v>-1.3000000000000008E-2</v>
      </c>
      <c r="Q838">
        <v>-2.1000000000000001E-2</v>
      </c>
      <c r="R838">
        <v>-3.4000000000000009E-2</v>
      </c>
      <c r="S838">
        <v>-4.250000000000001E-2</v>
      </c>
      <c r="T838">
        <v>-0.05</v>
      </c>
      <c r="U838">
        <v>8.6999999999999994E-2</v>
      </c>
      <c r="V838">
        <v>7.9000000000000001E-2</v>
      </c>
      <c r="W838">
        <v>6.6000000000000003E-2</v>
      </c>
      <c r="X838">
        <v>5.7499999999999996E-2</v>
      </c>
      <c r="Y838">
        <v>0.05</v>
      </c>
      <c r="Z838">
        <v>0.104</v>
      </c>
      <c r="AA838">
        <v>9.6000000000000002E-2</v>
      </c>
      <c r="AB838">
        <v>8.299999999999999E-2</v>
      </c>
      <c r="AC838">
        <v>7.4499999999999997E-2</v>
      </c>
      <c r="AD838">
        <v>6.7000000000000004E-2</v>
      </c>
      <c r="AE838" t="str">
        <f t="shared" ref="AE838:AE901" si="13">VLOOKUP(G838,BO:BP,2,0)</f>
        <v>Bayi &amp; PersalinanAksesori Fashion BayiPenutup Telinga Bayi</v>
      </c>
      <c r="BF838" t="s">
        <v>1457</v>
      </c>
      <c r="BI838" t="s">
        <v>1486</v>
      </c>
      <c r="BL838" t="s">
        <v>934</v>
      </c>
      <c r="BM838" t="s">
        <v>3133</v>
      </c>
      <c r="BO838" t="s">
        <v>3032</v>
      </c>
      <c r="BP838" t="s">
        <v>3678</v>
      </c>
    </row>
    <row r="839" spans="1:68">
      <c r="A839" t="s">
        <v>1244</v>
      </c>
      <c r="B839">
        <v>602284</v>
      </c>
      <c r="C839" t="s">
        <v>1269</v>
      </c>
      <c r="D839">
        <v>961928</v>
      </c>
      <c r="E839" t="s">
        <v>1271</v>
      </c>
      <c r="F839">
        <v>602301</v>
      </c>
      <c r="G839" t="s">
        <v>3868</v>
      </c>
      <c r="H839" t="s">
        <v>4527</v>
      </c>
      <c r="I839" t="s">
        <v>2457</v>
      </c>
      <c r="J839" t="s">
        <v>1948</v>
      </c>
      <c r="K839">
        <v>0.04</v>
      </c>
      <c r="L839">
        <v>7.0000000000000007E-2</v>
      </c>
      <c r="M839">
        <v>3.0000000000000006E-2</v>
      </c>
      <c r="N839">
        <v>5.2500000000000005E-2</v>
      </c>
      <c r="O839">
        <v>0.107</v>
      </c>
      <c r="P839">
        <v>-5.7922008263811588E-3</v>
      </c>
      <c r="Q839">
        <v>-2.2181623138672345E-2</v>
      </c>
      <c r="R839">
        <v>-2.7973823965053504E-2</v>
      </c>
      <c r="S839">
        <v>-3.376602479143466E-2</v>
      </c>
      <c r="T839">
        <v>-4.168803305524621E-2</v>
      </c>
      <c r="U839">
        <v>4.670779917361885E-2</v>
      </c>
      <c r="V839">
        <v>3.031837686132766E-2</v>
      </c>
      <c r="W839">
        <v>2.4526176034946501E-2</v>
      </c>
      <c r="X839">
        <v>1.8733975208565345E-2</v>
      </c>
      <c r="Y839">
        <v>1.0811966944753795E-2</v>
      </c>
      <c r="Z839">
        <v>0.10120779917361884</v>
      </c>
      <c r="AA839">
        <v>8.4818376861327649E-2</v>
      </c>
      <c r="AB839">
        <v>7.9026176034946494E-2</v>
      </c>
      <c r="AC839">
        <v>7.3233975208565338E-2</v>
      </c>
      <c r="AD839">
        <v>6.5311966944753788E-2</v>
      </c>
      <c r="AE839" t="str">
        <f t="shared" si="13"/>
        <v>Bayi &amp; PersalinanAksesori Fashion BayiPerhiasan Kostum Bayi</v>
      </c>
      <c r="BF839" t="s">
        <v>2262</v>
      </c>
      <c r="BI839" t="s">
        <v>1486</v>
      </c>
      <c r="BL839" t="s">
        <v>582</v>
      </c>
      <c r="BM839" t="s">
        <v>3137</v>
      </c>
      <c r="BO839" t="s">
        <v>3000</v>
      </c>
      <c r="BP839" t="s">
        <v>3680</v>
      </c>
    </row>
    <row r="840" spans="1:68">
      <c r="A840" t="s">
        <v>1244</v>
      </c>
      <c r="B840">
        <v>602284</v>
      </c>
      <c r="C840" t="s">
        <v>1269</v>
      </c>
      <c r="D840">
        <v>961928</v>
      </c>
      <c r="E840" t="s">
        <v>1275</v>
      </c>
      <c r="F840">
        <v>962696</v>
      </c>
      <c r="G840" t="s">
        <v>3857</v>
      </c>
      <c r="H840" t="s">
        <v>4527</v>
      </c>
      <c r="I840" t="s">
        <v>2457</v>
      </c>
      <c r="J840" t="s">
        <v>1948</v>
      </c>
      <c r="K840">
        <v>0.04</v>
      </c>
      <c r="L840">
        <v>7.0000000000000007E-2</v>
      </c>
      <c r="M840">
        <v>3.0000000000000006E-2</v>
      </c>
      <c r="N840">
        <v>0.1</v>
      </c>
      <c r="O840">
        <v>0.11700000000000001</v>
      </c>
      <c r="P840">
        <v>-1.2388216556079402E-2</v>
      </c>
      <c r="Q840">
        <v>-2.5282484107444238E-2</v>
      </c>
      <c r="R840">
        <v>-3.767070066352364E-2</v>
      </c>
      <c r="S840">
        <v>-4.7088375829404547E-2</v>
      </c>
      <c r="T840">
        <v>-5.6117834439206052E-2</v>
      </c>
      <c r="U840">
        <v>8.7611783443920607E-2</v>
      </c>
      <c r="V840">
        <v>7.4717515892555764E-2</v>
      </c>
      <c r="W840">
        <v>6.2329299336476365E-2</v>
      </c>
      <c r="X840">
        <v>5.2911624170595459E-2</v>
      </c>
      <c r="Y840">
        <v>4.3882165560793954E-2</v>
      </c>
      <c r="Z840">
        <v>0.10461178344392061</v>
      </c>
      <c r="AA840">
        <v>9.1717515892555765E-2</v>
      </c>
      <c r="AB840">
        <v>7.9329299336476367E-2</v>
      </c>
      <c r="AC840">
        <v>6.991162417059546E-2</v>
      </c>
      <c r="AD840">
        <v>6.0882165560793955E-2</v>
      </c>
      <c r="AE840" t="str">
        <f t="shared" si="13"/>
        <v>Bayi &amp; PersalinanAksesori Fashion BayiAksesori Rambut Bayi</v>
      </c>
      <c r="BF840" t="s">
        <v>1532</v>
      </c>
      <c r="BI840" t="s">
        <v>1486</v>
      </c>
      <c r="BL840" t="s">
        <v>370</v>
      </c>
      <c r="BM840" t="s">
        <v>3141</v>
      </c>
      <c r="BO840" t="s">
        <v>2988</v>
      </c>
      <c r="BP840" t="s">
        <v>3682</v>
      </c>
    </row>
    <row r="841" spans="1:68">
      <c r="A841" t="s">
        <v>1244</v>
      </c>
      <c r="B841">
        <v>602284</v>
      </c>
      <c r="C841" t="s">
        <v>1269</v>
      </c>
      <c r="D841">
        <v>961928</v>
      </c>
      <c r="E841" t="s">
        <v>1274</v>
      </c>
      <c r="F841">
        <v>962056</v>
      </c>
      <c r="G841" t="s">
        <v>3870</v>
      </c>
      <c r="H841" t="s">
        <v>4527</v>
      </c>
      <c r="I841" t="s">
        <v>2457</v>
      </c>
      <c r="J841" t="s">
        <v>1948</v>
      </c>
      <c r="K841">
        <v>0.04</v>
      </c>
      <c r="L841">
        <v>7.0000000000000007E-2</v>
      </c>
      <c r="M841">
        <v>3.0000000000000006E-2</v>
      </c>
      <c r="N841">
        <v>0.1</v>
      </c>
      <c r="O841">
        <v>0.11700000000000001</v>
      </c>
      <c r="P841">
        <v>-1.260897555310336E-2</v>
      </c>
      <c r="Q841">
        <v>-2.3737171128276498E-2</v>
      </c>
      <c r="R841">
        <v>-3.6346146681379858E-2</v>
      </c>
      <c r="S841">
        <v>-4.5432683351724817E-2</v>
      </c>
      <c r="T841">
        <v>-5.3910244468966431E-2</v>
      </c>
      <c r="U841">
        <v>8.7391024446896642E-2</v>
      </c>
      <c r="V841">
        <v>7.6262828871723504E-2</v>
      </c>
      <c r="W841">
        <v>6.3653853318620141E-2</v>
      </c>
      <c r="X841">
        <v>5.4567316648275188E-2</v>
      </c>
      <c r="Y841">
        <v>4.6089755531033574E-2</v>
      </c>
      <c r="Z841">
        <v>0.10439102444689664</v>
      </c>
      <c r="AA841">
        <v>9.3262828871723505E-2</v>
      </c>
      <c r="AB841">
        <v>8.0653853318620156E-2</v>
      </c>
      <c r="AC841">
        <v>7.1567316648275189E-2</v>
      </c>
      <c r="AD841">
        <v>6.3089755531033576E-2</v>
      </c>
      <c r="AE841" t="str">
        <f t="shared" si="13"/>
        <v>Bayi &amp; PersalinanAksesori Fashion BayiSarung Tangan Bayi</v>
      </c>
      <c r="BF841" t="s">
        <v>1739</v>
      </c>
      <c r="BI841" t="s">
        <v>1486</v>
      </c>
      <c r="BL841" t="s">
        <v>371</v>
      </c>
      <c r="BM841" t="s">
        <v>3145</v>
      </c>
      <c r="BO841" t="s">
        <v>4230</v>
      </c>
      <c r="BP841" t="s">
        <v>3684</v>
      </c>
    </row>
    <row r="842" spans="1:68">
      <c r="A842" t="s">
        <v>1244</v>
      </c>
      <c r="B842">
        <v>602284</v>
      </c>
      <c r="C842" t="s">
        <v>1269</v>
      </c>
      <c r="D842">
        <v>961928</v>
      </c>
      <c r="E842" t="s">
        <v>1280</v>
      </c>
      <c r="F842">
        <v>817424</v>
      </c>
      <c r="G842" t="s">
        <v>3862</v>
      </c>
      <c r="H842" t="s">
        <v>4527</v>
      </c>
      <c r="I842" t="s">
        <v>2457</v>
      </c>
      <c r="J842" t="s">
        <v>1948</v>
      </c>
      <c r="K842">
        <v>0.04</v>
      </c>
      <c r="L842">
        <v>7.0000000000000007E-2</v>
      </c>
      <c r="M842">
        <v>3.0000000000000006E-2</v>
      </c>
      <c r="N842">
        <v>0.1</v>
      </c>
      <c r="O842">
        <v>0.11700000000000001</v>
      </c>
      <c r="P842">
        <v>-1.3000000000000008E-2</v>
      </c>
      <c r="Q842">
        <v>-2.1000000000000001E-2</v>
      </c>
      <c r="R842">
        <v>-3.4000000000000009E-2</v>
      </c>
      <c r="S842">
        <v>-4.250000000000001E-2</v>
      </c>
      <c r="T842">
        <v>-0.05</v>
      </c>
      <c r="U842">
        <v>8.6999999999999994E-2</v>
      </c>
      <c r="V842">
        <v>7.9000000000000001E-2</v>
      </c>
      <c r="W842">
        <v>6.6000000000000003E-2</v>
      </c>
      <c r="X842">
        <v>5.7499999999999996E-2</v>
      </c>
      <c r="Y842">
        <v>0.05</v>
      </c>
      <c r="Z842">
        <v>0.104</v>
      </c>
      <c r="AA842">
        <v>9.6000000000000002E-2</v>
      </c>
      <c r="AB842">
        <v>8.299999999999999E-2</v>
      </c>
      <c r="AC842">
        <v>7.4499999999999997E-2</v>
      </c>
      <c r="AD842">
        <v>6.7000000000000004E-2</v>
      </c>
      <c r="AE842" t="str">
        <f t="shared" si="13"/>
        <v>Bayi &amp; PersalinanAksesori Fashion BayiKacamata hitam</v>
      </c>
      <c r="BF842" t="s">
        <v>2263</v>
      </c>
      <c r="BI842" t="s">
        <v>1486</v>
      </c>
      <c r="BL842" t="s">
        <v>372</v>
      </c>
      <c r="BM842" t="s">
        <v>3148</v>
      </c>
      <c r="BO842" t="s">
        <v>4325</v>
      </c>
      <c r="BP842" t="s">
        <v>3686</v>
      </c>
    </row>
    <row r="843" spans="1:68">
      <c r="A843" t="s">
        <v>1244</v>
      </c>
      <c r="B843">
        <v>602284</v>
      </c>
      <c r="C843" t="s">
        <v>1269</v>
      </c>
      <c r="D843">
        <v>961928</v>
      </c>
      <c r="E843" t="s">
        <v>1277</v>
      </c>
      <c r="F843">
        <v>962184</v>
      </c>
      <c r="G843" t="s">
        <v>3874</v>
      </c>
      <c r="H843" t="s">
        <v>4527</v>
      </c>
      <c r="I843" t="s">
        <v>2457</v>
      </c>
      <c r="J843" t="s">
        <v>1948</v>
      </c>
      <c r="K843">
        <v>0.04</v>
      </c>
      <c r="L843">
        <v>7.0000000000000007E-2</v>
      </c>
      <c r="M843">
        <v>3.0000000000000006E-2</v>
      </c>
      <c r="N843">
        <v>0.1</v>
      </c>
      <c r="O843">
        <v>0.11700000000000001</v>
      </c>
      <c r="P843">
        <v>-1.2855747795577074E-2</v>
      </c>
      <c r="Q843">
        <v>-2.2009765430960487E-2</v>
      </c>
      <c r="R843">
        <v>-3.486551322653756E-2</v>
      </c>
      <c r="S843">
        <v>-4.3581891533171949E-2</v>
      </c>
      <c r="T843">
        <v>-5.1442522044229264E-2</v>
      </c>
      <c r="U843">
        <v>8.7144252204422928E-2</v>
      </c>
      <c r="V843">
        <v>7.7990234569039515E-2</v>
      </c>
      <c r="W843">
        <v>6.5134486773462452E-2</v>
      </c>
      <c r="X843">
        <v>5.6418108466828057E-2</v>
      </c>
      <c r="Y843">
        <v>4.8557477955770742E-2</v>
      </c>
      <c r="Z843">
        <v>0.10414425220442293</v>
      </c>
      <c r="AA843">
        <v>9.4990234569039517E-2</v>
      </c>
      <c r="AB843">
        <v>8.213448677346244E-2</v>
      </c>
      <c r="AC843">
        <v>7.3418108466828058E-2</v>
      </c>
      <c r="AD843">
        <v>6.5557477955770743E-2</v>
      </c>
      <c r="AE843" t="str">
        <f t="shared" si="13"/>
        <v>Bayi &amp; PersalinanAksesori Fashion BayiSyal Bayi</v>
      </c>
      <c r="BF843" t="s">
        <v>1593</v>
      </c>
      <c r="BI843" t="s">
        <v>1486</v>
      </c>
      <c r="BL843" t="s">
        <v>186</v>
      </c>
      <c r="BM843" t="s">
        <v>3153</v>
      </c>
      <c r="BO843" t="s">
        <v>2984</v>
      </c>
      <c r="BP843" t="s">
        <v>3688</v>
      </c>
    </row>
    <row r="844" spans="1:68">
      <c r="A844" t="s">
        <v>1244</v>
      </c>
      <c r="B844">
        <v>602284</v>
      </c>
      <c r="C844" t="s">
        <v>1269</v>
      </c>
      <c r="D844">
        <v>961928</v>
      </c>
      <c r="E844" t="s">
        <v>1273</v>
      </c>
      <c r="F844">
        <v>962568</v>
      </c>
      <c r="G844" t="s">
        <v>3864</v>
      </c>
      <c r="H844" t="s">
        <v>4527</v>
      </c>
      <c r="I844" t="s">
        <v>2457</v>
      </c>
      <c r="J844" t="s">
        <v>1948</v>
      </c>
      <c r="K844">
        <v>0.04</v>
      </c>
      <c r="L844">
        <v>7.0000000000000007E-2</v>
      </c>
      <c r="M844">
        <v>3.0000000000000006E-2</v>
      </c>
      <c r="N844">
        <v>9.2499999999999999E-2</v>
      </c>
      <c r="O844">
        <v>0.1095</v>
      </c>
      <c r="P844">
        <v>-7.0000000000000097E-3</v>
      </c>
      <c r="Q844">
        <v>-2.1000000000000001E-2</v>
      </c>
      <c r="R844">
        <v>-2.8000000000000011E-2</v>
      </c>
      <c r="S844">
        <v>-3.500000000000001E-2</v>
      </c>
      <c r="T844">
        <v>-4.250000000000001E-2</v>
      </c>
      <c r="U844">
        <v>8.5499999999999993E-2</v>
      </c>
      <c r="V844">
        <v>7.1499999999999994E-2</v>
      </c>
      <c r="W844">
        <v>6.4499999999999988E-2</v>
      </c>
      <c r="X844">
        <v>5.7499999999999989E-2</v>
      </c>
      <c r="Y844">
        <v>4.9999999999999989E-2</v>
      </c>
      <c r="Z844">
        <v>0.10249999999999999</v>
      </c>
      <c r="AA844">
        <v>8.8499999999999995E-2</v>
      </c>
      <c r="AB844">
        <v>8.1499999999999989E-2</v>
      </c>
      <c r="AC844">
        <v>7.4499999999999983E-2</v>
      </c>
      <c r="AD844">
        <v>6.699999999999999E-2</v>
      </c>
      <c r="AE844" t="str">
        <f t="shared" si="13"/>
        <v>Bayi &amp; PersalinanAksesori Fashion BayiMasker Wajah Bayi</v>
      </c>
      <c r="BF844" t="s">
        <v>1229</v>
      </c>
      <c r="BI844" t="s">
        <v>1486</v>
      </c>
      <c r="BL844" t="s">
        <v>187</v>
      </c>
      <c r="BM844" t="s">
        <v>3157</v>
      </c>
      <c r="BO844" t="s">
        <v>2992</v>
      </c>
      <c r="BP844" t="s">
        <v>3690</v>
      </c>
    </row>
    <row r="845" spans="1:68">
      <c r="A845" t="s">
        <v>1717</v>
      </c>
      <c r="B845">
        <v>700645</v>
      </c>
      <c r="C845" t="s">
        <v>1752</v>
      </c>
      <c r="D845">
        <v>2315408</v>
      </c>
      <c r="E845" t="s">
        <v>1763</v>
      </c>
      <c r="F845">
        <v>2318864</v>
      </c>
      <c r="G845" t="s">
        <v>4146</v>
      </c>
      <c r="H845" t="s">
        <v>3767</v>
      </c>
      <c r="I845" t="s">
        <v>2457</v>
      </c>
      <c r="J845" t="s">
        <v>1717</v>
      </c>
      <c r="K845">
        <v>0.04</v>
      </c>
      <c r="L845">
        <v>6.5000000000000002E-2</v>
      </c>
      <c r="M845">
        <v>2.5000000000000001E-2</v>
      </c>
      <c r="N845">
        <v>7.4999999999999997E-2</v>
      </c>
      <c r="O845">
        <v>6.2E-2</v>
      </c>
      <c r="P845">
        <v>-1.8750000000000003E-2</v>
      </c>
      <c r="Q845">
        <v>-1.8750000000000003E-2</v>
      </c>
      <c r="R845">
        <v>-1.8750000000000003E-2</v>
      </c>
      <c r="S845">
        <v>-1.8750000000000003E-2</v>
      </c>
      <c r="T845">
        <v>-2.5000000000000001E-2</v>
      </c>
      <c r="U845">
        <v>5.6249999999999994E-2</v>
      </c>
      <c r="V845">
        <v>5.6249999999999994E-2</v>
      </c>
      <c r="W845">
        <v>5.6249999999999994E-2</v>
      </c>
      <c r="X845">
        <v>5.6249999999999994E-2</v>
      </c>
      <c r="Y845">
        <v>4.9999999999999996E-2</v>
      </c>
      <c r="Z845">
        <v>4.3249999999999997E-2</v>
      </c>
      <c r="AA845">
        <v>4.3249999999999997E-2</v>
      </c>
      <c r="AB845">
        <v>4.3249999999999997E-2</v>
      </c>
      <c r="AC845">
        <v>4.3249999999999997E-2</v>
      </c>
      <c r="AD845">
        <v>3.6999999999999998E-2</v>
      </c>
      <c r="AE845" t="str">
        <f t="shared" si="13"/>
        <v>KesehatanObat ResepObat Menstruasi</v>
      </c>
      <c r="BF845" t="s">
        <v>1198</v>
      </c>
      <c r="BI845" t="s">
        <v>1486</v>
      </c>
      <c r="BL845" t="s">
        <v>180</v>
      </c>
      <c r="BM845" t="s">
        <v>3161</v>
      </c>
      <c r="BO845" t="s">
        <v>2996</v>
      </c>
      <c r="BP845" t="s">
        <v>3692</v>
      </c>
    </row>
    <row r="846" spans="1:68">
      <c r="A846" t="s">
        <v>2267</v>
      </c>
      <c r="B846">
        <v>604579</v>
      </c>
      <c r="C846" t="s">
        <v>2273</v>
      </c>
      <c r="D846">
        <v>2315280</v>
      </c>
      <c r="E846" t="s">
        <v>2279</v>
      </c>
      <c r="F846">
        <v>2317712</v>
      </c>
      <c r="G846" t="s">
        <v>4412</v>
      </c>
      <c r="H846" t="s">
        <v>4316</v>
      </c>
      <c r="I846" t="s">
        <v>2547</v>
      </c>
      <c r="J846" t="s">
        <v>2267</v>
      </c>
      <c r="K846">
        <v>5.5E-2</v>
      </c>
      <c r="L846">
        <v>7.0000000000000007E-2</v>
      </c>
      <c r="M846">
        <v>1.5000000000000006E-2</v>
      </c>
      <c r="N846">
        <v>0.1</v>
      </c>
      <c r="O846">
        <v>0.122</v>
      </c>
      <c r="P846">
        <v>-1.4500000000000004E-2</v>
      </c>
      <c r="Q846">
        <v>-1.0500000000000004E-2</v>
      </c>
      <c r="R846">
        <v>-2.5000000000000008E-2</v>
      </c>
      <c r="S846">
        <v>-3.1250000000000007E-2</v>
      </c>
      <c r="T846">
        <v>-3.5000000000000003E-2</v>
      </c>
      <c r="U846">
        <v>8.5500000000000007E-2</v>
      </c>
      <c r="V846">
        <v>8.9499999999999996E-2</v>
      </c>
      <c r="W846">
        <v>7.4999999999999997E-2</v>
      </c>
      <c r="X846">
        <v>6.8750000000000006E-2</v>
      </c>
      <c r="Y846">
        <v>6.5000000000000002E-2</v>
      </c>
      <c r="Z846">
        <v>0.1075</v>
      </c>
      <c r="AA846">
        <v>0.11149999999999999</v>
      </c>
      <c r="AB846">
        <v>9.6999999999999989E-2</v>
      </c>
      <c r="AC846">
        <v>9.0749999999999997E-2</v>
      </c>
      <c r="AD846">
        <v>8.6999999999999994E-2</v>
      </c>
      <c r="AE846" t="str">
        <f t="shared" si="13"/>
        <v>Alat &amp; Perangkat KerasOtomatisasi IndustriPengontrol Logika Terprogram (PLC)</v>
      </c>
      <c r="BF846" t="s">
        <v>1913</v>
      </c>
      <c r="BI846" t="s">
        <v>1486</v>
      </c>
      <c r="BL846" t="s">
        <v>596</v>
      </c>
      <c r="BM846" t="s">
        <v>3165</v>
      </c>
      <c r="BO846" t="s">
        <v>2980</v>
      </c>
      <c r="BP846" t="s">
        <v>3694</v>
      </c>
    </row>
    <row r="847" spans="1:68">
      <c r="A847" t="s">
        <v>1929</v>
      </c>
      <c r="B847">
        <v>953224</v>
      </c>
      <c r="C847" t="s">
        <v>1945</v>
      </c>
      <c r="D847">
        <v>964104</v>
      </c>
      <c r="G847" t="s">
        <v>3562</v>
      </c>
      <c r="H847" t="s">
        <v>3562</v>
      </c>
      <c r="I847" t="s">
        <v>246</v>
      </c>
      <c r="J847" t="s">
        <v>2479</v>
      </c>
      <c r="K847">
        <v>0.04</v>
      </c>
      <c r="L847">
        <v>4.4999999999999998E-2</v>
      </c>
      <c r="M847">
        <v>4.9999999999999975E-3</v>
      </c>
      <c r="N847">
        <v>4.7500000000000001E-2</v>
      </c>
      <c r="O847">
        <v>3.6999999999999998E-2</v>
      </c>
      <c r="P847">
        <v>-3.1587689159716451E-3</v>
      </c>
      <c r="Q847">
        <v>-1.8445529647206072E-2</v>
      </c>
      <c r="R847">
        <v>-2.1604298563177717E-2</v>
      </c>
      <c r="S847">
        <v>-2.4763067479149362E-2</v>
      </c>
      <c r="T847">
        <v>-3.1350756638865815E-2</v>
      </c>
      <c r="U847">
        <v>4.4341231084028356E-2</v>
      </c>
      <c r="V847">
        <v>2.9054470352793928E-2</v>
      </c>
      <c r="W847">
        <v>2.5895701436822283E-2</v>
      </c>
      <c r="X847">
        <v>2.2736932520850638E-2</v>
      </c>
      <c r="Y847">
        <v>1.6149243361134186E-2</v>
      </c>
      <c r="Z847">
        <v>3.3841231084028353E-2</v>
      </c>
      <c r="AA847">
        <v>1.8554470352793926E-2</v>
      </c>
      <c r="AB847">
        <v>1.5395701436822281E-2</v>
      </c>
      <c r="AC847">
        <v>1.2236932520850636E-2</v>
      </c>
      <c r="AD847">
        <v>5.6492433611341833E-3</v>
      </c>
      <c r="AE847" t="str">
        <f t="shared" si="13"/>
        <v>Aksesori Perhiasan &amp; TurunannyaRubi, Safir &amp; Zamrud</v>
      </c>
      <c r="BF847" t="s">
        <v>1647</v>
      </c>
      <c r="BI847" t="s">
        <v>1486</v>
      </c>
      <c r="BL847" t="s">
        <v>74</v>
      </c>
      <c r="BM847" t="s">
        <v>3169</v>
      </c>
      <c r="BO847" t="s">
        <v>3012</v>
      </c>
      <c r="BP847" t="s">
        <v>3697</v>
      </c>
    </row>
    <row r="848" spans="1:68">
      <c r="A848" t="s">
        <v>1929</v>
      </c>
      <c r="B848">
        <v>953224</v>
      </c>
      <c r="C848" t="s">
        <v>1931</v>
      </c>
      <c r="D848">
        <v>964360</v>
      </c>
      <c r="E848" t="s">
        <v>1937</v>
      </c>
      <c r="F848">
        <v>973960</v>
      </c>
      <c r="G848" t="s">
        <v>3528</v>
      </c>
      <c r="H848" t="s">
        <v>4529</v>
      </c>
      <c r="I848" t="s">
        <v>246</v>
      </c>
      <c r="J848" t="s">
        <v>2479</v>
      </c>
      <c r="K848">
        <v>0.04</v>
      </c>
      <c r="L848">
        <v>4.4999999999999998E-2</v>
      </c>
      <c r="M848">
        <v>4.9999999999999975E-3</v>
      </c>
      <c r="N848">
        <v>4.7500000000000001E-2</v>
      </c>
      <c r="O848">
        <v>3.6999999999999998E-2</v>
      </c>
      <c r="P848">
        <v>-2.6249999999999997E-3</v>
      </c>
      <c r="Q848">
        <v>-3.4999999999999979E-3</v>
      </c>
      <c r="R848">
        <v>-6.1249999999999976E-3</v>
      </c>
      <c r="S848">
        <v>-8.7499999999999974E-3</v>
      </c>
      <c r="T848">
        <v>-9.9999999999999985E-3</v>
      </c>
      <c r="U848">
        <v>4.4874999999999998E-2</v>
      </c>
      <c r="V848">
        <v>4.4000000000000004E-2</v>
      </c>
      <c r="W848">
        <v>4.1375000000000002E-2</v>
      </c>
      <c r="X848">
        <v>3.8750000000000007E-2</v>
      </c>
      <c r="Y848">
        <v>3.7500000000000006E-2</v>
      </c>
      <c r="Z848">
        <v>3.4374999999999996E-2</v>
      </c>
      <c r="AA848">
        <v>3.3500000000000002E-2</v>
      </c>
      <c r="AB848">
        <v>3.0875E-2</v>
      </c>
      <c r="AC848">
        <v>2.8250000000000001E-2</v>
      </c>
      <c r="AD848">
        <v>2.7E-2</v>
      </c>
      <c r="AE848" t="str">
        <f t="shared" si="13"/>
        <v>Aksesori Perhiasan &amp; TurunannyaBatu Permata ArtifisialCincin Batu Permata Artifisial</v>
      </c>
      <c r="BF848" t="s">
        <v>1816</v>
      </c>
      <c r="BI848" t="s">
        <v>1486</v>
      </c>
      <c r="BL848" t="s">
        <v>263</v>
      </c>
      <c r="BM848" t="s">
        <v>3173</v>
      </c>
      <c r="BO848" t="s">
        <v>3020</v>
      </c>
      <c r="BP848" t="s">
        <v>3699</v>
      </c>
    </row>
    <row r="849" spans="1:68">
      <c r="A849" t="s">
        <v>1929</v>
      </c>
      <c r="B849">
        <v>953224</v>
      </c>
      <c r="C849" t="s">
        <v>1931</v>
      </c>
      <c r="D849">
        <v>964360</v>
      </c>
      <c r="E849" t="s">
        <v>1936</v>
      </c>
      <c r="F849">
        <v>958216</v>
      </c>
      <c r="G849" t="s">
        <v>3532</v>
      </c>
      <c r="H849" t="s">
        <v>4529</v>
      </c>
      <c r="I849" t="s">
        <v>246</v>
      </c>
      <c r="J849" t="s">
        <v>2479</v>
      </c>
      <c r="K849">
        <v>0.04</v>
      </c>
      <c r="L849">
        <v>4.4999999999999998E-2</v>
      </c>
      <c r="M849">
        <v>4.9999999999999975E-3</v>
      </c>
      <c r="N849">
        <v>4.7500000000000001E-2</v>
      </c>
      <c r="O849">
        <v>3.6999999999999998E-2</v>
      </c>
      <c r="P849">
        <v>-2.6249999999999997E-3</v>
      </c>
      <c r="Q849">
        <v>-3.4999999999999979E-3</v>
      </c>
      <c r="R849">
        <v>-6.1249999999999976E-3</v>
      </c>
      <c r="S849">
        <v>-8.7499999999999974E-3</v>
      </c>
      <c r="T849">
        <v>-9.9999999999999985E-3</v>
      </c>
      <c r="U849">
        <v>4.4874999999999998E-2</v>
      </c>
      <c r="V849">
        <v>4.4000000000000004E-2</v>
      </c>
      <c r="W849">
        <v>4.1375000000000002E-2</v>
      </c>
      <c r="X849">
        <v>3.8750000000000007E-2</v>
      </c>
      <c r="Y849">
        <v>3.7500000000000006E-2</v>
      </c>
      <c r="Z849">
        <v>3.4374999999999996E-2</v>
      </c>
      <c r="AA849">
        <v>3.3500000000000002E-2</v>
      </c>
      <c r="AB849">
        <v>3.0875E-2</v>
      </c>
      <c r="AC849">
        <v>2.8250000000000001E-2</v>
      </c>
      <c r="AD849">
        <v>2.7E-2</v>
      </c>
      <c r="AE849" t="str">
        <f t="shared" si="13"/>
        <v>Aksesori Perhiasan &amp; TurunannyaBatu Permata ArtifisialKalung &amp; Liontin Batu Permata Artifisial</v>
      </c>
      <c r="BF849" t="s">
        <v>2005</v>
      </c>
      <c r="BI849" t="s">
        <v>1486</v>
      </c>
      <c r="BL849" t="s">
        <v>94</v>
      </c>
      <c r="BM849" t="s">
        <v>3051</v>
      </c>
      <c r="BO849" t="s">
        <v>3040</v>
      </c>
      <c r="BP849" t="s">
        <v>3701</v>
      </c>
    </row>
    <row r="850" spans="1:68">
      <c r="A850" t="s">
        <v>1929</v>
      </c>
      <c r="B850">
        <v>953224</v>
      </c>
      <c r="C850" t="s">
        <v>1931</v>
      </c>
      <c r="D850">
        <v>964360</v>
      </c>
      <c r="E850" t="s">
        <v>1934</v>
      </c>
      <c r="F850">
        <v>974216</v>
      </c>
      <c r="G850" t="s">
        <v>3526</v>
      </c>
      <c r="H850" t="s">
        <v>4529</v>
      </c>
      <c r="I850" t="s">
        <v>246</v>
      </c>
      <c r="J850" t="s">
        <v>2479</v>
      </c>
      <c r="K850">
        <v>0.04</v>
      </c>
      <c r="L850">
        <v>4.4999999999999998E-2</v>
      </c>
      <c r="M850">
        <v>4.9999999999999975E-3</v>
      </c>
      <c r="N850">
        <v>4.7500000000000001E-2</v>
      </c>
      <c r="O850">
        <v>3.6999999999999998E-2</v>
      </c>
      <c r="P850">
        <v>-3.2788160331500837E-3</v>
      </c>
      <c r="Q850">
        <v>-2.180684892820229E-2</v>
      </c>
      <c r="R850">
        <v>-2.5085664961352373E-2</v>
      </c>
      <c r="S850">
        <v>-2.8364480994502457E-2</v>
      </c>
      <c r="T850">
        <v>-3.6152641326003272E-2</v>
      </c>
      <c r="U850">
        <v>4.4221183966849917E-2</v>
      </c>
      <c r="V850">
        <v>2.5693151071797711E-2</v>
      </c>
      <c r="W850">
        <v>2.2414335038647627E-2</v>
      </c>
      <c r="X850">
        <v>1.9135519005497544E-2</v>
      </c>
      <c r="Y850">
        <v>1.1347358673996728E-2</v>
      </c>
      <c r="Z850">
        <v>3.3721183966849914E-2</v>
      </c>
      <c r="AA850">
        <v>1.5193151071797709E-2</v>
      </c>
      <c r="AB850">
        <v>1.1914335038647625E-2</v>
      </c>
      <c r="AC850">
        <v>8.6355190054975411E-3</v>
      </c>
      <c r="AD850">
        <v>8.4735867399672593E-4</v>
      </c>
      <c r="AE850" t="str">
        <f t="shared" si="13"/>
        <v>Aksesori Perhiasan &amp; TurunannyaBatu Permata ArtifisialAnting Batu Permata Artifisial</v>
      </c>
      <c r="BF850" t="s">
        <v>1398</v>
      </c>
      <c r="BI850" t="s">
        <v>1486</v>
      </c>
      <c r="BL850" t="s">
        <v>517</v>
      </c>
      <c r="BM850" t="s">
        <v>3055</v>
      </c>
      <c r="BO850" t="s">
        <v>4054</v>
      </c>
      <c r="BP850" t="s">
        <v>3704</v>
      </c>
    </row>
    <row r="851" spans="1:68">
      <c r="A851" t="s">
        <v>1929</v>
      </c>
      <c r="B851">
        <v>953224</v>
      </c>
      <c r="C851" t="s">
        <v>1931</v>
      </c>
      <c r="D851">
        <v>964360</v>
      </c>
      <c r="E851" t="s">
        <v>1932</v>
      </c>
      <c r="F851">
        <v>974088</v>
      </c>
      <c r="G851" t="s">
        <v>3530</v>
      </c>
      <c r="H851" t="s">
        <v>4529</v>
      </c>
      <c r="I851" t="s">
        <v>246</v>
      </c>
      <c r="J851" t="s">
        <v>2479</v>
      </c>
      <c r="K851">
        <v>0.04</v>
      </c>
      <c r="L851">
        <v>4.4999999999999998E-2</v>
      </c>
      <c r="M851">
        <v>4.9999999999999975E-3</v>
      </c>
      <c r="N851">
        <v>4.7500000000000001E-2</v>
      </c>
      <c r="O851">
        <v>3.6999999999999998E-2</v>
      </c>
      <c r="P851">
        <v>-3.2317111586469688E-3</v>
      </c>
      <c r="Q851">
        <v>-2.0487912442115057E-2</v>
      </c>
      <c r="R851">
        <v>-2.3719623600762026E-2</v>
      </c>
      <c r="S851">
        <v>-2.6951334759408991E-2</v>
      </c>
      <c r="T851">
        <v>-3.4268446345878653E-2</v>
      </c>
      <c r="U851">
        <v>4.4268288841353032E-2</v>
      </c>
      <c r="V851">
        <v>2.7012087557884944E-2</v>
      </c>
      <c r="W851">
        <v>2.3780376399237975E-2</v>
      </c>
      <c r="X851">
        <v>2.054866524059101E-2</v>
      </c>
      <c r="Y851">
        <v>1.3231553654121347E-2</v>
      </c>
      <c r="Z851">
        <v>3.3768288841353029E-2</v>
      </c>
      <c r="AA851">
        <v>1.6512087557884941E-2</v>
      </c>
      <c r="AB851">
        <v>1.3280376399237973E-2</v>
      </c>
      <c r="AC851">
        <v>1.0048665240591007E-2</v>
      </c>
      <c r="AD851">
        <v>2.731553654121345E-3</v>
      </c>
      <c r="AE851" t="str">
        <f t="shared" si="13"/>
        <v>Aksesori Perhiasan &amp; TurunannyaBatu Permata ArtifisialGelang &amp; Gelang Kaki Batu Permata Artifisial</v>
      </c>
      <c r="BF851" t="s">
        <v>1817</v>
      </c>
      <c r="BI851" t="s">
        <v>1486</v>
      </c>
      <c r="BL851" t="s">
        <v>1170</v>
      </c>
      <c r="BM851" t="s">
        <v>3059</v>
      </c>
      <c r="BO851" t="s">
        <v>3036</v>
      </c>
      <c r="BP851" t="s">
        <v>3706</v>
      </c>
    </row>
    <row r="852" spans="1:68">
      <c r="A852" t="s">
        <v>1929</v>
      </c>
      <c r="B852">
        <v>953224</v>
      </c>
      <c r="C852" t="s">
        <v>1931</v>
      </c>
      <c r="D852">
        <v>964360</v>
      </c>
      <c r="E852" t="s">
        <v>1935</v>
      </c>
      <c r="F852">
        <v>974344</v>
      </c>
      <c r="G852" t="s">
        <v>3534</v>
      </c>
      <c r="H852" t="s">
        <v>4529</v>
      </c>
      <c r="I852" t="s">
        <v>246</v>
      </c>
      <c r="J852" t="s">
        <v>2479</v>
      </c>
      <c r="K852">
        <v>0.04</v>
      </c>
      <c r="L852">
        <v>4.4999999999999998E-2</v>
      </c>
      <c r="M852">
        <v>4.9999999999999975E-3</v>
      </c>
      <c r="N852">
        <v>4.7500000000000001E-2</v>
      </c>
      <c r="O852">
        <v>3.6999999999999998E-2</v>
      </c>
      <c r="P852">
        <v>-2.6772427282887815E-3</v>
      </c>
      <c r="Q852">
        <v>-4.9627963920858935E-3</v>
      </c>
      <c r="R852">
        <v>-7.640039120374675E-3</v>
      </c>
      <c r="S852">
        <v>-1.0317281848663457E-2</v>
      </c>
      <c r="T852">
        <v>-1.2089709131551277E-2</v>
      </c>
      <c r="U852">
        <v>4.4822757271711221E-2</v>
      </c>
      <c r="V852">
        <v>4.2537203607914104E-2</v>
      </c>
      <c r="W852">
        <v>3.9859960879625324E-2</v>
      </c>
      <c r="X852">
        <v>3.7182718151336544E-2</v>
      </c>
      <c r="Y852">
        <v>3.5410290868448727E-2</v>
      </c>
      <c r="Z852">
        <v>3.4322757271711218E-2</v>
      </c>
      <c r="AA852">
        <v>3.2037203607914108E-2</v>
      </c>
      <c r="AB852">
        <v>2.9359960879625321E-2</v>
      </c>
      <c r="AC852">
        <v>2.6682718151336542E-2</v>
      </c>
      <c r="AD852">
        <v>2.4910290868448721E-2</v>
      </c>
      <c r="AE852" t="str">
        <f t="shared" si="13"/>
        <v>Aksesori Perhiasan &amp; TurunannyaBatu Permata ArtifisialSet Perhiasan Batu Permata Artifisial</v>
      </c>
      <c r="BF852" t="s">
        <v>1818</v>
      </c>
      <c r="BI852" t="s">
        <v>1486</v>
      </c>
      <c r="BL852" t="s">
        <v>715</v>
      </c>
      <c r="BM852" t="s">
        <v>3064</v>
      </c>
      <c r="BO852" t="s">
        <v>3004</v>
      </c>
      <c r="BP852" t="s">
        <v>3709</v>
      </c>
    </row>
    <row r="853" spans="1:68">
      <c r="A853" t="s">
        <v>1929</v>
      </c>
      <c r="B853">
        <v>953224</v>
      </c>
      <c r="C853" t="s">
        <v>1931</v>
      </c>
      <c r="D853">
        <v>964360</v>
      </c>
      <c r="E853" t="s">
        <v>1933</v>
      </c>
      <c r="F853">
        <v>974472</v>
      </c>
      <c r="G853" t="s">
        <v>3523</v>
      </c>
      <c r="H853" t="s">
        <v>4529</v>
      </c>
      <c r="I853" t="s">
        <v>246</v>
      </c>
      <c r="J853" t="s">
        <v>2479</v>
      </c>
      <c r="K853">
        <v>0.04</v>
      </c>
      <c r="L853">
        <v>4.4999999999999998E-2</v>
      </c>
      <c r="M853">
        <v>4.9999999999999975E-3</v>
      </c>
      <c r="N853">
        <v>4.7500000000000001E-2</v>
      </c>
      <c r="O853">
        <v>3.6999999999999998E-2</v>
      </c>
      <c r="P853">
        <v>-3.236175066314774E-3</v>
      </c>
      <c r="Q853">
        <v>-2.0612901856813623E-2</v>
      </c>
      <c r="R853">
        <v>-2.3849076923128397E-2</v>
      </c>
      <c r="S853">
        <v>-2.7085251989443167E-2</v>
      </c>
      <c r="T853">
        <v>-3.4447002652590888E-2</v>
      </c>
      <c r="U853">
        <v>4.4263824933685227E-2</v>
      </c>
      <c r="V853">
        <v>2.6887098143186378E-2</v>
      </c>
      <c r="W853">
        <v>2.3650923076871604E-2</v>
      </c>
      <c r="X853">
        <v>2.0414748010556833E-2</v>
      </c>
      <c r="Y853">
        <v>1.3052997347409112E-2</v>
      </c>
      <c r="Z853">
        <v>3.3763824933685224E-2</v>
      </c>
      <c r="AA853">
        <v>1.6387098143186375E-2</v>
      </c>
      <c r="AB853">
        <v>1.3150923076871601E-2</v>
      </c>
      <c r="AC853">
        <v>9.9147480105568307E-3</v>
      </c>
      <c r="AD853">
        <v>2.5529973474091097E-3</v>
      </c>
      <c r="AE853" t="str">
        <f t="shared" si="13"/>
        <v>Aksesori Perhiasan &amp; TurunannyaBatu Permata ArtifisialAksesori Pakaian Batu Permata Artifisial</v>
      </c>
      <c r="BF853" t="s">
        <v>1266</v>
      </c>
      <c r="BI853" t="s">
        <v>1486</v>
      </c>
      <c r="BL853" t="s">
        <v>583</v>
      </c>
      <c r="BM853" t="s">
        <v>3067</v>
      </c>
      <c r="BO853" t="s">
        <v>2976</v>
      </c>
      <c r="BP853" t="s">
        <v>3712</v>
      </c>
    </row>
    <row r="854" spans="1:68">
      <c r="A854" t="s">
        <v>1717</v>
      </c>
      <c r="B854">
        <v>700645</v>
      </c>
      <c r="C854" t="s">
        <v>373</v>
      </c>
      <c r="D854">
        <v>2315536</v>
      </c>
      <c r="E854" t="s">
        <v>1773</v>
      </c>
      <c r="F854">
        <v>2320912</v>
      </c>
      <c r="G854" t="s">
        <v>2489</v>
      </c>
      <c r="H854" t="s">
        <v>3641</v>
      </c>
      <c r="I854" t="s">
        <v>2403</v>
      </c>
      <c r="J854" t="s">
        <v>2529</v>
      </c>
      <c r="K854">
        <v>0.04</v>
      </c>
      <c r="L854">
        <v>6.5000000000000002E-2</v>
      </c>
      <c r="M854">
        <v>2.5000000000000001E-2</v>
      </c>
      <c r="N854">
        <v>7.4999999999999997E-2</v>
      </c>
      <c r="O854">
        <v>0.06</v>
      </c>
      <c r="P854">
        <v>0</v>
      </c>
      <c r="Q854">
        <v>0</v>
      </c>
      <c r="R854">
        <v>0</v>
      </c>
      <c r="S854">
        <v>0</v>
      </c>
      <c r="T854">
        <v>0</v>
      </c>
      <c r="U854">
        <v>7.4999999999999997E-2</v>
      </c>
      <c r="V854">
        <v>7.4999999999999997E-2</v>
      </c>
      <c r="W854">
        <v>7.4999999999999997E-2</v>
      </c>
      <c r="X854">
        <v>7.4999999999999997E-2</v>
      </c>
      <c r="Y854">
        <v>7.4999999999999997E-2</v>
      </c>
      <c r="Z854">
        <v>0.06</v>
      </c>
      <c r="AA854">
        <v>0.06</v>
      </c>
      <c r="AB854">
        <v>0.06</v>
      </c>
      <c r="AC854">
        <v>0.06</v>
      </c>
      <c r="AD854">
        <v>0.06</v>
      </c>
      <c r="AE854" t="str">
        <f t="shared" si="13"/>
        <v>KesehatanVaporizerPengisi Daya Vape</v>
      </c>
      <c r="BF854" t="s">
        <v>1308</v>
      </c>
      <c r="BI854" t="s">
        <v>1486</v>
      </c>
      <c r="BL854" t="s">
        <v>1116</v>
      </c>
      <c r="BM854" t="s">
        <v>3070</v>
      </c>
      <c r="BO854" t="s">
        <v>3028</v>
      </c>
      <c r="BP854" t="s">
        <v>3715</v>
      </c>
    </row>
    <row r="855" spans="1:68">
      <c r="A855" t="s">
        <v>2160</v>
      </c>
      <c r="B855">
        <v>603014</v>
      </c>
      <c r="C855" t="s">
        <v>2243</v>
      </c>
      <c r="D855">
        <v>846224</v>
      </c>
      <c r="G855" t="s">
        <v>3779</v>
      </c>
      <c r="H855" t="s">
        <v>3779</v>
      </c>
      <c r="I855" t="s">
        <v>246</v>
      </c>
      <c r="J855" t="s">
        <v>2748</v>
      </c>
      <c r="K855">
        <v>0.06</v>
      </c>
      <c r="L855">
        <v>6.5000000000000002E-2</v>
      </c>
      <c r="M855">
        <v>5.0000000000000044E-3</v>
      </c>
      <c r="N855">
        <v>0.1</v>
      </c>
      <c r="O855">
        <v>0.122</v>
      </c>
      <c r="P855">
        <v>-1.55E-2</v>
      </c>
      <c r="Q855">
        <v>-3.5000000000000027E-3</v>
      </c>
      <c r="R855">
        <v>-1.9000000000000003E-2</v>
      </c>
      <c r="S855">
        <v>-2.3750000000000004E-2</v>
      </c>
      <c r="T855">
        <v>-2.5000000000000005E-2</v>
      </c>
      <c r="U855">
        <v>8.4500000000000006E-2</v>
      </c>
      <c r="V855">
        <v>9.6500000000000002E-2</v>
      </c>
      <c r="W855">
        <v>8.1000000000000003E-2</v>
      </c>
      <c r="X855">
        <v>7.6249999999999998E-2</v>
      </c>
      <c r="Y855">
        <v>7.4999999999999997E-2</v>
      </c>
      <c r="Z855">
        <v>0.1065</v>
      </c>
      <c r="AA855">
        <v>0.11849999999999999</v>
      </c>
      <c r="AB855">
        <v>0.10299999999999999</v>
      </c>
      <c r="AC855">
        <v>9.824999999999999E-2</v>
      </c>
      <c r="AD855">
        <v>9.6999999999999989E-2</v>
      </c>
      <c r="AE855" t="str">
        <f t="shared" si="13"/>
        <v>Olahraga &amp; OutdoorBaju renang, baju selancar, &amp; baju selam</v>
      </c>
      <c r="BF855" t="s">
        <v>2314</v>
      </c>
      <c r="BI855" t="s">
        <v>1486</v>
      </c>
      <c r="BL855" t="s">
        <v>654</v>
      </c>
      <c r="BM855" t="s">
        <v>3073</v>
      </c>
      <c r="BO855" t="s">
        <v>3016</v>
      </c>
      <c r="BP855" t="s">
        <v>3718</v>
      </c>
    </row>
    <row r="856" spans="1:68">
      <c r="A856" t="s">
        <v>2267</v>
      </c>
      <c r="B856">
        <v>604579</v>
      </c>
      <c r="C856" t="s">
        <v>2273</v>
      </c>
      <c r="D856">
        <v>2315280</v>
      </c>
      <c r="E856" t="s">
        <v>2280</v>
      </c>
      <c r="F856">
        <v>2317840</v>
      </c>
      <c r="G856" t="s">
        <v>4414</v>
      </c>
      <c r="H856" t="s">
        <v>4316</v>
      </c>
      <c r="I856" t="s">
        <v>2547</v>
      </c>
      <c r="J856" t="s">
        <v>2267</v>
      </c>
      <c r="K856">
        <v>5.5E-2</v>
      </c>
      <c r="L856">
        <v>7.0000000000000007E-2</v>
      </c>
      <c r="M856">
        <v>1.5000000000000006E-2</v>
      </c>
      <c r="N856">
        <v>0.1</v>
      </c>
      <c r="O856">
        <v>0.122</v>
      </c>
      <c r="P856">
        <v>-1.4500000000000004E-2</v>
      </c>
      <c r="Q856">
        <v>-1.0500000000000004E-2</v>
      </c>
      <c r="R856">
        <v>-2.5000000000000008E-2</v>
      </c>
      <c r="S856">
        <v>-3.1250000000000007E-2</v>
      </c>
      <c r="T856">
        <v>-3.5000000000000003E-2</v>
      </c>
      <c r="U856">
        <v>8.5500000000000007E-2</v>
      </c>
      <c r="V856">
        <v>8.9499999999999996E-2</v>
      </c>
      <c r="W856">
        <v>7.4999999999999997E-2</v>
      </c>
      <c r="X856">
        <v>6.8750000000000006E-2</v>
      </c>
      <c r="Y856">
        <v>6.5000000000000002E-2</v>
      </c>
      <c r="Z856">
        <v>0.1075</v>
      </c>
      <c r="AA856">
        <v>0.11149999999999999</v>
      </c>
      <c r="AB856">
        <v>9.6999999999999989E-2</v>
      </c>
      <c r="AC856">
        <v>9.0749999999999997E-2</v>
      </c>
      <c r="AD856">
        <v>8.6999999999999994E-2</v>
      </c>
      <c r="AE856" t="str">
        <f t="shared" si="13"/>
        <v>Alat &amp; Perangkat KerasOtomatisasi IndustriTombol Tekan</v>
      </c>
      <c r="BF856" t="s">
        <v>2217</v>
      </c>
      <c r="BI856" t="s">
        <v>1486</v>
      </c>
      <c r="BL856" t="s">
        <v>264</v>
      </c>
      <c r="BM856" t="s">
        <v>3076</v>
      </c>
      <c r="BO856" t="s">
        <v>3290</v>
      </c>
      <c r="BP856" t="s">
        <v>3893</v>
      </c>
    </row>
    <row r="857" spans="1:68">
      <c r="A857" t="s">
        <v>2072</v>
      </c>
      <c r="B857">
        <v>601739</v>
      </c>
      <c r="C857" t="s">
        <v>2138</v>
      </c>
      <c r="D857">
        <v>978952</v>
      </c>
      <c r="E857" t="s">
        <v>2143</v>
      </c>
      <c r="F857">
        <v>990728</v>
      </c>
      <c r="G857" t="s">
        <v>3258</v>
      </c>
      <c r="H857" t="s">
        <v>4530</v>
      </c>
      <c r="I857" t="s">
        <v>2403</v>
      </c>
      <c r="J857" t="s">
        <v>2818</v>
      </c>
      <c r="K857">
        <v>0.04</v>
      </c>
      <c r="L857">
        <v>0.03</v>
      </c>
      <c r="M857">
        <v>-1.0000000000000002E-2</v>
      </c>
      <c r="N857">
        <v>0.1</v>
      </c>
      <c r="O857">
        <v>8.2000000000000003E-2</v>
      </c>
      <c r="P857">
        <v>-1.1578324459264647E-3</v>
      </c>
      <c r="Q857">
        <v>-2.1502602567205781E-3</v>
      </c>
      <c r="R857">
        <v>-3.3080927026470429E-3</v>
      </c>
      <c r="S857">
        <v>-4.1351158783088033E-3</v>
      </c>
      <c r="T857">
        <v>-5.8558130629084524E-3</v>
      </c>
      <c r="U857">
        <v>9.8842167554073546E-2</v>
      </c>
      <c r="V857">
        <v>9.7849739743279429E-2</v>
      </c>
      <c r="W857">
        <v>9.6691907297352969E-2</v>
      </c>
      <c r="X857">
        <v>9.5864884121691196E-2</v>
      </c>
      <c r="Y857">
        <v>9.4144186937091548E-2</v>
      </c>
      <c r="Z857">
        <v>8.0842167554073543E-2</v>
      </c>
      <c r="AA857">
        <v>7.9849739743279427E-2</v>
      </c>
      <c r="AB857">
        <v>7.8691907297352967E-2</v>
      </c>
      <c r="AC857">
        <v>7.7864884121691194E-2</v>
      </c>
      <c r="AD857">
        <v>7.6144186937091546E-2</v>
      </c>
      <c r="AE857" t="str">
        <f t="shared" si="13"/>
        <v>Telepon &amp; ElektronikAksesori UniversalKipas USB &amp; Seluler</v>
      </c>
      <c r="BF857" t="s">
        <v>2019</v>
      </c>
      <c r="BI857" t="s">
        <v>1486</v>
      </c>
      <c r="BL857" t="s">
        <v>1125</v>
      </c>
      <c r="BM857" t="s">
        <v>3079</v>
      </c>
      <c r="BO857" t="s">
        <v>3339</v>
      </c>
      <c r="BP857" t="s">
        <v>3896</v>
      </c>
    </row>
    <row r="858" spans="1:68">
      <c r="A858" t="s">
        <v>2072</v>
      </c>
      <c r="B858">
        <v>601739</v>
      </c>
      <c r="C858" t="s">
        <v>2138</v>
      </c>
      <c r="D858">
        <v>978952</v>
      </c>
      <c r="E858" t="s">
        <v>2144</v>
      </c>
      <c r="F858">
        <v>983816</v>
      </c>
      <c r="G858" t="s">
        <v>3262</v>
      </c>
      <c r="H858" t="s">
        <v>4530</v>
      </c>
      <c r="I858" t="s">
        <v>2403</v>
      </c>
      <c r="J858" t="s">
        <v>2818</v>
      </c>
      <c r="K858">
        <v>0.04</v>
      </c>
      <c r="L858">
        <v>0.03</v>
      </c>
      <c r="M858">
        <v>-1.0000000000000002E-2</v>
      </c>
      <c r="N858">
        <v>0.08</v>
      </c>
      <c r="O858">
        <v>7.1999999999999995E-2</v>
      </c>
      <c r="P858">
        <v>-1.0499999999999997E-3</v>
      </c>
      <c r="Q858">
        <v>-1.9499999999999999E-3</v>
      </c>
      <c r="R858">
        <v>-2.9999999999999996E-3</v>
      </c>
      <c r="S858">
        <v>-3.7499999999999994E-3</v>
      </c>
      <c r="T858">
        <v>-4.9999999999999992E-3</v>
      </c>
      <c r="U858">
        <v>7.8950000000000006E-2</v>
      </c>
      <c r="V858">
        <v>7.8050000000000008E-2</v>
      </c>
      <c r="W858">
        <v>7.6999999999999999E-2</v>
      </c>
      <c r="X858">
        <v>7.6249999999999998E-2</v>
      </c>
      <c r="Y858">
        <v>7.4999999999999997E-2</v>
      </c>
      <c r="Z858">
        <v>7.0949999999999999E-2</v>
      </c>
      <c r="AA858">
        <v>7.0050000000000001E-2</v>
      </c>
      <c r="AB858">
        <v>6.8999999999999992E-2</v>
      </c>
      <c r="AC858">
        <v>6.8249999999999991E-2</v>
      </c>
      <c r="AD858">
        <v>6.699999999999999E-2</v>
      </c>
      <c r="AE858" t="str">
        <f t="shared" si="13"/>
        <v>Telepon &amp; ElektronikAksesori UniversalLampu USB &amp; Seluler</v>
      </c>
      <c r="BF858" t="s">
        <v>2194</v>
      </c>
      <c r="BI858" t="s">
        <v>1486</v>
      </c>
      <c r="BL858" t="s">
        <v>485</v>
      </c>
      <c r="BM858" t="s">
        <v>3083</v>
      </c>
      <c r="BO858" t="s">
        <v>4511</v>
      </c>
      <c r="BP858" t="s">
        <v>3899</v>
      </c>
    </row>
    <row r="859" spans="1:68">
      <c r="A859" t="s">
        <v>2072</v>
      </c>
      <c r="B859">
        <v>601739</v>
      </c>
      <c r="C859" t="s">
        <v>2138</v>
      </c>
      <c r="D859">
        <v>978952</v>
      </c>
      <c r="E859" t="s">
        <v>2145</v>
      </c>
      <c r="F859">
        <v>803856</v>
      </c>
      <c r="G859" t="s">
        <v>3270</v>
      </c>
      <c r="H859" t="s">
        <v>4530</v>
      </c>
      <c r="I859" t="s">
        <v>2403</v>
      </c>
      <c r="J859" t="s">
        <v>2818</v>
      </c>
      <c r="K859">
        <v>0.04</v>
      </c>
      <c r="L859">
        <v>0.03</v>
      </c>
      <c r="M859">
        <v>-1.0000000000000002E-2</v>
      </c>
      <c r="N859">
        <v>0.08</v>
      </c>
      <c r="O859">
        <v>5.1999999999999998E-2</v>
      </c>
      <c r="P859">
        <v>-1.0499999999999997E-3</v>
      </c>
      <c r="Q859">
        <v>-1.9499999999999999E-3</v>
      </c>
      <c r="R859">
        <v>-2.9999999999999996E-3</v>
      </c>
      <c r="S859">
        <v>-3.7499999999999994E-3</v>
      </c>
      <c r="T859">
        <v>-4.9999999999999992E-3</v>
      </c>
      <c r="U859">
        <v>7.8950000000000006E-2</v>
      </c>
      <c r="V859">
        <v>7.8050000000000008E-2</v>
      </c>
      <c r="W859">
        <v>7.6999999999999999E-2</v>
      </c>
      <c r="X859">
        <v>7.6249999999999998E-2</v>
      </c>
      <c r="Y859">
        <v>7.4999999999999997E-2</v>
      </c>
      <c r="Z859">
        <v>5.0949999999999995E-2</v>
      </c>
      <c r="AA859">
        <v>5.0049999999999997E-2</v>
      </c>
      <c r="AB859">
        <v>4.8999999999999995E-2</v>
      </c>
      <c r="AC859">
        <v>4.8250000000000001E-2</v>
      </c>
      <c r="AD859">
        <v>4.7E-2</v>
      </c>
      <c r="AE859" t="str">
        <f t="shared" si="13"/>
        <v>Telepon &amp; ElektronikAksesori UniversalPenyedot Debu USB</v>
      </c>
      <c r="BF859" t="s">
        <v>1794</v>
      </c>
      <c r="BI859" t="s">
        <v>1486</v>
      </c>
      <c r="BL859" t="s">
        <v>480</v>
      </c>
      <c r="BM859" t="s">
        <v>3087</v>
      </c>
      <c r="BO859" t="s">
        <v>4506</v>
      </c>
      <c r="BP859" t="s">
        <v>3902</v>
      </c>
    </row>
    <row r="860" spans="1:68">
      <c r="A860" t="s">
        <v>2072</v>
      </c>
      <c r="B860">
        <v>601739</v>
      </c>
      <c r="C860" t="s">
        <v>2138</v>
      </c>
      <c r="D860">
        <v>978952</v>
      </c>
      <c r="E860" t="s">
        <v>2142</v>
      </c>
      <c r="F860">
        <v>842128</v>
      </c>
      <c r="G860" t="s">
        <v>3266</v>
      </c>
      <c r="H860" t="s">
        <v>4530</v>
      </c>
      <c r="I860" t="s">
        <v>2403</v>
      </c>
      <c r="J860" t="s">
        <v>2818</v>
      </c>
      <c r="K860">
        <v>0.04</v>
      </c>
      <c r="L860">
        <v>0.03</v>
      </c>
      <c r="M860">
        <v>-1.0000000000000002E-2</v>
      </c>
      <c r="N860">
        <v>0.1</v>
      </c>
      <c r="O860">
        <v>0.11700000000000001</v>
      </c>
      <c r="P860">
        <v>-1.0499999999999997E-3</v>
      </c>
      <c r="Q860">
        <v>-1.9499999999999999E-3</v>
      </c>
      <c r="R860">
        <v>-2.9999999999999996E-3</v>
      </c>
      <c r="S860">
        <v>-3.7499999999999994E-3</v>
      </c>
      <c r="T860">
        <v>-4.9999999999999992E-3</v>
      </c>
      <c r="U860">
        <v>9.895000000000001E-2</v>
      </c>
      <c r="V860">
        <v>9.8050000000000012E-2</v>
      </c>
      <c r="W860">
        <v>9.7000000000000003E-2</v>
      </c>
      <c r="X860">
        <v>9.6250000000000002E-2</v>
      </c>
      <c r="Y860">
        <v>9.5000000000000001E-2</v>
      </c>
      <c r="Z860">
        <v>0.11595000000000001</v>
      </c>
      <c r="AA860">
        <v>0.11505000000000001</v>
      </c>
      <c r="AB860">
        <v>0.114</v>
      </c>
      <c r="AC860">
        <v>0.11325</v>
      </c>
      <c r="AD860">
        <v>0.112</v>
      </c>
      <c r="AE860" t="str">
        <f t="shared" si="13"/>
        <v>Telepon &amp; ElektronikAksesori UniversalPengisian Daya Baterai Universal</v>
      </c>
      <c r="BF860" t="s">
        <v>1474</v>
      </c>
      <c r="BI860" t="s">
        <v>1486</v>
      </c>
      <c r="BL860" t="s">
        <v>1037</v>
      </c>
      <c r="BM860" t="s">
        <v>3091</v>
      </c>
      <c r="BO860" t="s">
        <v>4508</v>
      </c>
      <c r="BP860" t="s">
        <v>3905</v>
      </c>
    </row>
    <row r="861" spans="1:68">
      <c r="A861" t="s">
        <v>2072</v>
      </c>
      <c r="B861">
        <v>601739</v>
      </c>
      <c r="C861" t="s">
        <v>2138</v>
      </c>
      <c r="D861">
        <v>978952</v>
      </c>
      <c r="E861" t="s">
        <v>2141</v>
      </c>
      <c r="F861">
        <v>979208</v>
      </c>
      <c r="G861" t="s">
        <v>3274</v>
      </c>
      <c r="H861" t="s">
        <v>4530</v>
      </c>
      <c r="I861" t="s">
        <v>2403</v>
      </c>
      <c r="J861" t="s">
        <v>1504</v>
      </c>
      <c r="K861">
        <v>0.04</v>
      </c>
      <c r="L861">
        <v>0.03</v>
      </c>
      <c r="M861">
        <v>-1.0000000000000002E-2</v>
      </c>
      <c r="N861">
        <v>7.7499999999999999E-2</v>
      </c>
      <c r="O861">
        <v>9.1999999999999998E-2</v>
      </c>
      <c r="P861">
        <v>-1.1612355327975661E-3</v>
      </c>
      <c r="Q861">
        <v>-2.1565802751954805E-3</v>
      </c>
      <c r="R861">
        <v>-3.3178158079930466E-3</v>
      </c>
      <c r="S861">
        <v>-4.147269759991308E-3</v>
      </c>
      <c r="T861">
        <v>-5.8828216888695741E-3</v>
      </c>
      <c r="U861">
        <v>7.6338764467202433E-2</v>
      </c>
      <c r="V861">
        <v>7.5343419724804517E-2</v>
      </c>
      <c r="W861">
        <v>7.418218419200695E-2</v>
      </c>
      <c r="X861">
        <v>7.3352730240008684E-2</v>
      </c>
      <c r="Y861">
        <v>7.1617178311130431E-2</v>
      </c>
      <c r="Z861">
        <v>9.0838764467202432E-2</v>
      </c>
      <c r="AA861">
        <v>8.9843419724804516E-2</v>
      </c>
      <c r="AB861">
        <v>8.8682184192006949E-2</v>
      </c>
      <c r="AC861">
        <v>8.7852730240008697E-2</v>
      </c>
      <c r="AD861">
        <v>8.611717831113043E-2</v>
      </c>
      <c r="AE861" t="str">
        <f t="shared" si="13"/>
        <v>Telepon &amp; ElektronikAksesori UniversalWi-Fi Saku</v>
      </c>
      <c r="BF861" t="s">
        <v>2010</v>
      </c>
      <c r="BI861" t="s">
        <v>1486</v>
      </c>
      <c r="BL861" t="s">
        <v>95</v>
      </c>
      <c r="BM861" t="s">
        <v>3094</v>
      </c>
      <c r="BO861" t="s">
        <v>4510</v>
      </c>
      <c r="BP861" t="s">
        <v>3908</v>
      </c>
    </row>
    <row r="862" spans="1:68">
      <c r="A862" t="s">
        <v>2072</v>
      </c>
      <c r="B862">
        <v>601739</v>
      </c>
      <c r="C862" t="s">
        <v>2138</v>
      </c>
      <c r="D862">
        <v>978952</v>
      </c>
      <c r="E862" t="s">
        <v>2140</v>
      </c>
      <c r="F862">
        <v>841872</v>
      </c>
      <c r="G862" t="s">
        <v>3250</v>
      </c>
      <c r="H862" t="s">
        <v>4530</v>
      </c>
      <c r="I862" t="s">
        <v>2403</v>
      </c>
      <c r="J862" t="s">
        <v>2818</v>
      </c>
      <c r="K862">
        <v>0.04</v>
      </c>
      <c r="L862">
        <v>0.03</v>
      </c>
      <c r="M862">
        <v>-1.0000000000000002E-2</v>
      </c>
      <c r="N862">
        <v>9.5000000000000001E-2</v>
      </c>
      <c r="O862">
        <v>9.1999999999999998E-2</v>
      </c>
      <c r="P862">
        <v>-1.0499999999999997E-3</v>
      </c>
      <c r="Q862">
        <v>-1.9499999999999999E-3</v>
      </c>
      <c r="R862">
        <v>-2.9999999999999996E-3</v>
      </c>
      <c r="S862">
        <v>-3.7499999999999994E-3</v>
      </c>
      <c r="T862">
        <v>-4.9999999999999992E-3</v>
      </c>
      <c r="U862">
        <v>9.3950000000000006E-2</v>
      </c>
      <c r="V862">
        <v>9.3050000000000008E-2</v>
      </c>
      <c r="W862">
        <v>9.1999999999999998E-2</v>
      </c>
      <c r="X862">
        <v>9.1249999999999998E-2</v>
      </c>
      <c r="Y862">
        <v>0.09</v>
      </c>
      <c r="Z862">
        <v>9.0950000000000003E-2</v>
      </c>
      <c r="AA862">
        <v>9.0050000000000005E-2</v>
      </c>
      <c r="AB862">
        <v>8.8999999999999996E-2</v>
      </c>
      <c r="AC862">
        <v>8.8249999999999995E-2</v>
      </c>
      <c r="AD862">
        <v>8.6999999999999994E-2</v>
      </c>
      <c r="AE862" t="str">
        <f t="shared" si="13"/>
        <v>Telepon &amp; ElektronikAksesori UniversalBaterai</v>
      </c>
      <c r="BF862" t="s">
        <v>1442</v>
      </c>
      <c r="BI862" t="s">
        <v>1486</v>
      </c>
      <c r="BL862" t="s">
        <v>486</v>
      </c>
      <c r="BM862" t="s">
        <v>3098</v>
      </c>
      <c r="BO862" t="s">
        <v>4513</v>
      </c>
      <c r="BP862" t="s">
        <v>3911</v>
      </c>
    </row>
    <row r="863" spans="1:68">
      <c r="A863" t="s">
        <v>2072</v>
      </c>
      <c r="B863">
        <v>601739</v>
      </c>
      <c r="C863" t="s">
        <v>2138</v>
      </c>
      <c r="D863">
        <v>978952</v>
      </c>
      <c r="E863" t="s">
        <v>2139</v>
      </c>
      <c r="F863">
        <v>842000</v>
      </c>
      <c r="G863" t="s">
        <v>3254</v>
      </c>
      <c r="H863" t="s">
        <v>4530</v>
      </c>
      <c r="I863" t="s">
        <v>2403</v>
      </c>
      <c r="J863" t="s">
        <v>2818</v>
      </c>
      <c r="K863">
        <v>0.04</v>
      </c>
      <c r="L863">
        <v>0.03</v>
      </c>
      <c r="M863">
        <v>-1.0000000000000002E-2</v>
      </c>
      <c r="N863">
        <v>0.1</v>
      </c>
      <c r="O863">
        <v>9.1999999999999998E-2</v>
      </c>
      <c r="P863">
        <v>-1.0499999999999997E-3</v>
      </c>
      <c r="Q863">
        <v>-1.9499999999999999E-3</v>
      </c>
      <c r="R863">
        <v>-2.9999999999999996E-3</v>
      </c>
      <c r="S863">
        <v>-3.7499999999999994E-3</v>
      </c>
      <c r="T863">
        <v>-4.9999999999999992E-3</v>
      </c>
      <c r="U863">
        <v>9.895000000000001E-2</v>
      </c>
      <c r="V863">
        <v>9.8050000000000012E-2</v>
      </c>
      <c r="W863">
        <v>9.7000000000000003E-2</v>
      </c>
      <c r="X863">
        <v>9.6250000000000002E-2</v>
      </c>
      <c r="Y863">
        <v>9.5000000000000001E-2</v>
      </c>
      <c r="Z863">
        <v>9.0950000000000003E-2</v>
      </c>
      <c r="AA863">
        <v>9.0050000000000005E-2</v>
      </c>
      <c r="AB863">
        <v>8.8999999999999996E-2</v>
      </c>
      <c r="AC863">
        <v>8.8249999999999995E-2</v>
      </c>
      <c r="AD863">
        <v>8.6999999999999994E-2</v>
      </c>
      <c r="AE863" t="str">
        <f t="shared" si="13"/>
        <v>Telepon &amp; ElektronikAksesori UniversalBaterai Kancing</v>
      </c>
      <c r="BF863" t="s">
        <v>2011</v>
      </c>
      <c r="BI863" t="s">
        <v>1486</v>
      </c>
      <c r="BL863" t="s">
        <v>672</v>
      </c>
      <c r="BM863" t="s">
        <v>3102</v>
      </c>
      <c r="BO863" t="s">
        <v>4514</v>
      </c>
      <c r="BP863" t="s">
        <v>3914</v>
      </c>
    </row>
    <row r="864" spans="1:68">
      <c r="A864" t="s">
        <v>2028</v>
      </c>
      <c r="B864">
        <v>601303</v>
      </c>
      <c r="C864" t="s">
        <v>2037</v>
      </c>
      <c r="D864">
        <v>601310</v>
      </c>
      <c r="E864" t="s">
        <v>2040</v>
      </c>
      <c r="F864">
        <v>996616</v>
      </c>
      <c r="G864" t="s">
        <v>3695</v>
      </c>
      <c r="H864" t="s">
        <v>2415</v>
      </c>
      <c r="I864" t="s">
        <v>246</v>
      </c>
      <c r="J864" t="s">
        <v>2028</v>
      </c>
      <c r="K864">
        <v>5.5E-2</v>
      </c>
      <c r="L864">
        <v>0.08</v>
      </c>
      <c r="M864">
        <v>2.5000000000000001E-2</v>
      </c>
      <c r="N864">
        <v>9.2499999999999999E-2</v>
      </c>
      <c r="O864">
        <v>0.1095</v>
      </c>
      <c r="P864">
        <v>-7.1160227330003302E-3</v>
      </c>
      <c r="Q864">
        <v>-2.0187840868997733E-2</v>
      </c>
      <c r="R864">
        <v>-2.7303863601998064E-2</v>
      </c>
      <c r="S864">
        <v>-3.4129829502497579E-2</v>
      </c>
      <c r="T864">
        <v>-4.133977266999677E-2</v>
      </c>
      <c r="U864">
        <v>8.5383977266999672E-2</v>
      </c>
      <c r="V864">
        <v>7.2312159131002265E-2</v>
      </c>
      <c r="W864">
        <v>6.5196136398001939E-2</v>
      </c>
      <c r="X864">
        <v>5.837017049750242E-2</v>
      </c>
      <c r="Y864">
        <v>5.1160227330003229E-2</v>
      </c>
      <c r="Z864">
        <v>0.10238397726699967</v>
      </c>
      <c r="AA864">
        <v>8.9312159131002267E-2</v>
      </c>
      <c r="AB864">
        <v>8.219613639800194E-2</v>
      </c>
      <c r="AC864">
        <v>7.5370170497502414E-2</v>
      </c>
      <c r="AD864">
        <v>6.8160227330003237E-2</v>
      </c>
      <c r="AE864" t="str">
        <f t="shared" si="13"/>
        <v>Fashion MuslimBusana Muslim WanitaSetelan Pakaian Pasangan</v>
      </c>
      <c r="BF864" t="s">
        <v>2218</v>
      </c>
      <c r="BI864" t="s">
        <v>1486</v>
      </c>
      <c r="BL864" t="s">
        <v>487</v>
      </c>
      <c r="BM864" t="s">
        <v>3105</v>
      </c>
      <c r="BO864" t="s">
        <v>4512</v>
      </c>
      <c r="BP864" t="s">
        <v>3917</v>
      </c>
    </row>
    <row r="865" spans="1:68">
      <c r="A865" t="s">
        <v>1348</v>
      </c>
      <c r="B865">
        <v>601450</v>
      </c>
      <c r="C865" t="s">
        <v>1399</v>
      </c>
      <c r="D865">
        <v>981128</v>
      </c>
      <c r="E865" t="s">
        <v>1400</v>
      </c>
      <c r="F865">
        <v>981256</v>
      </c>
      <c r="G865" t="s">
        <v>4385</v>
      </c>
      <c r="H865" t="s">
        <v>4531</v>
      </c>
      <c r="I865" t="s">
        <v>2457</v>
      </c>
      <c r="J865" t="s">
        <v>1348</v>
      </c>
      <c r="K865">
        <v>0.04</v>
      </c>
      <c r="L865">
        <v>7.0000000000000007E-2</v>
      </c>
      <c r="M865">
        <v>3.0000000000000006E-2</v>
      </c>
      <c r="N865">
        <v>0.1</v>
      </c>
      <c r="O865">
        <v>9.1999999999999998E-2</v>
      </c>
      <c r="P865">
        <v>-1.3000000000000008E-2</v>
      </c>
      <c r="Q865">
        <v>-2.1000000000000001E-2</v>
      </c>
      <c r="R865">
        <v>-3.4000000000000009E-2</v>
      </c>
      <c r="S865">
        <v>-4.250000000000001E-2</v>
      </c>
      <c r="T865">
        <v>-0.05</v>
      </c>
      <c r="U865">
        <v>8.6999999999999994E-2</v>
      </c>
      <c r="V865">
        <v>7.9000000000000001E-2</v>
      </c>
      <c r="W865">
        <v>6.6000000000000003E-2</v>
      </c>
      <c r="X865">
        <v>5.7499999999999996E-2</v>
      </c>
      <c r="Y865">
        <v>0.05</v>
      </c>
      <c r="Z865">
        <v>7.8999999999999987E-2</v>
      </c>
      <c r="AA865">
        <v>7.0999999999999994E-2</v>
      </c>
      <c r="AB865">
        <v>5.7999999999999989E-2</v>
      </c>
      <c r="AC865">
        <v>4.9499999999999988E-2</v>
      </c>
      <c r="AD865">
        <v>4.1999999999999996E-2</v>
      </c>
      <c r="AE865" t="str">
        <f t="shared" si="13"/>
        <v>Perawatan &amp; KecantikanPerawatan Pribadi KhususPopok Dewasa</v>
      </c>
      <c r="BF865" t="s">
        <v>2241</v>
      </c>
      <c r="BI865" t="s">
        <v>1486</v>
      </c>
      <c r="BL865" t="s">
        <v>481</v>
      </c>
      <c r="BM865" t="s">
        <v>3109</v>
      </c>
      <c r="BO865" t="s">
        <v>4505</v>
      </c>
      <c r="BP865" t="s">
        <v>3920</v>
      </c>
    </row>
    <row r="866" spans="1:68">
      <c r="A866" t="s">
        <v>1348</v>
      </c>
      <c r="B866">
        <v>601450</v>
      </c>
      <c r="C866" t="s">
        <v>1399</v>
      </c>
      <c r="D866">
        <v>981128</v>
      </c>
      <c r="E866" t="s">
        <v>1403</v>
      </c>
      <c r="F866">
        <v>1005064</v>
      </c>
      <c r="G866" t="s">
        <v>4383</v>
      </c>
      <c r="H866" t="s">
        <v>4531</v>
      </c>
      <c r="I866" t="s">
        <v>2457</v>
      </c>
      <c r="J866" t="s">
        <v>1348</v>
      </c>
      <c r="K866">
        <v>0.04</v>
      </c>
      <c r="L866">
        <v>7.0000000000000007E-2</v>
      </c>
      <c r="M866">
        <v>3.0000000000000006E-2</v>
      </c>
      <c r="N866">
        <v>9.5000000000000001E-2</v>
      </c>
      <c r="O866">
        <v>9.1999999999999998E-2</v>
      </c>
      <c r="P866">
        <v>-1.3000000000000008E-2</v>
      </c>
      <c r="Q866">
        <v>-2.1000000000000001E-2</v>
      </c>
      <c r="R866">
        <v>-3.4000000000000009E-2</v>
      </c>
      <c r="S866">
        <v>-4.250000000000001E-2</v>
      </c>
      <c r="T866">
        <v>-0.05</v>
      </c>
      <c r="U866">
        <v>8.199999999999999E-2</v>
      </c>
      <c r="V866">
        <v>7.3999999999999996E-2</v>
      </c>
      <c r="W866">
        <v>6.0999999999999992E-2</v>
      </c>
      <c r="X866">
        <v>5.2499999999999991E-2</v>
      </c>
      <c r="Y866">
        <v>4.4999999999999998E-2</v>
      </c>
      <c r="Z866">
        <v>7.8999999999999987E-2</v>
      </c>
      <c r="AA866">
        <v>7.0999999999999994E-2</v>
      </c>
      <c r="AB866">
        <v>5.7999999999999989E-2</v>
      </c>
      <c r="AC866">
        <v>4.9499999999999988E-2</v>
      </c>
      <c r="AD866">
        <v>4.1999999999999996E-2</v>
      </c>
      <c r="AE866" t="str">
        <f t="shared" si="13"/>
        <v>Perawatan &amp; KecantikanPerawatan Pribadi KhususPerlak</v>
      </c>
      <c r="BF866" t="s">
        <v>2050</v>
      </c>
      <c r="BI866" t="s">
        <v>1486</v>
      </c>
      <c r="BL866" t="s">
        <v>488</v>
      </c>
      <c r="BM866" t="s">
        <v>3113</v>
      </c>
      <c r="BO866" t="s">
        <v>4502</v>
      </c>
      <c r="BP866" t="s">
        <v>3923</v>
      </c>
    </row>
    <row r="867" spans="1:68">
      <c r="A867" t="s">
        <v>1348</v>
      </c>
      <c r="B867">
        <v>601450</v>
      </c>
      <c r="C867" t="s">
        <v>1399</v>
      </c>
      <c r="D867">
        <v>981128</v>
      </c>
      <c r="E867" t="s">
        <v>1402</v>
      </c>
      <c r="F867">
        <v>856328</v>
      </c>
      <c r="G867" t="s">
        <v>4379</v>
      </c>
      <c r="H867" t="s">
        <v>4531</v>
      </c>
      <c r="I867" t="s">
        <v>2457</v>
      </c>
      <c r="J867" t="s">
        <v>1348</v>
      </c>
      <c r="K867">
        <v>0.04</v>
      </c>
      <c r="L867">
        <v>7.0000000000000007E-2</v>
      </c>
      <c r="M867">
        <v>3.0000000000000006E-2</v>
      </c>
      <c r="N867">
        <v>9.5000000000000001E-2</v>
      </c>
      <c r="O867">
        <v>9.1999999999999998E-2</v>
      </c>
      <c r="P867">
        <v>-1.3000000000000008E-2</v>
      </c>
      <c r="Q867">
        <v>-2.1000000000000001E-2</v>
      </c>
      <c r="R867">
        <v>-3.4000000000000009E-2</v>
      </c>
      <c r="S867">
        <v>-4.250000000000001E-2</v>
      </c>
      <c r="T867">
        <v>-0.05</v>
      </c>
      <c r="U867">
        <v>8.199999999999999E-2</v>
      </c>
      <c r="V867">
        <v>7.3999999999999996E-2</v>
      </c>
      <c r="W867">
        <v>6.0999999999999992E-2</v>
      </c>
      <c r="X867">
        <v>5.2499999999999991E-2</v>
      </c>
      <c r="Y867">
        <v>4.4999999999999998E-2</v>
      </c>
      <c r="Z867">
        <v>7.8999999999999987E-2</v>
      </c>
      <c r="AA867">
        <v>7.0999999999999994E-2</v>
      </c>
      <c r="AB867">
        <v>5.7999999999999989E-2</v>
      </c>
      <c r="AC867">
        <v>4.9499999999999988E-2</v>
      </c>
      <c r="AD867">
        <v>4.1999999999999996E-2</v>
      </c>
      <c r="AE867" t="str">
        <f t="shared" si="13"/>
        <v>Perawatan &amp; KecantikanPerawatan Pribadi KhususIce Pack</v>
      </c>
      <c r="BF867" t="s">
        <v>2051</v>
      </c>
      <c r="BI867" t="s">
        <v>1486</v>
      </c>
      <c r="BL867" t="s">
        <v>236</v>
      </c>
      <c r="BM867" t="s">
        <v>3117</v>
      </c>
      <c r="BO867" t="s">
        <v>4509</v>
      </c>
      <c r="BP867" t="s">
        <v>3926</v>
      </c>
    </row>
    <row r="868" spans="1:68">
      <c r="A868" t="s">
        <v>1348</v>
      </c>
      <c r="B868">
        <v>601450</v>
      </c>
      <c r="C868" t="s">
        <v>1399</v>
      </c>
      <c r="D868">
        <v>981128</v>
      </c>
      <c r="E868" t="s">
        <v>1404</v>
      </c>
      <c r="F868">
        <v>981384</v>
      </c>
      <c r="G868" t="s">
        <v>4377</v>
      </c>
      <c r="H868" t="s">
        <v>4531</v>
      </c>
      <c r="I868" t="s">
        <v>2457</v>
      </c>
      <c r="J868" t="s">
        <v>1348</v>
      </c>
      <c r="K868">
        <v>0.04</v>
      </c>
      <c r="L868">
        <v>7.0000000000000007E-2</v>
      </c>
      <c r="M868">
        <v>3.0000000000000006E-2</v>
      </c>
      <c r="N868">
        <v>0.1</v>
      </c>
      <c r="O868">
        <v>8.2000000000000003E-2</v>
      </c>
      <c r="P868">
        <v>-1.3000000000000008E-2</v>
      </c>
      <c r="Q868">
        <v>-2.1000000000000001E-2</v>
      </c>
      <c r="R868">
        <v>-3.4000000000000009E-2</v>
      </c>
      <c r="S868">
        <v>-4.250000000000001E-2</v>
      </c>
      <c r="T868">
        <v>-0.05</v>
      </c>
      <c r="U868">
        <v>8.6999999999999994E-2</v>
      </c>
      <c r="V868">
        <v>7.9000000000000001E-2</v>
      </c>
      <c r="W868">
        <v>6.6000000000000003E-2</v>
      </c>
      <c r="X868">
        <v>5.7499999999999996E-2</v>
      </c>
      <c r="Y868">
        <v>0.05</v>
      </c>
      <c r="Z868">
        <v>6.8999999999999992E-2</v>
      </c>
      <c r="AA868">
        <v>6.0999999999999999E-2</v>
      </c>
      <c r="AB868">
        <v>4.7999999999999994E-2</v>
      </c>
      <c r="AC868">
        <v>3.9499999999999993E-2</v>
      </c>
      <c r="AD868">
        <v>3.2000000000000001E-2</v>
      </c>
      <c r="AE868" t="str">
        <f t="shared" si="13"/>
        <v>Perawatan &amp; KecantikanPerawatan Pribadi KhususAntinyamuk</v>
      </c>
      <c r="BF868" t="s">
        <v>1712</v>
      </c>
      <c r="BI868" t="s">
        <v>1486</v>
      </c>
      <c r="BL868" t="s">
        <v>917</v>
      </c>
      <c r="BM868" t="s">
        <v>3121</v>
      </c>
      <c r="BO868" t="s">
        <v>4504</v>
      </c>
      <c r="BP868" t="s">
        <v>3929</v>
      </c>
    </row>
    <row r="869" spans="1:68">
      <c r="A869" t="s">
        <v>1348</v>
      </c>
      <c r="B869">
        <v>601450</v>
      </c>
      <c r="C869" t="s">
        <v>1399</v>
      </c>
      <c r="D869">
        <v>981128</v>
      </c>
      <c r="E869" t="s">
        <v>1401</v>
      </c>
      <c r="F869">
        <v>700662</v>
      </c>
      <c r="G869" t="s">
        <v>4381</v>
      </c>
      <c r="H869" t="s">
        <v>4531</v>
      </c>
      <c r="I869" t="s">
        <v>2457</v>
      </c>
      <c r="J869" t="s">
        <v>1348</v>
      </c>
      <c r="K869">
        <v>0.04</v>
      </c>
      <c r="L869">
        <v>7.0000000000000007E-2</v>
      </c>
      <c r="M869">
        <v>3.0000000000000006E-2</v>
      </c>
      <c r="N869">
        <v>9.5000000000000001E-2</v>
      </c>
      <c r="O869">
        <v>9.1999999999999998E-2</v>
      </c>
      <c r="P869">
        <v>-1.3000000000000008E-2</v>
      </c>
      <c r="Q869">
        <v>-2.1000000000000001E-2</v>
      </c>
      <c r="R869">
        <v>-3.4000000000000009E-2</v>
      </c>
      <c r="S869">
        <v>-4.250000000000001E-2</v>
      </c>
      <c r="T869">
        <v>-0.05</v>
      </c>
      <c r="U869">
        <v>8.199999999999999E-2</v>
      </c>
      <c r="V869">
        <v>7.3999999999999996E-2</v>
      </c>
      <c r="W869">
        <v>6.0999999999999992E-2</v>
      </c>
      <c r="X869">
        <v>5.2499999999999991E-2</v>
      </c>
      <c r="Y869">
        <v>4.4999999999999998E-2</v>
      </c>
      <c r="Z869">
        <v>7.8999999999999987E-2</v>
      </c>
      <c r="AA869">
        <v>7.0999999999999994E-2</v>
      </c>
      <c r="AB869">
        <v>5.7999999999999989E-2</v>
      </c>
      <c r="AC869">
        <v>4.9499999999999988E-2</v>
      </c>
      <c r="AD869">
        <v>4.1999999999999996E-2</v>
      </c>
      <c r="AE869" t="str">
        <f t="shared" si="13"/>
        <v>Perawatan &amp; KecantikanPerawatan Pribadi KhususKoyok</v>
      </c>
      <c r="BF869" t="s">
        <v>1533</v>
      </c>
      <c r="BI869" t="s">
        <v>1486</v>
      </c>
      <c r="BL869" t="s">
        <v>584</v>
      </c>
      <c r="BM869" t="s">
        <v>3125</v>
      </c>
      <c r="BO869" t="s">
        <v>4507</v>
      </c>
      <c r="BP869" t="s">
        <v>3932</v>
      </c>
    </row>
    <row r="870" spans="1:68">
      <c r="A870" t="s">
        <v>2072</v>
      </c>
      <c r="B870">
        <v>601739</v>
      </c>
      <c r="C870" t="s">
        <v>2129</v>
      </c>
      <c r="D870">
        <v>984584</v>
      </c>
      <c r="E870" t="s">
        <v>2130</v>
      </c>
      <c r="F870">
        <v>992264</v>
      </c>
      <c r="G870" t="s">
        <v>3242</v>
      </c>
      <c r="H870" t="s">
        <v>4532</v>
      </c>
      <c r="I870" t="s">
        <v>2403</v>
      </c>
      <c r="J870" t="s">
        <v>2818</v>
      </c>
      <c r="K870">
        <v>0.04</v>
      </c>
      <c r="L870">
        <v>0.03</v>
      </c>
      <c r="M870">
        <v>-1.0000000000000002E-2</v>
      </c>
      <c r="N870">
        <v>0.1</v>
      </c>
      <c r="O870">
        <v>9.1999999999999998E-2</v>
      </c>
      <c r="P870">
        <v>-1.0499999999999997E-3</v>
      </c>
      <c r="Q870">
        <v>-1.9499999999999999E-3</v>
      </c>
      <c r="R870">
        <v>-2.9999999999999996E-3</v>
      </c>
      <c r="S870">
        <v>-3.7499999999999994E-3</v>
      </c>
      <c r="T870">
        <v>-4.9999999999999992E-3</v>
      </c>
      <c r="U870">
        <v>9.895000000000001E-2</v>
      </c>
      <c r="V870">
        <v>9.8050000000000012E-2</v>
      </c>
      <c r="W870">
        <v>9.7000000000000003E-2</v>
      </c>
      <c r="X870">
        <v>9.6250000000000002E-2</v>
      </c>
      <c r="Y870">
        <v>9.5000000000000001E-2</v>
      </c>
      <c r="Z870">
        <v>9.0950000000000003E-2</v>
      </c>
      <c r="AA870">
        <v>9.0050000000000005E-2</v>
      </c>
      <c r="AB870">
        <v>8.8999999999999996E-2</v>
      </c>
      <c r="AC870">
        <v>8.8249999999999995E-2</v>
      </c>
      <c r="AD870">
        <v>8.6999999999999994E-2</v>
      </c>
      <c r="AE870" t="str">
        <f t="shared" si="13"/>
        <v>Telepon &amp; ElektronikAksesori Tablet &amp; KomputerStilus</v>
      </c>
      <c r="BF870" t="s">
        <v>1560</v>
      </c>
      <c r="BI870" t="s">
        <v>1486</v>
      </c>
      <c r="BL870" t="s">
        <v>506</v>
      </c>
      <c r="BM870" t="s">
        <v>4533</v>
      </c>
      <c r="BO870" t="s">
        <v>4051</v>
      </c>
      <c r="BP870" t="s">
        <v>3935</v>
      </c>
    </row>
    <row r="871" spans="1:68">
      <c r="A871" t="s">
        <v>2072</v>
      </c>
      <c r="B871">
        <v>601739</v>
      </c>
      <c r="C871" t="s">
        <v>2129</v>
      </c>
      <c r="D871">
        <v>984584</v>
      </c>
      <c r="E871" t="s">
        <v>2133</v>
      </c>
      <c r="F871">
        <v>991496</v>
      </c>
      <c r="G871" t="s">
        <v>3218</v>
      </c>
      <c r="H871" t="s">
        <v>4532</v>
      </c>
      <c r="I871" t="s">
        <v>2403</v>
      </c>
      <c r="J871" t="s">
        <v>2818</v>
      </c>
      <c r="K871">
        <v>0.04</v>
      </c>
      <c r="L871">
        <v>0.03</v>
      </c>
      <c r="M871">
        <v>-1.0000000000000002E-2</v>
      </c>
      <c r="N871">
        <v>0.1</v>
      </c>
      <c r="O871">
        <v>0.11700000000000001</v>
      </c>
      <c r="P871">
        <v>-1.0499999999999997E-3</v>
      </c>
      <c r="Q871">
        <v>-1.9499999999999999E-3</v>
      </c>
      <c r="R871">
        <v>-2.9999999999999996E-3</v>
      </c>
      <c r="S871">
        <v>-3.7499999999999994E-3</v>
      </c>
      <c r="T871">
        <v>-4.9999999999999992E-3</v>
      </c>
      <c r="U871">
        <v>9.895000000000001E-2</v>
      </c>
      <c r="V871">
        <v>9.8050000000000012E-2</v>
      </c>
      <c r="W871">
        <v>9.7000000000000003E-2</v>
      </c>
      <c r="X871">
        <v>9.6250000000000002E-2</v>
      </c>
      <c r="Y871">
        <v>9.5000000000000001E-2</v>
      </c>
      <c r="Z871">
        <v>0.11595000000000001</v>
      </c>
      <c r="AA871">
        <v>0.11505000000000001</v>
      </c>
      <c r="AB871">
        <v>0.114</v>
      </c>
      <c r="AC871">
        <v>0.11325</v>
      </c>
      <c r="AD871">
        <v>0.112</v>
      </c>
      <c r="AE871" t="str">
        <f t="shared" si="13"/>
        <v>Telepon &amp; ElektronikAksesori Tablet &amp; KomputerCover &amp; Casing Tablet</v>
      </c>
      <c r="BF871" t="s">
        <v>1861</v>
      </c>
      <c r="BI871" t="s">
        <v>1486</v>
      </c>
      <c r="BL871" t="s">
        <v>833</v>
      </c>
      <c r="BM871" t="s">
        <v>4300</v>
      </c>
      <c r="BO871" t="s">
        <v>3877</v>
      </c>
      <c r="BP871" t="s">
        <v>3938</v>
      </c>
    </row>
    <row r="872" spans="1:68">
      <c r="A872" t="s">
        <v>2072</v>
      </c>
      <c r="B872">
        <v>601739</v>
      </c>
      <c r="C872" t="s">
        <v>2129</v>
      </c>
      <c r="D872">
        <v>984584</v>
      </c>
      <c r="E872" t="s">
        <v>2136</v>
      </c>
      <c r="F872">
        <v>991880</v>
      </c>
      <c r="G872" t="s">
        <v>3234</v>
      </c>
      <c r="H872" t="s">
        <v>4532</v>
      </c>
      <c r="I872" t="s">
        <v>2403</v>
      </c>
      <c r="J872" t="s">
        <v>2818</v>
      </c>
      <c r="K872">
        <v>0.04</v>
      </c>
      <c r="L872">
        <v>0.03</v>
      </c>
      <c r="M872">
        <v>-1.0000000000000002E-2</v>
      </c>
      <c r="N872">
        <v>7.7499999999999999E-2</v>
      </c>
      <c r="O872">
        <v>0.11700000000000001</v>
      </c>
      <c r="P872">
        <v>-1.0499999999999997E-3</v>
      </c>
      <c r="Q872">
        <v>-1.9499999999999999E-3</v>
      </c>
      <c r="R872">
        <v>-2.9999999999999996E-3</v>
      </c>
      <c r="S872">
        <v>-3.7499999999999994E-3</v>
      </c>
      <c r="T872">
        <v>-4.9999999999999992E-3</v>
      </c>
      <c r="U872">
        <v>7.6450000000000004E-2</v>
      </c>
      <c r="V872">
        <v>7.5550000000000006E-2</v>
      </c>
      <c r="W872">
        <v>7.4499999999999997E-2</v>
      </c>
      <c r="X872">
        <v>7.3749999999999996E-2</v>
      </c>
      <c r="Y872">
        <v>7.2499999999999995E-2</v>
      </c>
      <c r="Z872">
        <v>0.11595000000000001</v>
      </c>
      <c r="AA872">
        <v>0.11505000000000001</v>
      </c>
      <c r="AB872">
        <v>0.114</v>
      </c>
      <c r="AC872">
        <v>0.11325</v>
      </c>
      <c r="AD872">
        <v>0.112</v>
      </c>
      <c r="AE872" t="str">
        <f t="shared" si="13"/>
        <v>Telepon &amp; ElektronikAksesori Tablet &amp; KomputerPelindung Layar Tablet</v>
      </c>
      <c r="BF872" t="s">
        <v>1382</v>
      </c>
      <c r="BI872" t="s">
        <v>1486</v>
      </c>
      <c r="BL872" t="s">
        <v>1058</v>
      </c>
      <c r="BM872" t="s">
        <v>4302</v>
      </c>
      <c r="BO872" t="s">
        <v>3873</v>
      </c>
      <c r="BP872" t="s">
        <v>3940</v>
      </c>
    </row>
    <row r="873" spans="1:68">
      <c r="A873" t="s">
        <v>2072</v>
      </c>
      <c r="B873">
        <v>601739</v>
      </c>
      <c r="C873" t="s">
        <v>2129</v>
      </c>
      <c r="D873">
        <v>984584</v>
      </c>
      <c r="E873" t="s">
        <v>2131</v>
      </c>
      <c r="F873">
        <v>993288</v>
      </c>
      <c r="G873" t="s">
        <v>3246</v>
      </c>
      <c r="H873" t="s">
        <v>4532</v>
      </c>
      <c r="I873" t="s">
        <v>2403</v>
      </c>
      <c r="J873" t="s">
        <v>2818</v>
      </c>
      <c r="K873">
        <v>0.04</v>
      </c>
      <c r="L873">
        <v>0.03</v>
      </c>
      <c r="M873">
        <v>-1.0000000000000002E-2</v>
      </c>
      <c r="N873">
        <v>0.1</v>
      </c>
      <c r="O873">
        <v>0.11700000000000001</v>
      </c>
      <c r="P873">
        <v>-1.0499999999999997E-3</v>
      </c>
      <c r="Q873">
        <v>-1.9499999999999999E-3</v>
      </c>
      <c r="R873">
        <v>-2.9999999999999996E-3</v>
      </c>
      <c r="S873">
        <v>-3.7499999999999994E-3</v>
      </c>
      <c r="T873">
        <v>-4.9999999999999992E-3</v>
      </c>
      <c r="U873">
        <v>9.895000000000001E-2</v>
      </c>
      <c r="V873">
        <v>9.8050000000000012E-2</v>
      </c>
      <c r="W873">
        <v>9.7000000000000003E-2</v>
      </c>
      <c r="X873">
        <v>9.6250000000000002E-2</v>
      </c>
      <c r="Y873">
        <v>9.5000000000000001E-2</v>
      </c>
      <c r="Z873">
        <v>0.11595000000000001</v>
      </c>
      <c r="AA873">
        <v>0.11505000000000001</v>
      </c>
      <c r="AB873">
        <v>0.114</v>
      </c>
      <c r="AC873">
        <v>0.11325</v>
      </c>
      <c r="AD873">
        <v>0.112</v>
      </c>
      <c r="AE873" t="str">
        <f t="shared" si="13"/>
        <v>Telepon &amp; ElektronikAksesori Tablet &amp; KomputerTas &amp; Pembungkus Tablet</v>
      </c>
      <c r="BF873" t="s">
        <v>2142</v>
      </c>
      <c r="BI873" t="s">
        <v>1486</v>
      </c>
      <c r="BL873" t="s">
        <v>313</v>
      </c>
      <c r="BM873" t="s">
        <v>4304</v>
      </c>
      <c r="BO873" t="s">
        <v>3867</v>
      </c>
      <c r="BP873" t="s">
        <v>3943</v>
      </c>
    </row>
    <row r="874" spans="1:68">
      <c r="A874" t="s">
        <v>2072</v>
      </c>
      <c r="B874">
        <v>601739</v>
      </c>
      <c r="C874" t="s">
        <v>2129</v>
      </c>
      <c r="D874">
        <v>984584</v>
      </c>
      <c r="E874" t="s">
        <v>2132</v>
      </c>
      <c r="F874">
        <v>991624</v>
      </c>
      <c r="G874" t="s">
        <v>3238</v>
      </c>
      <c r="H874" t="s">
        <v>4532</v>
      </c>
      <c r="I874" t="s">
        <v>2403</v>
      </c>
      <c r="J874" t="s">
        <v>2818</v>
      </c>
      <c r="K874">
        <v>0.04</v>
      </c>
      <c r="L874">
        <v>0.03</v>
      </c>
      <c r="M874">
        <v>-1.0000000000000002E-2</v>
      </c>
      <c r="N874">
        <v>0.1</v>
      </c>
      <c r="O874">
        <v>0.11700000000000001</v>
      </c>
      <c r="P874">
        <v>-1.0499999999999997E-3</v>
      </c>
      <c r="Q874">
        <v>-1.9499999999999999E-3</v>
      </c>
      <c r="R874">
        <v>-2.9999999999999996E-3</v>
      </c>
      <c r="S874">
        <v>-3.7499999999999994E-3</v>
      </c>
      <c r="T874">
        <v>-4.9999999999999992E-3</v>
      </c>
      <c r="U874">
        <v>9.895000000000001E-2</v>
      </c>
      <c r="V874">
        <v>9.8050000000000012E-2</v>
      </c>
      <c r="W874">
        <v>9.7000000000000003E-2</v>
      </c>
      <c r="X874">
        <v>9.6250000000000002E-2</v>
      </c>
      <c r="Y874">
        <v>9.5000000000000001E-2</v>
      </c>
      <c r="Z874">
        <v>0.11595000000000001</v>
      </c>
      <c r="AA874">
        <v>0.11505000000000001</v>
      </c>
      <c r="AB874">
        <v>0.114</v>
      </c>
      <c r="AC874">
        <v>0.11325</v>
      </c>
      <c r="AD874">
        <v>0.112</v>
      </c>
      <c r="AE874" t="str">
        <f t="shared" si="13"/>
        <v>Telepon &amp; ElektronikAksesori Tablet &amp; KomputerPengisi Daya &amp; Adaptor Tablet</v>
      </c>
      <c r="BF874" t="s">
        <v>1534</v>
      </c>
      <c r="BI874" t="s">
        <v>1486</v>
      </c>
      <c r="BL874" t="s">
        <v>684</v>
      </c>
      <c r="BM874" t="s">
        <v>4306</v>
      </c>
      <c r="BO874" t="s">
        <v>3863</v>
      </c>
      <c r="BP874" t="s">
        <v>3946</v>
      </c>
    </row>
    <row r="875" spans="1:68">
      <c r="A875" t="s">
        <v>2072</v>
      </c>
      <c r="B875">
        <v>601739</v>
      </c>
      <c r="C875" t="s">
        <v>2129</v>
      </c>
      <c r="D875">
        <v>984584</v>
      </c>
      <c r="E875" t="s">
        <v>2134</v>
      </c>
      <c r="F875">
        <v>992008</v>
      </c>
      <c r="G875" t="s">
        <v>3226</v>
      </c>
      <c r="H875" t="s">
        <v>4532</v>
      </c>
      <c r="I875" t="s">
        <v>2403</v>
      </c>
      <c r="J875" t="s">
        <v>2818</v>
      </c>
      <c r="K875">
        <v>0.04</v>
      </c>
      <c r="L875">
        <v>0.03</v>
      </c>
      <c r="M875">
        <v>-1.0000000000000002E-2</v>
      </c>
      <c r="N875">
        <v>7.4999999999999997E-2</v>
      </c>
      <c r="O875">
        <v>7.1999999999999995E-2</v>
      </c>
      <c r="P875">
        <v>-1.0499999999999997E-3</v>
      </c>
      <c r="Q875">
        <v>-1.9499999999999999E-3</v>
      </c>
      <c r="R875">
        <v>-2.9999999999999996E-3</v>
      </c>
      <c r="S875">
        <v>-3.7499999999999994E-3</v>
      </c>
      <c r="T875">
        <v>-4.9999999999999992E-3</v>
      </c>
      <c r="U875">
        <v>7.3950000000000002E-2</v>
      </c>
      <c r="V875">
        <v>7.3050000000000004E-2</v>
      </c>
      <c r="W875">
        <v>7.1999999999999995E-2</v>
      </c>
      <c r="X875">
        <v>7.1249999999999994E-2</v>
      </c>
      <c r="Y875">
        <v>6.9999999999999993E-2</v>
      </c>
      <c r="Z875">
        <v>7.0949999999999999E-2</v>
      </c>
      <c r="AA875">
        <v>7.0050000000000001E-2</v>
      </c>
      <c r="AB875">
        <v>6.8999999999999992E-2</v>
      </c>
      <c r="AC875">
        <v>6.8249999999999991E-2</v>
      </c>
      <c r="AD875">
        <v>6.699999999999999E-2</v>
      </c>
      <c r="AE875" t="str">
        <f t="shared" si="13"/>
        <v>Telepon &amp; ElektronikAksesori Tablet &amp; KomputerKeyboard Tablet</v>
      </c>
      <c r="BF875" t="s">
        <v>1766</v>
      </c>
      <c r="BI875" t="s">
        <v>1486</v>
      </c>
      <c r="BL875" t="s">
        <v>685</v>
      </c>
      <c r="BM875" t="s">
        <v>4308</v>
      </c>
      <c r="BO875" t="s">
        <v>3860</v>
      </c>
      <c r="BP875" t="s">
        <v>3950</v>
      </c>
    </row>
    <row r="876" spans="1:68">
      <c r="A876" t="s">
        <v>2072</v>
      </c>
      <c r="B876">
        <v>601739</v>
      </c>
      <c r="C876" t="s">
        <v>2129</v>
      </c>
      <c r="D876">
        <v>984584</v>
      </c>
      <c r="E876" t="s">
        <v>2137</v>
      </c>
      <c r="F876">
        <v>992136</v>
      </c>
      <c r="G876" t="s">
        <v>3222</v>
      </c>
      <c r="H876" t="s">
        <v>4532</v>
      </c>
      <c r="I876" t="s">
        <v>2403</v>
      </c>
      <c r="J876" t="s">
        <v>2818</v>
      </c>
      <c r="K876">
        <v>0.04</v>
      </c>
      <c r="L876">
        <v>0.03</v>
      </c>
      <c r="M876">
        <v>-1.0000000000000002E-2</v>
      </c>
      <c r="N876">
        <v>0.1</v>
      </c>
      <c r="O876">
        <v>0.11700000000000001</v>
      </c>
      <c r="P876">
        <v>-1.0499999999999997E-3</v>
      </c>
      <c r="Q876">
        <v>-1.9499999999999999E-3</v>
      </c>
      <c r="R876">
        <v>-2.9999999999999996E-3</v>
      </c>
      <c r="S876">
        <v>-3.7499999999999994E-3</v>
      </c>
      <c r="T876">
        <v>-4.9999999999999992E-3</v>
      </c>
      <c r="U876">
        <v>9.895000000000001E-2</v>
      </c>
      <c r="V876">
        <v>9.8050000000000012E-2</v>
      </c>
      <c r="W876">
        <v>9.7000000000000003E-2</v>
      </c>
      <c r="X876">
        <v>9.6250000000000002E-2</v>
      </c>
      <c r="Y876">
        <v>9.5000000000000001E-2</v>
      </c>
      <c r="Z876">
        <v>0.11595000000000001</v>
      </c>
      <c r="AA876">
        <v>0.11505000000000001</v>
      </c>
      <c r="AB876">
        <v>0.114</v>
      </c>
      <c r="AC876">
        <v>0.11325</v>
      </c>
      <c r="AD876">
        <v>0.112</v>
      </c>
      <c r="AE876" t="str">
        <f t="shared" si="13"/>
        <v>Telepon &amp; ElektronikAksesori Tablet &amp; KomputerDudukan &amp; Alas Tablet</v>
      </c>
      <c r="BF876" t="s">
        <v>2143</v>
      </c>
      <c r="BI876" t="s">
        <v>1486</v>
      </c>
      <c r="BL876" t="s">
        <v>743</v>
      </c>
      <c r="BM876" t="s">
        <v>4310</v>
      </c>
      <c r="BO876" t="s">
        <v>3871</v>
      </c>
      <c r="BP876" t="s">
        <v>3953</v>
      </c>
    </row>
    <row r="877" spans="1:68">
      <c r="A877" t="s">
        <v>2072</v>
      </c>
      <c r="B877">
        <v>601739</v>
      </c>
      <c r="C877" t="s">
        <v>2129</v>
      </c>
      <c r="D877">
        <v>984584</v>
      </c>
      <c r="E877" t="s">
        <v>2135</v>
      </c>
      <c r="F877">
        <v>991752</v>
      </c>
      <c r="G877" t="s">
        <v>3230</v>
      </c>
      <c r="H877" t="s">
        <v>4532</v>
      </c>
      <c r="I877" t="s">
        <v>2403</v>
      </c>
      <c r="J877" t="s">
        <v>2818</v>
      </c>
      <c r="K877">
        <v>0.04</v>
      </c>
      <c r="L877">
        <v>0.03</v>
      </c>
      <c r="M877">
        <v>-1.0000000000000002E-2</v>
      </c>
      <c r="N877">
        <v>0.1</v>
      </c>
      <c r="O877">
        <v>0.11700000000000001</v>
      </c>
      <c r="P877">
        <v>-1.0499999999999997E-3</v>
      </c>
      <c r="Q877">
        <v>-1.9499999999999999E-3</v>
      </c>
      <c r="R877">
        <v>-2.9999999999999996E-3</v>
      </c>
      <c r="S877">
        <v>-3.7499999999999994E-3</v>
      </c>
      <c r="T877">
        <v>-4.9999999999999992E-3</v>
      </c>
      <c r="U877">
        <v>9.895000000000001E-2</v>
      </c>
      <c r="V877">
        <v>9.8050000000000012E-2</v>
      </c>
      <c r="W877">
        <v>9.7000000000000003E-2</v>
      </c>
      <c r="X877">
        <v>9.6250000000000002E-2</v>
      </c>
      <c r="Y877">
        <v>9.5000000000000001E-2</v>
      </c>
      <c r="Z877">
        <v>0.11595000000000001</v>
      </c>
      <c r="AA877">
        <v>0.11505000000000001</v>
      </c>
      <c r="AB877">
        <v>0.114</v>
      </c>
      <c r="AC877">
        <v>0.11325</v>
      </c>
      <c r="AD877">
        <v>0.112</v>
      </c>
      <c r="AE877" t="str">
        <f t="shared" si="13"/>
        <v>Telepon &amp; ElektronikAksesori Tablet &amp; KomputerKomponen Tablet</v>
      </c>
      <c r="BF877" t="s">
        <v>2144</v>
      </c>
      <c r="BI877" t="s">
        <v>1486</v>
      </c>
      <c r="BL877" t="s">
        <v>744</v>
      </c>
      <c r="BM877" t="s">
        <v>4312</v>
      </c>
      <c r="BO877" t="s">
        <v>3875</v>
      </c>
      <c r="BP877" t="s">
        <v>3955</v>
      </c>
    </row>
    <row r="878" spans="1:68">
      <c r="A878" t="s">
        <v>1581</v>
      </c>
      <c r="B878">
        <v>605248</v>
      </c>
      <c r="C878" t="s">
        <v>1582</v>
      </c>
      <c r="D878">
        <v>905224</v>
      </c>
      <c r="E878" t="s">
        <v>1585</v>
      </c>
      <c r="F878">
        <v>906888</v>
      </c>
      <c r="G878" t="s">
        <v>3571</v>
      </c>
      <c r="H878" t="s">
        <v>4181</v>
      </c>
      <c r="I878" t="s">
        <v>246</v>
      </c>
      <c r="J878" t="s">
        <v>1581</v>
      </c>
      <c r="K878">
        <v>0.06</v>
      </c>
      <c r="L878">
        <v>7.4999999999999997E-2</v>
      </c>
      <c r="M878">
        <v>1.4999999999999999E-2</v>
      </c>
      <c r="N878">
        <v>0.1</v>
      </c>
      <c r="O878">
        <v>8.2000000000000003E-2</v>
      </c>
      <c r="P878">
        <v>-1.3306851821853843E-2</v>
      </c>
      <c r="Q878">
        <v>-1.8852037247023105E-2</v>
      </c>
      <c r="R878">
        <v>-3.2158889068876949E-2</v>
      </c>
      <c r="S878">
        <v>-4.0198611336096188E-2</v>
      </c>
      <c r="T878">
        <v>-4.6931481781461587E-2</v>
      </c>
      <c r="U878">
        <v>8.6693148178146162E-2</v>
      </c>
      <c r="V878">
        <v>8.1147962752976893E-2</v>
      </c>
      <c r="W878">
        <v>6.784111093112305E-2</v>
      </c>
      <c r="X878">
        <v>5.9801388663903818E-2</v>
      </c>
      <c r="Y878">
        <v>5.3068518218538419E-2</v>
      </c>
      <c r="Z878">
        <v>6.869314817814616E-2</v>
      </c>
      <c r="AA878">
        <v>6.3147962752976905E-2</v>
      </c>
      <c r="AB878">
        <v>4.9841110931123055E-2</v>
      </c>
      <c r="AC878">
        <v>4.1801388663903816E-2</v>
      </c>
      <c r="AD878">
        <v>3.5068518218538416E-2</v>
      </c>
      <c r="AE878" t="str">
        <f t="shared" si="13"/>
        <v>Aksesoris FashionAksesoris PakaianManset</v>
      </c>
      <c r="BF878" t="s">
        <v>1514</v>
      </c>
      <c r="BI878" t="s">
        <v>1486</v>
      </c>
      <c r="BL878" t="s">
        <v>538</v>
      </c>
      <c r="BM878" t="s">
        <v>4314</v>
      </c>
      <c r="BO878" t="s">
        <v>3869</v>
      </c>
      <c r="BP878" t="s">
        <v>3959</v>
      </c>
    </row>
    <row r="879" spans="1:68">
      <c r="A879" t="s">
        <v>1444</v>
      </c>
      <c r="B879">
        <v>801928</v>
      </c>
      <c r="C879" t="s">
        <v>1475</v>
      </c>
      <c r="D879">
        <v>986760</v>
      </c>
      <c r="E879" t="s">
        <v>1480</v>
      </c>
      <c r="F879">
        <v>987016</v>
      </c>
      <c r="G879" t="s">
        <v>4489</v>
      </c>
      <c r="H879" t="s">
        <v>4534</v>
      </c>
      <c r="I879" t="s">
        <v>2971</v>
      </c>
      <c r="J879" t="s">
        <v>3208</v>
      </c>
      <c r="K879">
        <v>0.05</v>
      </c>
      <c r="L879">
        <v>0.08</v>
      </c>
      <c r="M879">
        <v>0.03</v>
      </c>
      <c r="N879">
        <v>0.1</v>
      </c>
      <c r="O879">
        <v>8.2000000000000003E-2</v>
      </c>
      <c r="P879">
        <v>-1.2999999999999998E-2</v>
      </c>
      <c r="Q879">
        <v>-2.0999999999999998E-2</v>
      </c>
      <c r="R879">
        <v>-3.3999999999999996E-2</v>
      </c>
      <c r="S879">
        <v>-4.2499999999999996E-2</v>
      </c>
      <c r="T879">
        <v>-0.05</v>
      </c>
      <c r="U879">
        <v>8.7000000000000008E-2</v>
      </c>
      <c r="V879">
        <v>7.9000000000000015E-2</v>
      </c>
      <c r="W879">
        <v>6.6000000000000003E-2</v>
      </c>
      <c r="X879">
        <v>5.7500000000000009E-2</v>
      </c>
      <c r="Y879">
        <v>0.05</v>
      </c>
      <c r="Z879">
        <v>6.9000000000000006E-2</v>
      </c>
      <c r="AA879">
        <v>6.1000000000000006E-2</v>
      </c>
      <c r="AB879">
        <v>4.8000000000000008E-2</v>
      </c>
      <c r="AC879">
        <v>3.9500000000000007E-2</v>
      </c>
      <c r="AD879">
        <v>3.2000000000000001E-2</v>
      </c>
      <c r="AE879" t="str">
        <f t="shared" si="13"/>
        <v>Buku, Majalah, &amp; AudioSastra &amp; SeniFiksi</v>
      </c>
      <c r="BF879" t="s">
        <v>2145</v>
      </c>
      <c r="BI879" t="s">
        <v>1486</v>
      </c>
      <c r="BL879" t="s">
        <v>597</v>
      </c>
      <c r="BM879" t="s">
        <v>4318</v>
      </c>
      <c r="BO879" t="s">
        <v>3865</v>
      </c>
      <c r="BP879" t="s">
        <v>3962</v>
      </c>
    </row>
    <row r="880" spans="1:68">
      <c r="A880" t="s">
        <v>1444</v>
      </c>
      <c r="B880">
        <v>801928</v>
      </c>
      <c r="C880" t="s">
        <v>1475</v>
      </c>
      <c r="D880">
        <v>986760</v>
      </c>
      <c r="E880" t="s">
        <v>1478</v>
      </c>
      <c r="F880">
        <v>926856</v>
      </c>
      <c r="G880" t="s">
        <v>4498</v>
      </c>
      <c r="H880" t="s">
        <v>4534</v>
      </c>
      <c r="I880" t="s">
        <v>2971</v>
      </c>
      <c r="J880" t="s">
        <v>3208</v>
      </c>
      <c r="K880">
        <v>0.05</v>
      </c>
      <c r="L880">
        <v>0.08</v>
      </c>
      <c r="M880">
        <v>0.03</v>
      </c>
      <c r="N880">
        <v>0.1</v>
      </c>
      <c r="O880">
        <v>8.2000000000000003E-2</v>
      </c>
      <c r="P880">
        <v>-1.2999999999999998E-2</v>
      </c>
      <c r="Q880">
        <v>-2.0999999999999998E-2</v>
      </c>
      <c r="R880">
        <v>-3.3999999999999996E-2</v>
      </c>
      <c r="S880">
        <v>-4.2499999999999996E-2</v>
      </c>
      <c r="T880">
        <v>-0.05</v>
      </c>
      <c r="U880">
        <v>8.7000000000000008E-2</v>
      </c>
      <c r="V880">
        <v>7.9000000000000015E-2</v>
      </c>
      <c r="W880">
        <v>6.6000000000000003E-2</v>
      </c>
      <c r="X880">
        <v>5.7500000000000009E-2</v>
      </c>
      <c r="Y880">
        <v>0.05</v>
      </c>
      <c r="Z880">
        <v>6.9000000000000006E-2</v>
      </c>
      <c r="AA880">
        <v>6.1000000000000006E-2</v>
      </c>
      <c r="AB880">
        <v>4.8000000000000008E-2</v>
      </c>
      <c r="AC880">
        <v>3.9500000000000007E-2</v>
      </c>
      <c r="AD880">
        <v>3.2000000000000001E-2</v>
      </c>
      <c r="AE880" t="str">
        <f t="shared" si="13"/>
        <v>Buku, Majalah, &amp; AudioSastra &amp; SeniSastra</v>
      </c>
      <c r="BF880" t="s">
        <v>1893</v>
      </c>
      <c r="BI880" t="s">
        <v>1486</v>
      </c>
      <c r="BL880" t="s">
        <v>598</v>
      </c>
      <c r="BM880" t="s">
        <v>4320</v>
      </c>
      <c r="BO880" t="s">
        <v>4170</v>
      </c>
      <c r="BP880" t="s">
        <v>3965</v>
      </c>
    </row>
    <row r="881" spans="1:68">
      <c r="A881" t="s">
        <v>1444</v>
      </c>
      <c r="B881">
        <v>801928</v>
      </c>
      <c r="C881" t="s">
        <v>1475</v>
      </c>
      <c r="D881">
        <v>986760</v>
      </c>
      <c r="E881" t="s">
        <v>1481</v>
      </c>
      <c r="F881">
        <v>989192</v>
      </c>
      <c r="G881" t="s">
        <v>4494</v>
      </c>
      <c r="H881" t="s">
        <v>4534</v>
      </c>
      <c r="I881" t="s">
        <v>2971</v>
      </c>
      <c r="J881" t="s">
        <v>3208</v>
      </c>
      <c r="K881">
        <v>0.05</v>
      </c>
      <c r="L881">
        <v>0.08</v>
      </c>
      <c r="M881">
        <v>0.03</v>
      </c>
      <c r="N881">
        <v>0.1</v>
      </c>
      <c r="O881">
        <v>8.2000000000000003E-2</v>
      </c>
      <c r="P881">
        <v>-1.2999999999999998E-2</v>
      </c>
      <c r="Q881">
        <v>-2.0999999999999998E-2</v>
      </c>
      <c r="R881">
        <v>-3.3999999999999996E-2</v>
      </c>
      <c r="S881">
        <v>-4.2499999999999996E-2</v>
      </c>
      <c r="T881">
        <v>-0.05</v>
      </c>
      <c r="U881">
        <v>8.7000000000000008E-2</v>
      </c>
      <c r="V881">
        <v>7.9000000000000015E-2</v>
      </c>
      <c r="W881">
        <v>6.6000000000000003E-2</v>
      </c>
      <c r="X881">
        <v>5.7500000000000009E-2</v>
      </c>
      <c r="Y881">
        <v>0.05</v>
      </c>
      <c r="Z881">
        <v>6.9000000000000006E-2</v>
      </c>
      <c r="AA881">
        <v>6.1000000000000006E-2</v>
      </c>
      <c r="AB881">
        <v>4.8000000000000008E-2</v>
      </c>
      <c r="AC881">
        <v>3.9500000000000007E-2</v>
      </c>
      <c r="AD881">
        <v>3.2000000000000001E-2</v>
      </c>
      <c r="AE881" t="str">
        <f t="shared" si="13"/>
        <v>Buku, Majalah, &amp; AudioSastra &amp; SeniMelukis &amp; Desain</v>
      </c>
      <c r="BF881" t="s">
        <v>1914</v>
      </c>
      <c r="BI881" t="s">
        <v>1486</v>
      </c>
      <c r="BL881" t="s">
        <v>716</v>
      </c>
      <c r="BM881" t="s">
        <v>4322</v>
      </c>
      <c r="BO881" t="s">
        <v>3220</v>
      </c>
      <c r="BP881" t="s">
        <v>3968</v>
      </c>
    </row>
    <row r="882" spans="1:68">
      <c r="A882" t="s">
        <v>1444</v>
      </c>
      <c r="B882">
        <v>801928</v>
      </c>
      <c r="C882" t="s">
        <v>1475</v>
      </c>
      <c r="D882">
        <v>986760</v>
      </c>
      <c r="E882" t="s">
        <v>1479</v>
      </c>
      <c r="F882">
        <v>987400</v>
      </c>
      <c r="G882" t="s">
        <v>4496</v>
      </c>
      <c r="H882" t="s">
        <v>4534</v>
      </c>
      <c r="I882" t="s">
        <v>2971</v>
      </c>
      <c r="J882" t="s">
        <v>3208</v>
      </c>
      <c r="K882">
        <v>0.05</v>
      </c>
      <c r="L882">
        <v>0.08</v>
      </c>
      <c r="M882">
        <v>0.03</v>
      </c>
      <c r="N882">
        <v>0.1</v>
      </c>
      <c r="O882">
        <v>8.2000000000000003E-2</v>
      </c>
      <c r="P882">
        <v>-1.2999999999999998E-2</v>
      </c>
      <c r="Q882">
        <v>-2.0999999999999998E-2</v>
      </c>
      <c r="R882">
        <v>-3.3999999999999996E-2</v>
      </c>
      <c r="S882">
        <v>-4.2499999999999996E-2</v>
      </c>
      <c r="T882">
        <v>-0.05</v>
      </c>
      <c r="U882">
        <v>8.7000000000000008E-2</v>
      </c>
      <c r="V882">
        <v>7.9000000000000015E-2</v>
      </c>
      <c r="W882">
        <v>6.6000000000000003E-2</v>
      </c>
      <c r="X882">
        <v>5.7500000000000009E-2</v>
      </c>
      <c r="Y882">
        <v>0.05</v>
      </c>
      <c r="Z882">
        <v>6.9000000000000006E-2</v>
      </c>
      <c r="AA882">
        <v>6.1000000000000006E-2</v>
      </c>
      <c r="AB882">
        <v>4.8000000000000008E-2</v>
      </c>
      <c r="AC882">
        <v>3.9500000000000007E-2</v>
      </c>
      <c r="AD882">
        <v>3.2000000000000001E-2</v>
      </c>
      <c r="AE882" t="str">
        <f t="shared" si="13"/>
        <v>Buku, Majalah, &amp; AudioSastra &amp; SeniMusik</v>
      </c>
      <c r="BF882" t="s">
        <v>1770</v>
      </c>
      <c r="BI882" t="s">
        <v>1486</v>
      </c>
      <c r="BL882" t="s">
        <v>364</v>
      </c>
      <c r="BM882" t="s">
        <v>4324</v>
      </c>
      <c r="BO882" t="s">
        <v>3664</v>
      </c>
      <c r="BP882" t="s">
        <v>3971</v>
      </c>
    </row>
    <row r="883" spans="1:68">
      <c r="A883" t="s">
        <v>1444</v>
      </c>
      <c r="B883">
        <v>801928</v>
      </c>
      <c r="C883" t="s">
        <v>1475</v>
      </c>
      <c r="D883">
        <v>986760</v>
      </c>
      <c r="E883" t="s">
        <v>1476</v>
      </c>
      <c r="F883">
        <v>926472</v>
      </c>
      <c r="G883" t="s">
        <v>4487</v>
      </c>
      <c r="H883" t="s">
        <v>4534</v>
      </c>
      <c r="I883" t="s">
        <v>2971</v>
      </c>
      <c r="J883" t="s">
        <v>3208</v>
      </c>
      <c r="K883">
        <v>0.05</v>
      </c>
      <c r="L883">
        <v>0.08</v>
      </c>
      <c r="M883">
        <v>0.03</v>
      </c>
      <c r="N883">
        <v>0.1</v>
      </c>
      <c r="O883">
        <v>8.2000000000000003E-2</v>
      </c>
      <c r="P883">
        <v>-1.2999999999999998E-2</v>
      </c>
      <c r="Q883">
        <v>-2.0999999999999998E-2</v>
      </c>
      <c r="R883">
        <v>-3.3999999999999996E-2</v>
      </c>
      <c r="S883">
        <v>-4.2499999999999996E-2</v>
      </c>
      <c r="T883">
        <v>-0.05</v>
      </c>
      <c r="U883">
        <v>8.7000000000000008E-2</v>
      </c>
      <c r="V883">
        <v>7.9000000000000015E-2</v>
      </c>
      <c r="W883">
        <v>6.6000000000000003E-2</v>
      </c>
      <c r="X883">
        <v>5.7500000000000009E-2</v>
      </c>
      <c r="Y883">
        <v>0.05</v>
      </c>
      <c r="Z883">
        <v>6.9000000000000006E-2</v>
      </c>
      <c r="AA883">
        <v>6.1000000000000006E-2</v>
      </c>
      <c r="AB883">
        <v>4.8000000000000008E-2</v>
      </c>
      <c r="AC883">
        <v>3.9500000000000007E-2</v>
      </c>
      <c r="AD883">
        <v>3.2000000000000001E-2</v>
      </c>
      <c r="AE883" t="str">
        <f t="shared" si="13"/>
        <v>Buku, Majalah, &amp; AudioSastra &amp; SeniBiografi &amp; Memoar</v>
      </c>
      <c r="BF883" t="s">
        <v>1771</v>
      </c>
      <c r="BI883" t="s">
        <v>1486</v>
      </c>
      <c r="BL883" t="s">
        <v>834</v>
      </c>
      <c r="BM883" t="s">
        <v>4327</v>
      </c>
      <c r="BO883" t="s">
        <v>3077</v>
      </c>
      <c r="BP883" t="s">
        <v>4197</v>
      </c>
    </row>
    <row r="884" spans="1:68">
      <c r="A884" t="s">
        <v>1444</v>
      </c>
      <c r="B884">
        <v>801928</v>
      </c>
      <c r="C884" t="s">
        <v>1475</v>
      </c>
      <c r="D884">
        <v>986760</v>
      </c>
      <c r="E884" t="s">
        <v>1483</v>
      </c>
      <c r="F884">
        <v>926344</v>
      </c>
      <c r="G884" t="s">
        <v>4491</v>
      </c>
      <c r="H884" t="s">
        <v>4534</v>
      </c>
      <c r="I884" t="s">
        <v>2971</v>
      </c>
      <c r="J884" t="s">
        <v>3208</v>
      </c>
      <c r="K884">
        <v>0.05</v>
      </c>
      <c r="L884">
        <v>0.08</v>
      </c>
      <c r="M884">
        <v>0.03</v>
      </c>
      <c r="N884">
        <v>0.1</v>
      </c>
      <c r="O884">
        <v>8.2000000000000003E-2</v>
      </c>
      <c r="P884">
        <v>-1.2999999999999998E-2</v>
      </c>
      <c r="Q884">
        <v>-2.0999999999999998E-2</v>
      </c>
      <c r="R884">
        <v>-3.3999999999999996E-2</v>
      </c>
      <c r="S884">
        <v>-4.2499999999999996E-2</v>
      </c>
      <c r="T884">
        <v>-0.05</v>
      </c>
      <c r="U884">
        <v>8.7000000000000008E-2</v>
      </c>
      <c r="V884">
        <v>7.9000000000000015E-2</v>
      </c>
      <c r="W884">
        <v>6.6000000000000003E-2</v>
      </c>
      <c r="X884">
        <v>5.7500000000000009E-2</v>
      </c>
      <c r="Y884">
        <v>0.05</v>
      </c>
      <c r="Z884">
        <v>6.9000000000000006E-2</v>
      </c>
      <c r="AA884">
        <v>6.1000000000000006E-2</v>
      </c>
      <c r="AB884">
        <v>4.8000000000000008E-2</v>
      </c>
      <c r="AC884">
        <v>3.9500000000000007E-2</v>
      </c>
      <c r="AD884">
        <v>3.2000000000000001E-2</v>
      </c>
      <c r="AE884" t="str">
        <f t="shared" si="13"/>
        <v>Buku, Majalah, &amp; AudioSastra &amp; SeniFotografi &amp; Video</v>
      </c>
      <c r="BF884" t="s">
        <v>1772</v>
      </c>
      <c r="BI884" t="s">
        <v>1486</v>
      </c>
      <c r="BL884" t="s">
        <v>686</v>
      </c>
      <c r="BM884" t="s">
        <v>4329</v>
      </c>
      <c r="BO884" t="s">
        <v>3060</v>
      </c>
      <c r="BP884" t="s">
        <v>4199</v>
      </c>
    </row>
    <row r="885" spans="1:68">
      <c r="A885" t="s">
        <v>1444</v>
      </c>
      <c r="B885">
        <v>801928</v>
      </c>
      <c r="C885" t="s">
        <v>1475</v>
      </c>
      <c r="D885">
        <v>986760</v>
      </c>
      <c r="E885" t="s">
        <v>1482</v>
      </c>
      <c r="F885">
        <v>987144</v>
      </c>
      <c r="G885" t="s">
        <v>4500</v>
      </c>
      <c r="H885" t="s">
        <v>4534</v>
      </c>
      <c r="I885" t="s">
        <v>2971</v>
      </c>
      <c r="J885" t="s">
        <v>3208</v>
      </c>
      <c r="K885">
        <v>0.05</v>
      </c>
      <c r="L885">
        <v>0.08</v>
      </c>
      <c r="M885">
        <v>0.03</v>
      </c>
      <c r="N885">
        <v>0.1</v>
      </c>
      <c r="O885">
        <v>8.2000000000000003E-2</v>
      </c>
      <c r="P885">
        <v>-1.2999999999999998E-2</v>
      </c>
      <c r="Q885">
        <v>-2.0999999999999998E-2</v>
      </c>
      <c r="R885">
        <v>-3.3999999999999996E-2</v>
      </c>
      <c r="S885">
        <v>-4.2499999999999996E-2</v>
      </c>
      <c r="T885">
        <v>-0.05</v>
      </c>
      <c r="U885">
        <v>8.7000000000000008E-2</v>
      </c>
      <c r="V885">
        <v>7.9000000000000015E-2</v>
      </c>
      <c r="W885">
        <v>6.6000000000000003E-2</v>
      </c>
      <c r="X885">
        <v>5.7500000000000009E-2</v>
      </c>
      <c r="Y885">
        <v>0.05</v>
      </c>
      <c r="Z885">
        <v>6.9000000000000006E-2</v>
      </c>
      <c r="AA885">
        <v>6.1000000000000006E-2</v>
      </c>
      <c r="AB885">
        <v>4.8000000000000008E-2</v>
      </c>
      <c r="AC885">
        <v>3.9500000000000007E-2</v>
      </c>
      <c r="AD885">
        <v>3.2000000000000001E-2</v>
      </c>
      <c r="AE885" t="str">
        <f t="shared" si="13"/>
        <v>Buku, Majalah, &amp; AudioSastra &amp; SeniSeni Pertunjukan</v>
      </c>
      <c r="BF885" t="s">
        <v>1773</v>
      </c>
      <c r="BI885" t="s">
        <v>1486</v>
      </c>
      <c r="BL885" t="s">
        <v>365</v>
      </c>
      <c r="BM885" t="s">
        <v>4331</v>
      </c>
      <c r="BO885" t="s">
        <v>3099</v>
      </c>
      <c r="BP885" t="s">
        <v>4201</v>
      </c>
    </row>
    <row r="886" spans="1:68">
      <c r="A886" t="s">
        <v>1444</v>
      </c>
      <c r="B886">
        <v>801928</v>
      </c>
      <c r="C886" t="s">
        <v>1475</v>
      </c>
      <c r="D886">
        <v>986760</v>
      </c>
      <c r="E886" t="s">
        <v>1477</v>
      </c>
      <c r="F886">
        <v>989064</v>
      </c>
      <c r="G886" t="s">
        <v>4499</v>
      </c>
      <c r="H886" t="s">
        <v>4534</v>
      </c>
      <c r="I886" t="s">
        <v>2971</v>
      </c>
      <c r="J886" t="s">
        <v>3208</v>
      </c>
      <c r="K886">
        <v>0.05</v>
      </c>
      <c r="L886">
        <v>0.08</v>
      </c>
      <c r="M886">
        <v>0.03</v>
      </c>
      <c r="N886">
        <v>0.1</v>
      </c>
      <c r="O886">
        <v>8.2000000000000003E-2</v>
      </c>
      <c r="P886">
        <v>-1.2999999999999998E-2</v>
      </c>
      <c r="Q886">
        <v>-2.0999999999999998E-2</v>
      </c>
      <c r="R886">
        <v>-3.3999999999999996E-2</v>
      </c>
      <c r="S886">
        <v>-4.2499999999999996E-2</v>
      </c>
      <c r="T886">
        <v>-0.05</v>
      </c>
      <c r="U886">
        <v>8.7000000000000008E-2</v>
      </c>
      <c r="V886">
        <v>7.9000000000000015E-2</v>
      </c>
      <c r="W886">
        <v>6.6000000000000003E-2</v>
      </c>
      <c r="X886">
        <v>5.7500000000000009E-2</v>
      </c>
      <c r="Y886">
        <v>0.05</v>
      </c>
      <c r="Z886">
        <v>6.9000000000000006E-2</v>
      </c>
      <c r="AA886">
        <v>6.1000000000000006E-2</v>
      </c>
      <c r="AB886">
        <v>4.8000000000000008E-2</v>
      </c>
      <c r="AC886">
        <v>3.9500000000000007E-2</v>
      </c>
      <c r="AD886">
        <v>3.2000000000000001E-2</v>
      </c>
      <c r="AE886" t="str">
        <f t="shared" si="13"/>
        <v>Buku, Majalah, &amp; AudioSastra &amp; SeniSeni Film &amp; Televisi</v>
      </c>
      <c r="BF886" t="s">
        <v>1774</v>
      </c>
      <c r="BI886" t="s">
        <v>1486</v>
      </c>
      <c r="BL886" t="s">
        <v>786</v>
      </c>
      <c r="BM886" t="s">
        <v>4333</v>
      </c>
      <c r="BO886" t="s">
        <v>3068</v>
      </c>
      <c r="BP886" t="s">
        <v>4203</v>
      </c>
    </row>
    <row r="887" spans="1:68">
      <c r="A887" t="s">
        <v>2160</v>
      </c>
      <c r="B887">
        <v>603014</v>
      </c>
      <c r="C887" t="s">
        <v>2221</v>
      </c>
      <c r="D887">
        <v>834824</v>
      </c>
      <c r="E887" t="s">
        <v>2222</v>
      </c>
      <c r="F887">
        <v>810640</v>
      </c>
      <c r="G887" t="s">
        <v>4535</v>
      </c>
      <c r="H887" t="s">
        <v>3061</v>
      </c>
      <c r="I887" t="s">
        <v>2971</v>
      </c>
      <c r="J887" t="s">
        <v>3062</v>
      </c>
      <c r="K887">
        <v>0.06</v>
      </c>
      <c r="L887">
        <v>6.5000000000000002E-2</v>
      </c>
      <c r="M887">
        <v>5.0000000000000044E-3</v>
      </c>
      <c r="N887">
        <v>0.1</v>
      </c>
      <c r="O887">
        <v>0.122</v>
      </c>
      <c r="P887">
        <v>-1.55E-2</v>
      </c>
      <c r="Q887">
        <v>-3.5000000000000027E-3</v>
      </c>
      <c r="R887">
        <v>-1.9000000000000003E-2</v>
      </c>
      <c r="S887">
        <v>-2.3750000000000004E-2</v>
      </c>
      <c r="T887">
        <v>-2.5000000000000005E-2</v>
      </c>
      <c r="U887">
        <v>8.4500000000000006E-2</v>
      </c>
      <c r="V887">
        <v>9.6500000000000002E-2</v>
      </c>
      <c r="W887">
        <v>8.1000000000000003E-2</v>
      </c>
      <c r="X887">
        <v>7.6249999999999998E-2</v>
      </c>
      <c r="Y887">
        <v>7.4999999999999997E-2</v>
      </c>
      <c r="Z887">
        <v>0.1065</v>
      </c>
      <c r="AA887">
        <v>0.11849999999999999</v>
      </c>
      <c r="AB887">
        <v>0.10299999999999999</v>
      </c>
      <c r="AC887">
        <v>9.824999999999999E-2</v>
      </c>
      <c r="AD887">
        <v>9.6999999999999989E-2</v>
      </c>
      <c r="AE887" t="str">
        <f t="shared" si="13"/>
        <v>Olahraga &amp; OutdoorAksesoris Olahraga &amp; OutdoorPerlengkapan Pelatih &amp; Wasit</v>
      </c>
      <c r="BF887" t="s">
        <v>1775</v>
      </c>
      <c r="BI887" t="s">
        <v>1486</v>
      </c>
      <c r="BL887" t="s">
        <v>787</v>
      </c>
      <c r="BM887" t="s">
        <v>4335</v>
      </c>
      <c r="BO887" t="s">
        <v>3065</v>
      </c>
      <c r="BP887" t="s">
        <v>4205</v>
      </c>
    </row>
    <row r="888" spans="1:68">
      <c r="A888" t="s">
        <v>1717</v>
      </c>
      <c r="B888">
        <v>700645</v>
      </c>
      <c r="C888" t="s">
        <v>373</v>
      </c>
      <c r="D888">
        <v>2315536</v>
      </c>
      <c r="E888" t="s">
        <v>1777</v>
      </c>
      <c r="F888">
        <v>2321936</v>
      </c>
      <c r="G888" t="s">
        <v>2459</v>
      </c>
      <c r="H888" t="s">
        <v>3641</v>
      </c>
      <c r="I888" t="s">
        <v>2403</v>
      </c>
      <c r="J888" t="s">
        <v>2529</v>
      </c>
      <c r="K888">
        <v>0.04</v>
      </c>
      <c r="L888">
        <v>6.5000000000000002E-2</v>
      </c>
      <c r="M888">
        <v>2.5000000000000001E-2</v>
      </c>
      <c r="N888">
        <v>7.4999999999999997E-2</v>
      </c>
      <c r="O888">
        <v>0.06</v>
      </c>
      <c r="P888">
        <v>0</v>
      </c>
      <c r="Q888">
        <v>0</v>
      </c>
      <c r="R888">
        <v>0</v>
      </c>
      <c r="S888">
        <v>0</v>
      </c>
      <c r="T888">
        <v>0</v>
      </c>
      <c r="U888">
        <v>7.4999999999999997E-2</v>
      </c>
      <c r="V888">
        <v>7.4999999999999997E-2</v>
      </c>
      <c r="W888">
        <v>7.4999999999999997E-2</v>
      </c>
      <c r="X888">
        <v>7.4999999999999997E-2</v>
      </c>
      <c r="Y888">
        <v>7.4999999999999997E-2</v>
      </c>
      <c r="Z888">
        <v>0.06</v>
      </c>
      <c r="AA888">
        <v>0.06</v>
      </c>
      <c r="AB888">
        <v>0.06</v>
      </c>
      <c r="AC888">
        <v>0.06</v>
      </c>
      <c r="AD888">
        <v>0.06</v>
      </c>
      <c r="AE888" t="str">
        <f t="shared" si="13"/>
        <v>KesehatanVaporizerAlat &amp; Perlengkapan Vape</v>
      </c>
      <c r="BF888" t="s">
        <v>1776</v>
      </c>
      <c r="BI888" t="s">
        <v>1486</v>
      </c>
      <c r="BL888" t="s">
        <v>158</v>
      </c>
      <c r="BM888" t="s">
        <v>4337</v>
      </c>
      <c r="BO888" t="s">
        <v>3122</v>
      </c>
      <c r="BP888" t="s">
        <v>4208</v>
      </c>
    </row>
    <row r="889" spans="1:68">
      <c r="A889" t="s">
        <v>1929</v>
      </c>
      <c r="B889">
        <v>953224</v>
      </c>
      <c r="C889" t="s">
        <v>1942</v>
      </c>
      <c r="D889">
        <v>961800</v>
      </c>
      <c r="G889" t="s">
        <v>3546</v>
      </c>
      <c r="H889" t="s">
        <v>3546</v>
      </c>
      <c r="I889" t="s">
        <v>246</v>
      </c>
      <c r="J889" t="s">
        <v>2479</v>
      </c>
      <c r="K889">
        <v>0.04</v>
      </c>
      <c r="L889">
        <v>4.4999999999999998E-2</v>
      </c>
      <c r="M889">
        <v>4.9999999999999975E-3</v>
      </c>
      <c r="N889">
        <v>4.7500000000000001E-2</v>
      </c>
      <c r="O889">
        <v>3.6999999999999998E-2</v>
      </c>
      <c r="P889">
        <v>-3.1828303848771347E-3</v>
      </c>
      <c r="Q889">
        <v>-1.9119250776559765E-2</v>
      </c>
      <c r="R889">
        <v>-2.23020811614369E-2</v>
      </c>
      <c r="S889">
        <v>-2.5484911546314038E-2</v>
      </c>
      <c r="T889">
        <v>-3.231321539508538E-2</v>
      </c>
      <c r="U889">
        <v>4.4317169615122866E-2</v>
      </c>
      <c r="V889">
        <v>2.8380749223440235E-2</v>
      </c>
      <c r="W889">
        <v>2.5197918838563101E-2</v>
      </c>
      <c r="X889">
        <v>2.2015088453685962E-2</v>
      </c>
      <c r="Y889">
        <v>1.518678460491462E-2</v>
      </c>
      <c r="Z889">
        <v>3.3817169615122863E-2</v>
      </c>
      <c r="AA889">
        <v>1.7880749223440233E-2</v>
      </c>
      <c r="AB889">
        <v>1.4697918838563098E-2</v>
      </c>
      <c r="AC889">
        <v>1.151508845368596E-2</v>
      </c>
      <c r="AD889">
        <v>4.6867846049146178E-3</v>
      </c>
      <c r="AE889" t="str">
        <f t="shared" si="13"/>
        <v>Aksesori Perhiasan &amp; TurunannyaKristal Non-alam</v>
      </c>
      <c r="BF889" t="s">
        <v>1777</v>
      </c>
      <c r="BI889" t="s">
        <v>1486</v>
      </c>
      <c r="BL889" t="s">
        <v>835</v>
      </c>
      <c r="BM889" t="s">
        <v>4339</v>
      </c>
      <c r="BO889" t="s">
        <v>3095</v>
      </c>
      <c r="BP889" t="s">
        <v>4214</v>
      </c>
    </row>
    <row r="890" spans="1:68">
      <c r="A890" t="s">
        <v>1615</v>
      </c>
      <c r="B890">
        <v>700437</v>
      </c>
      <c r="C890" t="s">
        <v>1650</v>
      </c>
      <c r="D890">
        <v>914952</v>
      </c>
      <c r="E890" t="s">
        <v>1651</v>
      </c>
      <c r="F890">
        <v>853648</v>
      </c>
      <c r="G890" t="s">
        <v>4196</v>
      </c>
      <c r="H890" t="s">
        <v>3597</v>
      </c>
      <c r="I890" t="s">
        <v>2457</v>
      </c>
      <c r="J890" t="s">
        <v>1615</v>
      </c>
      <c r="K890">
        <v>0.05</v>
      </c>
      <c r="L890">
        <v>6.5000000000000002E-2</v>
      </c>
      <c r="M890">
        <v>1.4999999999999999E-2</v>
      </c>
      <c r="N890">
        <v>9.5000000000000001E-2</v>
      </c>
      <c r="O890">
        <v>0.11700000000000001</v>
      </c>
      <c r="P890">
        <v>-1.4500000000000002E-2</v>
      </c>
      <c r="Q890">
        <v>-1.0499999999999999E-2</v>
      </c>
      <c r="R890">
        <v>-2.5000000000000001E-2</v>
      </c>
      <c r="S890">
        <v>-3.125E-2</v>
      </c>
      <c r="T890">
        <v>-3.5000000000000003E-2</v>
      </c>
      <c r="U890">
        <v>8.0500000000000002E-2</v>
      </c>
      <c r="V890">
        <v>8.4500000000000006E-2</v>
      </c>
      <c r="W890">
        <v>7.0000000000000007E-2</v>
      </c>
      <c r="X890">
        <v>6.3750000000000001E-2</v>
      </c>
      <c r="Y890">
        <v>0.06</v>
      </c>
      <c r="Z890">
        <v>0.10250000000000001</v>
      </c>
      <c r="AA890">
        <v>0.10650000000000001</v>
      </c>
      <c r="AB890">
        <v>9.1999999999999998E-2</v>
      </c>
      <c r="AC890">
        <v>8.5750000000000007E-2</v>
      </c>
      <c r="AD890">
        <v>8.2000000000000003E-2</v>
      </c>
      <c r="AE890" t="str">
        <f t="shared" si="13"/>
        <v>Makanan &amp; MinumanMakanan InstanSarang Burung Walet</v>
      </c>
      <c r="BF890" t="s">
        <v>1778</v>
      </c>
      <c r="BI890" t="s">
        <v>1486</v>
      </c>
      <c r="BL890" t="s">
        <v>717</v>
      </c>
      <c r="BM890" t="s">
        <v>4341</v>
      </c>
      <c r="BO890" t="s">
        <v>3092</v>
      </c>
      <c r="BP890" t="s">
        <v>4217</v>
      </c>
    </row>
    <row r="891" spans="1:68">
      <c r="A891" t="s">
        <v>1717</v>
      </c>
      <c r="B891">
        <v>700645</v>
      </c>
      <c r="C891" t="s">
        <v>1724</v>
      </c>
      <c r="D891">
        <v>924424</v>
      </c>
      <c r="E891" t="s">
        <v>1734</v>
      </c>
      <c r="F891">
        <v>950664</v>
      </c>
      <c r="G891" t="s">
        <v>4149</v>
      </c>
      <c r="H891" t="s">
        <v>4418</v>
      </c>
      <c r="I891" t="s">
        <v>2457</v>
      </c>
      <c r="J891" t="s">
        <v>1717</v>
      </c>
      <c r="K891">
        <v>0.04</v>
      </c>
      <c r="L891">
        <v>6.5000000000000002E-2</v>
      </c>
      <c r="M891">
        <v>2.5000000000000001E-2</v>
      </c>
      <c r="N891">
        <v>9.5000000000000001E-2</v>
      </c>
      <c r="O891">
        <v>8.2000000000000003E-2</v>
      </c>
      <c r="P891">
        <v>-1.3500000000000009E-2</v>
      </c>
      <c r="Q891">
        <v>-1.7499999999999998E-2</v>
      </c>
      <c r="R891">
        <v>-3.1000000000000007E-2</v>
      </c>
      <c r="S891">
        <v>-3.8750000000000007E-2</v>
      </c>
      <c r="T891">
        <v>-4.4999999999999998E-2</v>
      </c>
      <c r="U891">
        <v>8.1499999999999989E-2</v>
      </c>
      <c r="V891">
        <v>7.7499999999999999E-2</v>
      </c>
      <c r="W891">
        <v>6.4000000000000001E-2</v>
      </c>
      <c r="X891">
        <v>5.6249999999999994E-2</v>
      </c>
      <c r="Y891">
        <v>0.05</v>
      </c>
      <c r="Z891">
        <v>6.8499999999999991E-2</v>
      </c>
      <c r="AA891">
        <v>6.4500000000000002E-2</v>
      </c>
      <c r="AB891">
        <v>5.0999999999999997E-2</v>
      </c>
      <c r="AC891">
        <v>4.3249999999999997E-2</v>
      </c>
      <c r="AD891">
        <v>3.7000000000000005E-2</v>
      </c>
      <c r="AE891" t="str">
        <f t="shared" si="13"/>
        <v>KesehatanSuplai MedisAlat Bantu Pengobatan</v>
      </c>
      <c r="BF891" t="s">
        <v>1844</v>
      </c>
      <c r="BI891" t="s">
        <v>1486</v>
      </c>
      <c r="BL891" t="s">
        <v>1071</v>
      </c>
      <c r="BM891" t="s">
        <v>4343</v>
      </c>
      <c r="BO891" t="s">
        <v>4535</v>
      </c>
      <c r="BP891" t="s">
        <v>4219</v>
      </c>
    </row>
    <row r="892" spans="1:68">
      <c r="A892" t="s">
        <v>2160</v>
      </c>
      <c r="B892">
        <v>603014</v>
      </c>
      <c r="C892" t="s">
        <v>2197</v>
      </c>
      <c r="D892">
        <v>835592</v>
      </c>
      <c r="E892" t="s">
        <v>2213</v>
      </c>
      <c r="F892">
        <v>939912</v>
      </c>
      <c r="G892" t="s">
        <v>4536</v>
      </c>
      <c r="H892" t="s">
        <v>3150</v>
      </c>
      <c r="I892" t="s">
        <v>2971</v>
      </c>
      <c r="J892" t="s">
        <v>3062</v>
      </c>
      <c r="K892">
        <v>0.06</v>
      </c>
      <c r="L892">
        <v>6.5000000000000002E-2</v>
      </c>
      <c r="M892">
        <v>5.0000000000000044E-3</v>
      </c>
      <c r="N892">
        <v>0.1</v>
      </c>
      <c r="O892">
        <v>0.122</v>
      </c>
      <c r="P892">
        <v>-1.55E-2</v>
      </c>
      <c r="Q892">
        <v>-3.5000000000000027E-3</v>
      </c>
      <c r="R892">
        <v>-1.9000000000000003E-2</v>
      </c>
      <c r="S892">
        <v>-2.3750000000000004E-2</v>
      </c>
      <c r="T892">
        <v>-2.5000000000000005E-2</v>
      </c>
      <c r="U892">
        <v>8.4500000000000006E-2</v>
      </c>
      <c r="V892">
        <v>9.6500000000000002E-2</v>
      </c>
      <c r="W892">
        <v>8.1000000000000003E-2</v>
      </c>
      <c r="X892">
        <v>7.6249999999999998E-2</v>
      </c>
      <c r="Y892">
        <v>7.4999999999999997E-2</v>
      </c>
      <c r="Z892">
        <v>0.1065</v>
      </c>
      <c r="AA892">
        <v>0.11849999999999999</v>
      </c>
      <c r="AB892">
        <v>0.10299999999999999</v>
      </c>
      <c r="AC892">
        <v>9.824999999999999E-2</v>
      </c>
      <c r="AD892">
        <v>9.6999999999999989E-2</v>
      </c>
      <c r="AE892" t="str">
        <f t="shared" si="13"/>
        <v>Olahraga &amp; OutdoorPeralatan Bersantai &amp; Rekreasi Luar RuanganSepatu Roda</v>
      </c>
      <c r="BF892" t="s">
        <v>1648</v>
      </c>
      <c r="BI892" t="s">
        <v>1486</v>
      </c>
      <c r="BL892" t="s">
        <v>159</v>
      </c>
      <c r="BM892" t="s">
        <v>4345</v>
      </c>
      <c r="BO892" t="s">
        <v>3088</v>
      </c>
      <c r="BP892" t="s">
        <v>4222</v>
      </c>
    </row>
    <row r="893" spans="1:68">
      <c r="A893" t="s">
        <v>1244</v>
      </c>
      <c r="B893">
        <v>602284</v>
      </c>
      <c r="C893" t="s">
        <v>1309</v>
      </c>
      <c r="D893">
        <v>877576</v>
      </c>
      <c r="E893" t="s">
        <v>1313</v>
      </c>
      <c r="F893">
        <v>890248</v>
      </c>
      <c r="G893" t="s">
        <v>4066</v>
      </c>
      <c r="H893" t="s">
        <v>3755</v>
      </c>
      <c r="I893" t="s">
        <v>2457</v>
      </c>
      <c r="J893" t="s">
        <v>2739</v>
      </c>
      <c r="K893">
        <v>0.04</v>
      </c>
      <c r="L893">
        <v>7.0000000000000007E-2</v>
      </c>
      <c r="M893">
        <v>3.0000000000000006E-2</v>
      </c>
      <c r="N893">
        <v>0.1</v>
      </c>
      <c r="O893">
        <v>0.11700000000000001</v>
      </c>
      <c r="P893">
        <v>-1.2382166508326548E-2</v>
      </c>
      <c r="Q893">
        <v>-2.5324834441714184E-2</v>
      </c>
      <c r="R893">
        <v>-3.7707000950040731E-2</v>
      </c>
      <c r="S893">
        <v>-4.7133751187550907E-2</v>
      </c>
      <c r="T893">
        <v>-5.6178334916734546E-2</v>
      </c>
      <c r="U893">
        <v>8.7617833491673458E-2</v>
      </c>
      <c r="V893">
        <v>7.4675165558285822E-2</v>
      </c>
      <c r="W893">
        <v>6.2292999049959275E-2</v>
      </c>
      <c r="X893">
        <v>5.2866248812449099E-2</v>
      </c>
      <c r="Y893">
        <v>4.382166508326546E-2</v>
      </c>
      <c r="Z893">
        <v>0.10461783349167346</v>
      </c>
      <c r="AA893">
        <v>9.1675165558285823E-2</v>
      </c>
      <c r="AB893">
        <v>7.9292999049959276E-2</v>
      </c>
      <c r="AC893">
        <v>6.98662488124491E-2</v>
      </c>
      <c r="AD893">
        <v>6.0821665083265461E-2</v>
      </c>
      <c r="AE893" t="str">
        <f t="shared" si="13"/>
        <v>Bayi &amp; PersalinanPerlengkapan Bayi untuk TravelHarness &amp; Rein Anak</v>
      </c>
      <c r="BF893" t="s">
        <v>1649</v>
      </c>
      <c r="BI893" t="s">
        <v>1486</v>
      </c>
      <c r="BL893" t="s">
        <v>366</v>
      </c>
      <c r="BM893" t="s">
        <v>4347</v>
      </c>
      <c r="BO893" t="s">
        <v>3071</v>
      </c>
      <c r="BP893" t="s">
        <v>4224</v>
      </c>
    </row>
    <row r="894" spans="1:68">
      <c r="A894" t="s">
        <v>1405</v>
      </c>
      <c r="B894">
        <v>2344592</v>
      </c>
      <c r="C894" t="s">
        <v>1430</v>
      </c>
      <c r="D894">
        <v>2316176</v>
      </c>
      <c r="E894" t="s">
        <v>1435</v>
      </c>
      <c r="F894">
        <v>2328080</v>
      </c>
      <c r="G894" t="s">
        <v>3436</v>
      </c>
      <c r="H894" t="s">
        <v>4537</v>
      </c>
      <c r="I894" t="s">
        <v>3415</v>
      </c>
      <c r="J894" t="s">
        <v>4538</v>
      </c>
      <c r="K894">
        <v>0.04</v>
      </c>
      <c r="L894">
        <v>0.06</v>
      </c>
      <c r="M894">
        <v>1.9999999999999997E-2</v>
      </c>
      <c r="N894">
        <v>0.1</v>
      </c>
      <c r="O894">
        <v>0.08</v>
      </c>
      <c r="P894">
        <v>-1.4E-2</v>
      </c>
      <c r="Q894">
        <v>-1.3999999999999997E-2</v>
      </c>
      <c r="R894">
        <v>-2.7999999999999997E-2</v>
      </c>
      <c r="S894">
        <v>-3.4999999999999996E-2</v>
      </c>
      <c r="T894">
        <v>-3.9999999999999994E-2</v>
      </c>
      <c r="U894">
        <v>8.6000000000000007E-2</v>
      </c>
      <c r="V894">
        <v>8.6000000000000007E-2</v>
      </c>
      <c r="W894">
        <v>7.2000000000000008E-2</v>
      </c>
      <c r="X894">
        <v>6.5000000000000002E-2</v>
      </c>
      <c r="Y894">
        <v>6.0000000000000012E-2</v>
      </c>
      <c r="Z894">
        <v>6.6000000000000003E-2</v>
      </c>
      <c r="AA894">
        <v>6.6000000000000003E-2</v>
      </c>
      <c r="AB894">
        <v>5.2000000000000005E-2</v>
      </c>
      <c r="AC894">
        <v>4.5000000000000005E-2</v>
      </c>
      <c r="AD894">
        <v>4.0000000000000008E-2</v>
      </c>
      <c r="AE894" t="str">
        <f t="shared" si="13"/>
        <v>Pemesanan &amp; VoucherPerjalanan &amp; TiketTiket Atraksi Domestik</v>
      </c>
      <c r="BF894" t="s">
        <v>2098</v>
      </c>
      <c r="BI894" t="s">
        <v>1486</v>
      </c>
      <c r="BL894" t="s">
        <v>75</v>
      </c>
      <c r="BM894" t="s">
        <v>4349</v>
      </c>
      <c r="BO894" t="s">
        <v>3118</v>
      </c>
      <c r="BP894" t="s">
        <v>4231</v>
      </c>
    </row>
    <row r="895" spans="1:68">
      <c r="A895" t="s">
        <v>1929</v>
      </c>
      <c r="B895">
        <v>953224</v>
      </c>
      <c r="C895" t="s">
        <v>1943</v>
      </c>
      <c r="D895">
        <v>964488</v>
      </c>
      <c r="G895" t="s">
        <v>3553</v>
      </c>
      <c r="H895" t="s">
        <v>3553</v>
      </c>
      <c r="I895" t="s">
        <v>246</v>
      </c>
      <c r="J895" t="s">
        <v>2479</v>
      </c>
      <c r="K895">
        <v>0.04</v>
      </c>
      <c r="L895">
        <v>4.4999999999999998E-2</v>
      </c>
      <c r="M895">
        <v>4.9999999999999975E-3</v>
      </c>
      <c r="N895">
        <v>4.7500000000000001E-2</v>
      </c>
      <c r="O895">
        <v>3.6999999999999998E-2</v>
      </c>
      <c r="P895">
        <v>-3.2471392940651884E-3</v>
      </c>
      <c r="Q895">
        <v>-2.0919900233825197E-2</v>
      </c>
      <c r="R895">
        <v>-2.4167039527890385E-2</v>
      </c>
      <c r="S895">
        <v>-2.7414178821955574E-2</v>
      </c>
      <c r="T895">
        <v>-3.4885571762607426E-2</v>
      </c>
      <c r="U895">
        <v>4.4252860705934816E-2</v>
      </c>
      <c r="V895">
        <v>2.6580099766174804E-2</v>
      </c>
      <c r="W895">
        <v>2.3332960472109615E-2</v>
      </c>
      <c r="X895">
        <v>2.0085821178044427E-2</v>
      </c>
      <c r="Y895">
        <v>1.2614428237392575E-2</v>
      </c>
      <c r="Z895">
        <v>3.3752860705934806E-2</v>
      </c>
      <c r="AA895">
        <v>1.6080099766174801E-2</v>
      </c>
      <c r="AB895">
        <v>1.2832960472109613E-2</v>
      </c>
      <c r="AC895">
        <v>9.5858211780444243E-3</v>
      </c>
      <c r="AD895">
        <v>2.1144282373925724E-3</v>
      </c>
      <c r="AE895" t="str">
        <f t="shared" si="13"/>
        <v>Aksesori Perhiasan &amp; TurunannyaMutiara</v>
      </c>
      <c r="BF895" t="s">
        <v>1427</v>
      </c>
      <c r="BI895" t="s">
        <v>1486</v>
      </c>
      <c r="BL895" t="s">
        <v>978</v>
      </c>
      <c r="BM895" t="s">
        <v>4352</v>
      </c>
      <c r="BO895" t="s">
        <v>4539</v>
      </c>
      <c r="BP895" t="s">
        <v>4239</v>
      </c>
    </row>
    <row r="896" spans="1:68">
      <c r="A896" t="s">
        <v>1811</v>
      </c>
      <c r="B896">
        <v>600001</v>
      </c>
      <c r="C896" t="s">
        <v>1812</v>
      </c>
      <c r="D896">
        <v>851976</v>
      </c>
      <c r="E896" t="s">
        <v>1817</v>
      </c>
      <c r="F896">
        <v>600436</v>
      </c>
      <c r="G896" t="s">
        <v>4540</v>
      </c>
      <c r="H896" t="s">
        <v>3409</v>
      </c>
      <c r="I896" t="s">
        <v>2547</v>
      </c>
      <c r="J896" t="s">
        <v>1811</v>
      </c>
      <c r="K896">
        <v>0.06</v>
      </c>
      <c r="L896">
        <v>0.08</v>
      </c>
      <c r="M896">
        <v>2.0000000000000004E-2</v>
      </c>
      <c r="N896">
        <v>9.5000000000000001E-2</v>
      </c>
      <c r="O896">
        <v>0.122</v>
      </c>
      <c r="P896">
        <v>-1.4000000000000002E-2</v>
      </c>
      <c r="Q896">
        <v>-1.4000000000000002E-2</v>
      </c>
      <c r="R896">
        <v>-2.8000000000000004E-2</v>
      </c>
      <c r="S896">
        <v>-3.5000000000000003E-2</v>
      </c>
      <c r="T896">
        <v>-4.0000000000000008E-2</v>
      </c>
      <c r="U896">
        <v>8.1000000000000003E-2</v>
      </c>
      <c r="V896">
        <v>8.1000000000000003E-2</v>
      </c>
      <c r="W896">
        <v>6.7000000000000004E-2</v>
      </c>
      <c r="X896">
        <v>0.06</v>
      </c>
      <c r="Y896">
        <v>5.4999999999999993E-2</v>
      </c>
      <c r="Z896">
        <v>0.108</v>
      </c>
      <c r="AA896">
        <v>0.108</v>
      </c>
      <c r="AB896">
        <v>9.4E-2</v>
      </c>
      <c r="AC896">
        <v>8.6999999999999994E-2</v>
      </c>
      <c r="AD896">
        <v>8.199999999999999E-2</v>
      </c>
      <c r="AE896" t="str">
        <f t="shared" si="13"/>
        <v>Perlengkapan RumahPerlengkapan Kamar MandiHolder Sikat Gigi</v>
      </c>
      <c r="BF896" t="s">
        <v>1428</v>
      </c>
      <c r="BI896" t="s">
        <v>1486</v>
      </c>
      <c r="BL896" t="s">
        <v>367</v>
      </c>
      <c r="BM896" t="s">
        <v>4354</v>
      </c>
      <c r="BO896" t="s">
        <v>4541</v>
      </c>
      <c r="BP896" t="s">
        <v>4241</v>
      </c>
    </row>
    <row r="897" spans="1:68">
      <c r="A897" t="s">
        <v>1811</v>
      </c>
      <c r="B897">
        <v>600001</v>
      </c>
      <c r="C897" t="s">
        <v>1812</v>
      </c>
      <c r="D897">
        <v>851976</v>
      </c>
      <c r="E897" t="s">
        <v>1816</v>
      </c>
      <c r="F897">
        <v>600406</v>
      </c>
      <c r="G897" t="s">
        <v>4542</v>
      </c>
      <c r="H897" t="s">
        <v>3409</v>
      </c>
      <c r="I897" t="s">
        <v>2547</v>
      </c>
      <c r="J897" t="s">
        <v>1811</v>
      </c>
      <c r="K897">
        <v>0.06</v>
      </c>
      <c r="L897">
        <v>0.08</v>
      </c>
      <c r="M897">
        <v>2.0000000000000004E-2</v>
      </c>
      <c r="N897">
        <v>9.5000000000000001E-2</v>
      </c>
      <c r="O897">
        <v>0.122</v>
      </c>
      <c r="P897">
        <v>-1.4000000000000002E-2</v>
      </c>
      <c r="Q897">
        <v>-1.4000000000000002E-2</v>
      </c>
      <c r="R897">
        <v>-2.8000000000000004E-2</v>
      </c>
      <c r="S897">
        <v>-3.5000000000000003E-2</v>
      </c>
      <c r="T897">
        <v>-4.0000000000000008E-2</v>
      </c>
      <c r="U897">
        <v>8.1000000000000003E-2</v>
      </c>
      <c r="V897">
        <v>8.1000000000000003E-2</v>
      </c>
      <c r="W897">
        <v>6.7000000000000004E-2</v>
      </c>
      <c r="X897">
        <v>0.06</v>
      </c>
      <c r="Y897">
        <v>5.4999999999999993E-2</v>
      </c>
      <c r="Z897">
        <v>0.108</v>
      </c>
      <c r="AA897">
        <v>0.108</v>
      </c>
      <c r="AB897">
        <v>9.4E-2</v>
      </c>
      <c r="AC897">
        <v>8.6999999999999994E-2</v>
      </c>
      <c r="AD897">
        <v>8.199999999999999E-2</v>
      </c>
      <c r="AE897" t="str">
        <f t="shared" si="13"/>
        <v>Perlengkapan RumahPerlengkapan Kamar MandiPenutup Kursi Toilet</v>
      </c>
      <c r="BF897" t="s">
        <v>1429</v>
      </c>
      <c r="BI897" t="s">
        <v>1486</v>
      </c>
      <c r="BL897" t="s">
        <v>687</v>
      </c>
      <c r="BM897" t="s">
        <v>4356</v>
      </c>
      <c r="BO897" t="s">
        <v>4543</v>
      </c>
      <c r="BP897" t="s">
        <v>4243</v>
      </c>
    </row>
    <row r="898" spans="1:68">
      <c r="A898" t="s">
        <v>2160</v>
      </c>
      <c r="B898">
        <v>603014</v>
      </c>
      <c r="C898" t="s">
        <v>2161</v>
      </c>
      <c r="D898">
        <v>834952</v>
      </c>
      <c r="E898" t="s">
        <v>2166</v>
      </c>
      <c r="F898">
        <v>603041</v>
      </c>
      <c r="G898" t="s">
        <v>4544</v>
      </c>
      <c r="H898" t="s">
        <v>4545</v>
      </c>
      <c r="I898" t="s">
        <v>2971</v>
      </c>
      <c r="J898" t="s">
        <v>3062</v>
      </c>
      <c r="K898">
        <v>0.06</v>
      </c>
      <c r="L898">
        <v>6.5000000000000002E-2</v>
      </c>
      <c r="M898">
        <v>5.0000000000000044E-3</v>
      </c>
      <c r="N898">
        <v>0.1</v>
      </c>
      <c r="O898">
        <v>0.10500000000000001</v>
      </c>
      <c r="P898">
        <v>-1.55E-2</v>
      </c>
      <c r="Q898">
        <v>-3.5000000000000027E-3</v>
      </c>
      <c r="R898">
        <v>-1.9000000000000003E-2</v>
      </c>
      <c r="S898">
        <v>-2.3750000000000004E-2</v>
      </c>
      <c r="T898">
        <v>-2.5000000000000005E-2</v>
      </c>
      <c r="U898">
        <v>8.4500000000000006E-2</v>
      </c>
      <c r="V898">
        <v>9.6500000000000002E-2</v>
      </c>
      <c r="W898">
        <v>8.1000000000000003E-2</v>
      </c>
      <c r="X898">
        <v>7.6249999999999998E-2</v>
      </c>
      <c r="Y898">
        <v>7.4999999999999997E-2</v>
      </c>
      <c r="Z898">
        <v>8.950000000000001E-2</v>
      </c>
      <c r="AA898">
        <v>0.10150000000000001</v>
      </c>
      <c r="AB898">
        <v>8.6000000000000007E-2</v>
      </c>
      <c r="AC898">
        <v>8.1250000000000003E-2</v>
      </c>
      <c r="AD898">
        <v>0.08</v>
      </c>
      <c r="AE898" t="str">
        <f t="shared" si="13"/>
        <v>Olahraga &amp; OutdoorPeralatan Olahraga BolaSepakbola</v>
      </c>
      <c r="BF898" t="s">
        <v>1690</v>
      </c>
      <c r="BI898" t="s">
        <v>1486</v>
      </c>
      <c r="BL898" t="s">
        <v>36</v>
      </c>
      <c r="BM898" t="s">
        <v>4358</v>
      </c>
      <c r="BO898" t="s">
        <v>4546</v>
      </c>
      <c r="BP898" t="s">
        <v>4245</v>
      </c>
    </row>
    <row r="899" spans="1:68">
      <c r="A899" t="s">
        <v>2160</v>
      </c>
      <c r="B899">
        <v>603014</v>
      </c>
      <c r="C899" t="s">
        <v>2161</v>
      </c>
      <c r="D899">
        <v>834952</v>
      </c>
      <c r="E899" t="s">
        <v>2162</v>
      </c>
      <c r="F899">
        <v>603065</v>
      </c>
      <c r="G899" t="s">
        <v>4547</v>
      </c>
      <c r="H899" t="s">
        <v>4545</v>
      </c>
      <c r="I899" t="s">
        <v>2971</v>
      </c>
      <c r="J899" t="s">
        <v>3062</v>
      </c>
      <c r="K899">
        <v>0.06</v>
      </c>
      <c r="L899">
        <v>6.5000000000000002E-2</v>
      </c>
      <c r="M899">
        <v>5.0000000000000044E-3</v>
      </c>
      <c r="N899">
        <v>0.1</v>
      </c>
      <c r="O899">
        <v>0.10500000000000001</v>
      </c>
      <c r="P899">
        <v>-1.55E-2</v>
      </c>
      <c r="Q899">
        <v>-3.5000000000000027E-3</v>
      </c>
      <c r="R899">
        <v>-1.9000000000000003E-2</v>
      </c>
      <c r="S899">
        <v>-2.3750000000000004E-2</v>
      </c>
      <c r="T899">
        <v>-2.5000000000000005E-2</v>
      </c>
      <c r="U899">
        <v>8.4500000000000006E-2</v>
      </c>
      <c r="V899">
        <v>9.6500000000000002E-2</v>
      </c>
      <c r="W899">
        <v>8.1000000000000003E-2</v>
      </c>
      <c r="X899">
        <v>7.6249999999999998E-2</v>
      </c>
      <c r="Y899">
        <v>7.4999999999999997E-2</v>
      </c>
      <c r="Z899">
        <v>8.950000000000001E-2</v>
      </c>
      <c r="AA899">
        <v>0.10150000000000001</v>
      </c>
      <c r="AB899">
        <v>8.6000000000000007E-2</v>
      </c>
      <c r="AC899">
        <v>8.1250000000000003E-2</v>
      </c>
      <c r="AD899">
        <v>0.08</v>
      </c>
      <c r="AE899" t="str">
        <f t="shared" si="13"/>
        <v>Olahraga &amp; OutdoorPeralatan Olahraga BolaBulu tangkis</v>
      </c>
      <c r="BF899" t="s">
        <v>1443</v>
      </c>
      <c r="BI899" t="s">
        <v>1486</v>
      </c>
      <c r="BL899" t="s">
        <v>96</v>
      </c>
      <c r="BM899" t="s">
        <v>4360</v>
      </c>
      <c r="BO899" t="s">
        <v>4548</v>
      </c>
      <c r="BP899" t="s">
        <v>4247</v>
      </c>
    </row>
    <row r="900" spans="1:68">
      <c r="A900" t="s">
        <v>1811</v>
      </c>
      <c r="B900">
        <v>600001</v>
      </c>
      <c r="C900" t="s">
        <v>1812</v>
      </c>
      <c r="D900">
        <v>851976</v>
      </c>
      <c r="E900" t="s">
        <v>1818</v>
      </c>
      <c r="F900">
        <v>810888</v>
      </c>
      <c r="G900" t="s">
        <v>4549</v>
      </c>
      <c r="H900" t="s">
        <v>3409</v>
      </c>
      <c r="I900" t="s">
        <v>2547</v>
      </c>
      <c r="J900" t="s">
        <v>1811</v>
      </c>
      <c r="K900">
        <v>0.06</v>
      </c>
      <c r="L900">
        <v>0.08</v>
      </c>
      <c r="M900">
        <v>2.0000000000000004E-2</v>
      </c>
      <c r="N900">
        <v>9.5000000000000001E-2</v>
      </c>
      <c r="O900">
        <v>0.122</v>
      </c>
      <c r="P900">
        <v>-1.4000000000000002E-2</v>
      </c>
      <c r="Q900">
        <v>-1.4000000000000002E-2</v>
      </c>
      <c r="R900">
        <v>-2.8000000000000004E-2</v>
      </c>
      <c r="S900">
        <v>-3.5000000000000003E-2</v>
      </c>
      <c r="T900">
        <v>-4.0000000000000008E-2</v>
      </c>
      <c r="U900">
        <v>8.1000000000000003E-2</v>
      </c>
      <c r="V900">
        <v>8.1000000000000003E-2</v>
      </c>
      <c r="W900">
        <v>6.7000000000000004E-2</v>
      </c>
      <c r="X900">
        <v>0.06</v>
      </c>
      <c r="Y900">
        <v>5.4999999999999993E-2</v>
      </c>
      <c r="Z900">
        <v>0.108</v>
      </c>
      <c r="AA900">
        <v>0.108</v>
      </c>
      <c r="AB900">
        <v>9.4E-2</v>
      </c>
      <c r="AC900">
        <v>8.6999999999999994E-2</v>
      </c>
      <c r="AD900">
        <v>8.199999999999999E-2</v>
      </c>
      <c r="AE900" t="str">
        <f t="shared" si="13"/>
        <v>Perlengkapan RumahPerlengkapan Kamar MandiHanduk</v>
      </c>
      <c r="BF900" t="s">
        <v>2084</v>
      </c>
      <c r="BI900" t="s">
        <v>1486</v>
      </c>
      <c r="BL900" t="s">
        <v>265</v>
      </c>
      <c r="BM900" t="s">
        <v>4362</v>
      </c>
      <c r="BO900" t="s">
        <v>4550</v>
      </c>
      <c r="BP900" t="s">
        <v>4249</v>
      </c>
    </row>
    <row r="901" spans="1:68">
      <c r="A901" t="s">
        <v>1348</v>
      </c>
      <c r="B901">
        <v>601450</v>
      </c>
      <c r="C901" t="s">
        <v>1349</v>
      </c>
      <c r="D901">
        <v>849160</v>
      </c>
      <c r="E901" t="s">
        <v>1350</v>
      </c>
      <c r="F901">
        <v>853512</v>
      </c>
      <c r="G901" t="s">
        <v>4551</v>
      </c>
      <c r="H901" t="s">
        <v>2510</v>
      </c>
      <c r="I901" t="s">
        <v>2547</v>
      </c>
      <c r="J901" t="s">
        <v>1811</v>
      </c>
      <c r="K901">
        <v>0.04</v>
      </c>
      <c r="L901">
        <v>7.0000000000000007E-2</v>
      </c>
      <c r="M901">
        <v>3.0000000000000006E-2</v>
      </c>
      <c r="N901">
        <v>9.5000000000000001E-2</v>
      </c>
      <c r="O901">
        <v>0.122</v>
      </c>
      <c r="P901">
        <v>-1.2899323475092744E-2</v>
      </c>
      <c r="Q901">
        <v>-2.1704735674350838E-2</v>
      </c>
      <c r="R901">
        <v>-3.4604059149443582E-2</v>
      </c>
      <c r="S901">
        <v>-4.3255073936804472E-2</v>
      </c>
      <c r="T901">
        <v>-5.1006765249072633E-2</v>
      </c>
      <c r="U901">
        <v>8.2100676524907254E-2</v>
      </c>
      <c r="V901">
        <v>7.3295264325649159E-2</v>
      </c>
      <c r="W901">
        <v>6.0395940850556419E-2</v>
      </c>
      <c r="X901">
        <v>5.1744926063195529E-2</v>
      </c>
      <c r="Y901">
        <v>4.3993234750927368E-2</v>
      </c>
      <c r="Z901">
        <v>0.10910067652490725</v>
      </c>
      <c r="AA901">
        <v>0.10029526432564916</v>
      </c>
      <c r="AB901">
        <v>8.7395940850556408E-2</v>
      </c>
      <c r="AC901">
        <v>7.8744926063195525E-2</v>
      </c>
      <c r="AD901">
        <v>7.0993234750927364E-2</v>
      </c>
      <c r="AE901" t="str">
        <f t="shared" si="13"/>
        <v>Perawatan &amp; KecantikanKeperluan Mandi &amp; Perawatan TubuhAksesori Mandi</v>
      </c>
      <c r="BF901" t="s">
        <v>2169</v>
      </c>
      <c r="BI901" t="s">
        <v>1486</v>
      </c>
      <c r="BL901" t="s">
        <v>673</v>
      </c>
      <c r="BM901" t="s">
        <v>4364</v>
      </c>
      <c r="BO901" t="s">
        <v>4552</v>
      </c>
      <c r="BP901" t="s">
        <v>4251</v>
      </c>
    </row>
    <row r="902" spans="1:68">
      <c r="A902" t="s">
        <v>2267</v>
      </c>
      <c r="B902">
        <v>604579</v>
      </c>
      <c r="C902" t="s">
        <v>2270</v>
      </c>
      <c r="D902">
        <v>872328</v>
      </c>
      <c r="E902" t="s">
        <v>2271</v>
      </c>
      <c r="F902">
        <v>887560</v>
      </c>
      <c r="G902" t="s">
        <v>4415</v>
      </c>
      <c r="H902" t="s">
        <v>3345</v>
      </c>
      <c r="I902" t="s">
        <v>2547</v>
      </c>
      <c r="J902" t="s">
        <v>2267</v>
      </c>
      <c r="K902">
        <v>5.5E-2</v>
      </c>
      <c r="L902">
        <v>7.0000000000000007E-2</v>
      </c>
      <c r="M902">
        <v>1.5000000000000006E-2</v>
      </c>
      <c r="N902">
        <v>0.1</v>
      </c>
      <c r="O902">
        <v>0.122</v>
      </c>
      <c r="P902">
        <v>-1.4500000000000004E-2</v>
      </c>
      <c r="Q902">
        <v>-1.0500000000000004E-2</v>
      </c>
      <c r="R902">
        <v>-2.5000000000000008E-2</v>
      </c>
      <c r="S902">
        <v>-3.1250000000000007E-2</v>
      </c>
      <c r="T902">
        <v>-3.5000000000000003E-2</v>
      </c>
      <c r="U902">
        <v>8.5500000000000007E-2</v>
      </c>
      <c r="V902">
        <v>8.9499999999999996E-2</v>
      </c>
      <c r="W902">
        <v>7.4999999999999997E-2</v>
      </c>
      <c r="X902">
        <v>6.8750000000000006E-2</v>
      </c>
      <c r="Y902">
        <v>6.5000000000000002E-2</v>
      </c>
      <c r="Z902">
        <v>0.1075</v>
      </c>
      <c r="AA902">
        <v>0.11149999999999999</v>
      </c>
      <c r="AB902">
        <v>9.6999999999999989E-2</v>
      </c>
      <c r="AC902">
        <v>9.0749999999999997E-2</v>
      </c>
      <c r="AD902">
        <v>8.6999999999999994E-2</v>
      </c>
      <c r="AE902" t="str">
        <f t="shared" ref="AE902:AE965" si="14">VLOOKUP(G902,BO:BP,2,0)</f>
        <v>Alat &amp; Perangkat KerasPerangkat kerasPerangkat Keras Pintu</v>
      </c>
      <c r="BF902" t="s">
        <v>2127</v>
      </c>
      <c r="BI902" t="s">
        <v>1486</v>
      </c>
      <c r="BL902" t="s">
        <v>674</v>
      </c>
      <c r="BM902" t="s">
        <v>4367</v>
      </c>
      <c r="BO902" t="s">
        <v>4553</v>
      </c>
      <c r="BP902" t="s">
        <v>4253</v>
      </c>
    </row>
    <row r="903" spans="1:68">
      <c r="A903" t="s">
        <v>1444</v>
      </c>
      <c r="B903">
        <v>801928</v>
      </c>
      <c r="C903" t="s">
        <v>1458</v>
      </c>
      <c r="D903">
        <v>927112</v>
      </c>
      <c r="E903" t="s">
        <v>1459</v>
      </c>
      <c r="F903">
        <v>928136</v>
      </c>
      <c r="G903" t="s">
        <v>4466</v>
      </c>
      <c r="H903" t="s">
        <v>3207</v>
      </c>
      <c r="I903" t="s">
        <v>2971</v>
      </c>
      <c r="J903" t="s">
        <v>3208</v>
      </c>
      <c r="K903">
        <v>0.05</v>
      </c>
      <c r="L903">
        <v>0.08</v>
      </c>
      <c r="M903">
        <v>0.03</v>
      </c>
      <c r="N903">
        <v>0.1</v>
      </c>
      <c r="O903">
        <v>8.2000000000000003E-2</v>
      </c>
      <c r="P903">
        <v>-1.2867928348336055E-2</v>
      </c>
      <c r="Q903">
        <v>-2.1924501561647644E-2</v>
      </c>
      <c r="R903">
        <v>-3.4792429909983699E-2</v>
      </c>
      <c r="S903">
        <v>-4.3490537387479621E-2</v>
      </c>
      <c r="T903">
        <v>-5.1320716516639497E-2</v>
      </c>
      <c r="U903">
        <v>8.713207165166395E-2</v>
      </c>
      <c r="V903">
        <v>7.8075498438352361E-2</v>
      </c>
      <c r="W903">
        <v>6.5207570090016306E-2</v>
      </c>
      <c r="X903">
        <v>5.6509462612520385E-2</v>
      </c>
      <c r="Y903">
        <v>4.8679283483360508E-2</v>
      </c>
      <c r="Z903">
        <v>6.9132071651663948E-2</v>
      </c>
      <c r="AA903">
        <v>6.0075498438352359E-2</v>
      </c>
      <c r="AB903">
        <v>4.7207570090016304E-2</v>
      </c>
      <c r="AC903">
        <v>3.8509462612520383E-2</v>
      </c>
      <c r="AD903">
        <v>3.0679283483360506E-2</v>
      </c>
      <c r="AE903" t="str">
        <f t="shared" si="14"/>
        <v>Buku, Majalah, &amp; AudioKemanusiaan &amp; Ilmu SosialKarier &amp; Self-Help</v>
      </c>
      <c r="BF903" t="s">
        <v>2085</v>
      </c>
      <c r="BI903" t="s">
        <v>1486</v>
      </c>
      <c r="BL903" t="s">
        <v>733</v>
      </c>
      <c r="BM903" t="s">
        <v>4370</v>
      </c>
      <c r="BO903" t="s">
        <v>3315</v>
      </c>
      <c r="BP903" t="s">
        <v>4237</v>
      </c>
    </row>
    <row r="904" spans="1:68">
      <c r="A904" t="s">
        <v>1444</v>
      </c>
      <c r="B904">
        <v>801928</v>
      </c>
      <c r="C904" t="s">
        <v>1488</v>
      </c>
      <c r="D904">
        <v>990216</v>
      </c>
      <c r="E904" t="s">
        <v>1493</v>
      </c>
      <c r="F904">
        <v>928904</v>
      </c>
      <c r="G904" t="s">
        <v>4457</v>
      </c>
      <c r="H904" t="s">
        <v>4190</v>
      </c>
      <c r="I904" t="s">
        <v>2971</v>
      </c>
      <c r="J904" t="s">
        <v>3208</v>
      </c>
      <c r="K904">
        <v>0.05</v>
      </c>
      <c r="L904">
        <v>0.08</v>
      </c>
      <c r="M904">
        <v>0.03</v>
      </c>
      <c r="N904">
        <v>0.1</v>
      </c>
      <c r="O904">
        <v>8.2000000000000003E-2</v>
      </c>
      <c r="P904">
        <v>-1.2999999999999998E-2</v>
      </c>
      <c r="Q904">
        <v>-2.0999999999999998E-2</v>
      </c>
      <c r="R904">
        <v>-3.3999999999999996E-2</v>
      </c>
      <c r="S904">
        <v>-4.2499999999999996E-2</v>
      </c>
      <c r="T904">
        <v>-0.05</v>
      </c>
      <c r="U904">
        <v>8.7000000000000008E-2</v>
      </c>
      <c r="V904">
        <v>7.9000000000000015E-2</v>
      </c>
      <c r="W904">
        <v>6.6000000000000003E-2</v>
      </c>
      <c r="X904">
        <v>5.7500000000000009E-2</v>
      </c>
      <c r="Y904">
        <v>0.05</v>
      </c>
      <c r="Z904">
        <v>6.9000000000000006E-2</v>
      </c>
      <c r="AA904">
        <v>6.1000000000000006E-2</v>
      </c>
      <c r="AB904">
        <v>4.8000000000000008E-2</v>
      </c>
      <c r="AC904">
        <v>3.9500000000000007E-2</v>
      </c>
      <c r="AD904">
        <v>3.2000000000000001E-2</v>
      </c>
      <c r="AE904" t="str">
        <f t="shared" si="14"/>
        <v>Buku, Majalah, &amp; AudioIlmu &amp; TeknologiMedis</v>
      </c>
      <c r="BF904" t="s">
        <v>1740</v>
      </c>
      <c r="BI904" t="s">
        <v>1486</v>
      </c>
      <c r="BL904" t="s">
        <v>1000</v>
      </c>
      <c r="BM904" t="s">
        <v>4373</v>
      </c>
      <c r="BO904" t="s">
        <v>3182</v>
      </c>
      <c r="BP904" t="s">
        <v>4255</v>
      </c>
    </row>
    <row r="905" spans="1:68">
      <c r="A905" t="s">
        <v>1444</v>
      </c>
      <c r="B905">
        <v>801928</v>
      </c>
      <c r="C905" t="s">
        <v>1454</v>
      </c>
      <c r="D905">
        <v>992904</v>
      </c>
      <c r="E905" t="s">
        <v>1456</v>
      </c>
      <c r="F905">
        <v>929160</v>
      </c>
      <c r="G905" t="s">
        <v>4423</v>
      </c>
      <c r="H905" t="s">
        <v>3544</v>
      </c>
      <c r="I905" t="s">
        <v>2971</v>
      </c>
      <c r="J905" t="s">
        <v>3208</v>
      </c>
      <c r="K905">
        <v>0.05</v>
      </c>
      <c r="L905">
        <v>0.08</v>
      </c>
      <c r="M905">
        <v>0.03</v>
      </c>
      <c r="N905">
        <v>0.1</v>
      </c>
      <c r="O905">
        <v>8.2000000000000003E-2</v>
      </c>
      <c r="P905">
        <v>-1.273158858654486E-2</v>
      </c>
      <c r="Q905">
        <v>-2.2878879894186025E-2</v>
      </c>
      <c r="R905">
        <v>-3.5610468480730885E-2</v>
      </c>
      <c r="S905">
        <v>-4.4513085600913604E-2</v>
      </c>
      <c r="T905">
        <v>-5.2684114134551471E-2</v>
      </c>
      <c r="U905">
        <v>8.7268411413455149E-2</v>
      </c>
      <c r="V905">
        <v>7.7121120105813984E-2</v>
      </c>
      <c r="W905">
        <v>6.4389531519269128E-2</v>
      </c>
      <c r="X905">
        <v>5.5486914399086401E-2</v>
      </c>
      <c r="Y905">
        <v>4.7315885865448534E-2</v>
      </c>
      <c r="Z905">
        <v>6.9268411413455147E-2</v>
      </c>
      <c r="AA905">
        <v>5.9121120105813982E-2</v>
      </c>
      <c r="AB905">
        <v>4.6389531519269118E-2</v>
      </c>
      <c r="AC905">
        <v>3.7486914399086399E-2</v>
      </c>
      <c r="AD905">
        <v>2.9315885865448532E-2</v>
      </c>
      <c r="AE905" t="str">
        <f t="shared" si="14"/>
        <v>Buku, Majalah, &amp; AudioEdukasi &amp; SekolahBahasa &amp; Kamus</v>
      </c>
      <c r="BF905" t="s">
        <v>1785</v>
      </c>
      <c r="BI905" t="s">
        <v>1486</v>
      </c>
      <c r="BL905" t="s">
        <v>718</v>
      </c>
      <c r="BM905" t="s">
        <v>4375</v>
      </c>
      <c r="BO905" t="s">
        <v>4227</v>
      </c>
      <c r="BP905" t="s">
        <v>4258</v>
      </c>
    </row>
    <row r="906" spans="1:68">
      <c r="A906" t="s">
        <v>1405</v>
      </c>
      <c r="B906">
        <v>2344592</v>
      </c>
      <c r="C906" t="s">
        <v>1406</v>
      </c>
      <c r="D906">
        <v>2315920</v>
      </c>
      <c r="E906" t="s">
        <v>1407</v>
      </c>
      <c r="F906">
        <v>2324368</v>
      </c>
      <c r="G906" t="s">
        <v>2928</v>
      </c>
      <c r="H906" t="s">
        <v>4554</v>
      </c>
      <c r="I906" t="s">
        <v>2403</v>
      </c>
      <c r="J906" t="s">
        <v>1184</v>
      </c>
      <c r="K906">
        <v>0.04</v>
      </c>
      <c r="L906">
        <v>0.06</v>
      </c>
      <c r="M906">
        <v>1.9999999999999997E-2</v>
      </c>
      <c r="N906">
        <v>2.5000000000000001E-2</v>
      </c>
      <c r="O906">
        <v>2.5000000000000001E-2</v>
      </c>
      <c r="P906">
        <v>-2.0000000000000052E-4</v>
      </c>
      <c r="Q906">
        <v>-8.3999999999999977E-3</v>
      </c>
      <c r="R906">
        <v>-8.5999999999999983E-3</v>
      </c>
      <c r="S906">
        <v>-7.4999999999999989E-3</v>
      </c>
      <c r="T906">
        <v>-9.9999999999999985E-3</v>
      </c>
      <c r="U906">
        <v>2.4800000000000003E-2</v>
      </c>
      <c r="V906">
        <v>1.6600000000000004E-2</v>
      </c>
      <c r="W906">
        <v>1.6400000000000005E-2</v>
      </c>
      <c r="X906">
        <v>1.7500000000000002E-2</v>
      </c>
      <c r="Y906">
        <v>1.5000000000000003E-2</v>
      </c>
      <c r="Z906">
        <v>2.4800000000000003E-2</v>
      </c>
      <c r="AA906">
        <v>1.6600000000000004E-2</v>
      </c>
      <c r="AB906">
        <v>1.6400000000000005E-2</v>
      </c>
      <c r="AC906">
        <v>1.7500000000000002E-2</v>
      </c>
      <c r="AD906">
        <v>1.5000000000000003E-2</v>
      </c>
      <c r="AE906" t="str">
        <f t="shared" si="14"/>
        <v>Pemesanan &amp; VoucherOtomotifMobil Hatchback &amp; Kota</v>
      </c>
      <c r="BF906" t="s">
        <v>1713</v>
      </c>
      <c r="BI906" t="s">
        <v>1486</v>
      </c>
      <c r="BL906" t="s">
        <v>675</v>
      </c>
      <c r="BM906" t="s">
        <v>4378</v>
      </c>
      <c r="BO906" t="s">
        <v>3212</v>
      </c>
      <c r="BP906" t="s">
        <v>4260</v>
      </c>
    </row>
    <row r="907" spans="1:68">
      <c r="A907" t="s">
        <v>2267</v>
      </c>
      <c r="B907">
        <v>604579</v>
      </c>
      <c r="C907" t="s">
        <v>2273</v>
      </c>
      <c r="D907">
        <v>2315280</v>
      </c>
      <c r="E907" t="s">
        <v>2277</v>
      </c>
      <c r="F907">
        <v>2317584</v>
      </c>
      <c r="G907" t="s">
        <v>4407</v>
      </c>
      <c r="H907" t="s">
        <v>4316</v>
      </c>
      <c r="I907" t="s">
        <v>2547</v>
      </c>
      <c r="J907" t="s">
        <v>2267</v>
      </c>
      <c r="K907">
        <v>5.5E-2</v>
      </c>
      <c r="L907">
        <v>7.0000000000000007E-2</v>
      </c>
      <c r="M907">
        <v>1.5000000000000006E-2</v>
      </c>
      <c r="N907">
        <v>0.1</v>
      </c>
      <c r="O907">
        <v>0.122</v>
      </c>
      <c r="P907">
        <v>-1.4500000000000004E-2</v>
      </c>
      <c r="Q907">
        <v>-1.0500000000000004E-2</v>
      </c>
      <c r="R907">
        <v>-2.5000000000000008E-2</v>
      </c>
      <c r="S907">
        <v>-3.1250000000000007E-2</v>
      </c>
      <c r="T907">
        <v>-3.5000000000000003E-2</v>
      </c>
      <c r="U907">
        <v>8.5500000000000007E-2</v>
      </c>
      <c r="V907">
        <v>8.9499999999999996E-2</v>
      </c>
      <c r="W907">
        <v>7.4999999999999997E-2</v>
      </c>
      <c r="X907">
        <v>6.8750000000000006E-2</v>
      </c>
      <c r="Y907">
        <v>6.5000000000000002E-2</v>
      </c>
      <c r="Z907">
        <v>0.1075</v>
      </c>
      <c r="AA907">
        <v>0.11149999999999999</v>
      </c>
      <c r="AB907">
        <v>9.6999999999999989E-2</v>
      </c>
      <c r="AC907">
        <v>9.0749999999999997E-2</v>
      </c>
      <c r="AD907">
        <v>8.6999999999999994E-2</v>
      </c>
      <c r="AE907" t="str">
        <f t="shared" si="14"/>
        <v>Alat &amp; Perangkat KerasOtomatisasi IndustriAntarmuka Manusia Mesin</v>
      </c>
      <c r="BF907" t="s">
        <v>1855</v>
      </c>
      <c r="BI907" t="s">
        <v>1486</v>
      </c>
      <c r="BL907" t="s">
        <v>425</v>
      </c>
      <c r="BM907" t="s">
        <v>4380</v>
      </c>
      <c r="BO907" t="s">
        <v>3260</v>
      </c>
      <c r="BP907" t="s">
        <v>4262</v>
      </c>
    </row>
    <row r="908" spans="1:68">
      <c r="A908" t="s">
        <v>2052</v>
      </c>
      <c r="B908">
        <v>602118</v>
      </c>
      <c r="C908" t="s">
        <v>2063</v>
      </c>
      <c r="D908">
        <v>2315152</v>
      </c>
      <c r="E908" t="s">
        <v>2067</v>
      </c>
      <c r="F908">
        <v>2316816</v>
      </c>
      <c r="G908" t="s">
        <v>4555</v>
      </c>
      <c r="H908" t="s">
        <v>4522</v>
      </c>
      <c r="I908" t="s">
        <v>2971</v>
      </c>
      <c r="J908" t="s">
        <v>2052</v>
      </c>
      <c r="K908">
        <v>0.06</v>
      </c>
      <c r="L908">
        <v>0.08</v>
      </c>
      <c r="M908">
        <v>2.0000000000000004E-2</v>
      </c>
      <c r="N908">
        <v>9.5000000000000001E-2</v>
      </c>
      <c r="O908">
        <v>9.1999999999999998E-2</v>
      </c>
      <c r="P908">
        <v>-1.344900017250442E-2</v>
      </c>
      <c r="Q908">
        <v>-1.7856998792469072E-2</v>
      </c>
      <c r="R908">
        <v>-3.1305998964973492E-2</v>
      </c>
      <c r="S908">
        <v>-3.9132498706216864E-2</v>
      </c>
      <c r="T908">
        <v>-4.5509998274955818E-2</v>
      </c>
      <c r="U908">
        <v>8.1550999827495585E-2</v>
      </c>
      <c r="V908">
        <v>7.7143001207530926E-2</v>
      </c>
      <c r="W908">
        <v>6.369400103502651E-2</v>
      </c>
      <c r="X908">
        <v>5.5867501293783137E-2</v>
      </c>
      <c r="Y908">
        <v>4.9490001725044183E-2</v>
      </c>
      <c r="Z908">
        <v>7.8550999827495582E-2</v>
      </c>
      <c r="AA908">
        <v>7.4143001207530923E-2</v>
      </c>
      <c r="AB908">
        <v>6.0694001035026507E-2</v>
      </c>
      <c r="AC908">
        <v>5.2867501293783134E-2</v>
      </c>
      <c r="AD908">
        <v>4.649000172504418E-2</v>
      </c>
      <c r="AE908" t="str">
        <f t="shared" si="14"/>
        <v>Perlengkapan Hewan PeliharaanHewan PeliharaanHewan Ternak &amp; Unggas</v>
      </c>
      <c r="BF908" t="s">
        <v>1856</v>
      </c>
      <c r="BI908" t="s">
        <v>1486</v>
      </c>
      <c r="BL908" t="s">
        <v>287</v>
      </c>
      <c r="BM908" t="s">
        <v>4382</v>
      </c>
      <c r="BO908" t="s">
        <v>4556</v>
      </c>
      <c r="BP908" t="s">
        <v>4264</v>
      </c>
    </row>
    <row r="909" spans="1:68">
      <c r="A909" t="s">
        <v>2052</v>
      </c>
      <c r="B909">
        <v>602118</v>
      </c>
      <c r="C909" t="s">
        <v>2063</v>
      </c>
      <c r="D909">
        <v>2315152</v>
      </c>
      <c r="E909" t="s">
        <v>2065</v>
      </c>
      <c r="F909">
        <v>2317072</v>
      </c>
      <c r="G909" t="s">
        <v>4557</v>
      </c>
      <c r="H909" t="s">
        <v>4522</v>
      </c>
      <c r="I909" t="s">
        <v>2971</v>
      </c>
      <c r="J909" t="s">
        <v>2052</v>
      </c>
      <c r="K909">
        <v>0.06</v>
      </c>
      <c r="L909">
        <v>0.08</v>
      </c>
      <c r="M909">
        <v>2.0000000000000004E-2</v>
      </c>
      <c r="N909">
        <v>9.5000000000000001E-2</v>
      </c>
      <c r="O909">
        <v>9.1999999999999998E-2</v>
      </c>
      <c r="P909">
        <v>-1.4000000000000002E-2</v>
      </c>
      <c r="Q909">
        <v>-1.4000000000000002E-2</v>
      </c>
      <c r="R909">
        <v>-2.8000000000000004E-2</v>
      </c>
      <c r="S909">
        <v>-3.5000000000000003E-2</v>
      </c>
      <c r="T909">
        <v>-4.0000000000000008E-2</v>
      </c>
      <c r="U909">
        <v>8.1000000000000003E-2</v>
      </c>
      <c r="V909">
        <v>8.1000000000000003E-2</v>
      </c>
      <c r="W909">
        <v>6.7000000000000004E-2</v>
      </c>
      <c r="X909">
        <v>0.06</v>
      </c>
      <c r="Y909">
        <v>5.4999999999999993E-2</v>
      </c>
      <c r="Z909">
        <v>7.8E-2</v>
      </c>
      <c r="AA909">
        <v>7.8E-2</v>
      </c>
      <c r="AB909">
        <v>6.4000000000000001E-2</v>
      </c>
      <c r="AC909">
        <v>5.6999999999999995E-2</v>
      </c>
      <c r="AD909">
        <v>5.1999999999999991E-2</v>
      </c>
      <c r="AE909" t="str">
        <f t="shared" si="14"/>
        <v>Perlengkapan Hewan PeliharaanHewan PeliharaanKucing</v>
      </c>
      <c r="BF909" t="s">
        <v>1927</v>
      </c>
      <c r="BI909" t="s">
        <v>1486</v>
      </c>
      <c r="BL909" t="s">
        <v>788</v>
      </c>
      <c r="BM909" t="s">
        <v>4384</v>
      </c>
      <c r="BO909" t="s">
        <v>4558</v>
      </c>
      <c r="BP909" t="s">
        <v>4266</v>
      </c>
    </row>
    <row r="910" spans="1:68">
      <c r="A910" t="s">
        <v>1959</v>
      </c>
      <c r="B910">
        <v>600024</v>
      </c>
      <c r="C910" t="s">
        <v>1961</v>
      </c>
      <c r="D910">
        <v>858888</v>
      </c>
      <c r="G910" t="s">
        <v>4559</v>
      </c>
      <c r="H910" t="s">
        <v>4559</v>
      </c>
      <c r="I910" t="s">
        <v>2547</v>
      </c>
      <c r="J910" t="s">
        <v>1959</v>
      </c>
      <c r="K910">
        <v>0.06</v>
      </c>
      <c r="L910">
        <v>0.08</v>
      </c>
      <c r="M910">
        <v>2.0000000000000004E-2</v>
      </c>
      <c r="N910">
        <v>0.1</v>
      </c>
      <c r="O910">
        <v>0.11700000000000001</v>
      </c>
      <c r="P910">
        <v>-1.4000000000000002E-2</v>
      </c>
      <c r="Q910">
        <v>-1.4000000000000002E-2</v>
      </c>
      <c r="R910">
        <v>-2.8000000000000004E-2</v>
      </c>
      <c r="S910">
        <v>-3.5000000000000003E-2</v>
      </c>
      <c r="T910">
        <v>-4.0000000000000008E-2</v>
      </c>
      <c r="U910">
        <v>8.6000000000000007E-2</v>
      </c>
      <c r="V910">
        <v>8.6000000000000007E-2</v>
      </c>
      <c r="W910">
        <v>7.2000000000000008E-2</v>
      </c>
      <c r="X910">
        <v>6.5000000000000002E-2</v>
      </c>
      <c r="Y910">
        <v>0.06</v>
      </c>
      <c r="Z910">
        <v>0.10300000000000001</v>
      </c>
      <c r="AA910">
        <v>0.10300000000000001</v>
      </c>
      <c r="AB910">
        <v>8.8999999999999996E-2</v>
      </c>
      <c r="AC910">
        <v>8.2000000000000003E-2</v>
      </c>
      <c r="AD910">
        <v>7.6999999999999999E-2</v>
      </c>
      <c r="AE910" t="str">
        <f t="shared" si="14"/>
        <v>Peralatan DapurPeralatan Bar &amp; Wine</v>
      </c>
      <c r="BF910" t="s">
        <v>1958</v>
      </c>
      <c r="BI910" t="s">
        <v>1486</v>
      </c>
      <c r="BL910" t="s">
        <v>789</v>
      </c>
      <c r="BM910" t="s">
        <v>4386</v>
      </c>
      <c r="BO910" t="s">
        <v>3154</v>
      </c>
      <c r="BP910" t="s">
        <v>4268</v>
      </c>
    </row>
    <row r="911" spans="1:68">
      <c r="A911" t="s">
        <v>2160</v>
      </c>
      <c r="B911">
        <v>603014</v>
      </c>
      <c r="C911" t="s">
        <v>2181</v>
      </c>
      <c r="D911">
        <v>936712</v>
      </c>
      <c r="G911" t="s">
        <v>3787</v>
      </c>
      <c r="H911" t="s">
        <v>3787</v>
      </c>
      <c r="I911" t="s">
        <v>246</v>
      </c>
      <c r="J911" t="s">
        <v>2748</v>
      </c>
      <c r="K911">
        <v>0.06</v>
      </c>
      <c r="L911">
        <v>6.5000000000000002E-2</v>
      </c>
      <c r="M911">
        <v>5.0000000000000044E-3</v>
      </c>
      <c r="N911">
        <v>0.1</v>
      </c>
      <c r="O911">
        <v>0.122</v>
      </c>
      <c r="P911">
        <v>-1.55E-2</v>
      </c>
      <c r="Q911">
        <v>-3.5000000000000027E-3</v>
      </c>
      <c r="R911">
        <v>-1.9000000000000003E-2</v>
      </c>
      <c r="S911">
        <v>-2.3750000000000004E-2</v>
      </c>
      <c r="T911">
        <v>-2.5000000000000005E-2</v>
      </c>
      <c r="U911">
        <v>8.4500000000000006E-2</v>
      </c>
      <c r="V911">
        <v>9.6500000000000002E-2</v>
      </c>
      <c r="W911">
        <v>8.1000000000000003E-2</v>
      </c>
      <c r="X911">
        <v>7.6249999999999998E-2</v>
      </c>
      <c r="Y911">
        <v>7.4999999999999997E-2</v>
      </c>
      <c r="Z911">
        <v>0.1065</v>
      </c>
      <c r="AA911">
        <v>0.11849999999999999</v>
      </c>
      <c r="AB911">
        <v>0.10299999999999999</v>
      </c>
      <c r="AC911">
        <v>9.824999999999999E-2</v>
      </c>
      <c r="AD911">
        <v>9.6999999999999989E-2</v>
      </c>
      <c r="AE911" t="str">
        <f t="shared" si="14"/>
        <v>Olahraga &amp; OutdoorToko Penggemar</v>
      </c>
      <c r="BF911" t="s">
        <v>1915</v>
      </c>
      <c r="BI911" t="s">
        <v>1486</v>
      </c>
      <c r="BL911" t="s">
        <v>790</v>
      </c>
      <c r="BM911" t="s">
        <v>4387</v>
      </c>
      <c r="BO911" t="s">
        <v>3256</v>
      </c>
      <c r="BP911" t="s">
        <v>4270</v>
      </c>
    </row>
    <row r="912" spans="1:68">
      <c r="A912" t="s">
        <v>1405</v>
      </c>
      <c r="B912">
        <v>2344592</v>
      </c>
      <c r="C912" t="s">
        <v>1430</v>
      </c>
      <c r="D912">
        <v>2316176</v>
      </c>
      <c r="E912" t="s">
        <v>1440</v>
      </c>
      <c r="F912">
        <v>2328592</v>
      </c>
      <c r="G912" t="s">
        <v>3420</v>
      </c>
      <c r="H912" t="s">
        <v>4537</v>
      </c>
      <c r="I912" t="s">
        <v>3415</v>
      </c>
      <c r="J912" t="s">
        <v>4538</v>
      </c>
      <c r="K912">
        <v>0.04</v>
      </c>
      <c r="L912">
        <v>0.06</v>
      </c>
      <c r="M912">
        <v>1.9999999999999997E-2</v>
      </c>
      <c r="N912">
        <v>0.1</v>
      </c>
      <c r="O912">
        <v>0.08</v>
      </c>
      <c r="P912">
        <v>-1.4E-2</v>
      </c>
      <c r="Q912">
        <v>-1.3999999999999997E-2</v>
      </c>
      <c r="R912">
        <v>-2.7999999999999997E-2</v>
      </c>
      <c r="S912">
        <v>-3.4999999999999996E-2</v>
      </c>
      <c r="T912">
        <v>-3.9999999999999994E-2</v>
      </c>
      <c r="U912">
        <v>8.6000000000000007E-2</v>
      </c>
      <c r="V912">
        <v>8.6000000000000007E-2</v>
      </c>
      <c r="W912">
        <v>7.2000000000000008E-2</v>
      </c>
      <c r="X912">
        <v>6.5000000000000002E-2</v>
      </c>
      <c r="Y912">
        <v>6.0000000000000012E-2</v>
      </c>
      <c r="Z912">
        <v>6.6000000000000003E-2</v>
      </c>
      <c r="AA912">
        <v>6.6000000000000003E-2</v>
      </c>
      <c r="AB912">
        <v>5.2000000000000005E-2</v>
      </c>
      <c r="AC912">
        <v>4.5000000000000005E-2</v>
      </c>
      <c r="AD912">
        <v>4.0000000000000008E-2</v>
      </c>
      <c r="AE912" t="str">
        <f t="shared" si="14"/>
        <v>Pemesanan &amp; VoucherPerjalanan &amp; TiketKereta Api Tiket Masuk</v>
      </c>
      <c r="BF912" t="s">
        <v>1916</v>
      </c>
      <c r="BI912" t="s">
        <v>1486</v>
      </c>
      <c r="BL912" t="s">
        <v>791</v>
      </c>
      <c r="BM912" t="s">
        <v>4388</v>
      </c>
      <c r="BO912" t="s">
        <v>3166</v>
      </c>
      <c r="BP912" t="s">
        <v>4271</v>
      </c>
    </row>
    <row r="913" spans="1:68">
      <c r="A913" t="s">
        <v>1717</v>
      </c>
      <c r="B913">
        <v>700645</v>
      </c>
      <c r="C913" t="s">
        <v>373</v>
      </c>
      <c r="D913">
        <v>2315536</v>
      </c>
      <c r="E913" t="s">
        <v>1772</v>
      </c>
      <c r="F913">
        <v>2320784</v>
      </c>
      <c r="G913" t="s">
        <v>2472</v>
      </c>
      <c r="H913" t="s">
        <v>3641</v>
      </c>
      <c r="I913" t="s">
        <v>2403</v>
      </c>
      <c r="J913" t="s">
        <v>2529</v>
      </c>
      <c r="K913">
        <v>0.04</v>
      </c>
      <c r="L913">
        <v>6.5000000000000002E-2</v>
      </c>
      <c r="M913">
        <v>2.5000000000000001E-2</v>
      </c>
      <c r="N913">
        <v>7.4999999999999997E-2</v>
      </c>
      <c r="O913">
        <v>0.06</v>
      </c>
      <c r="P913">
        <v>0</v>
      </c>
      <c r="Q913">
        <v>0</v>
      </c>
      <c r="R913">
        <v>0</v>
      </c>
      <c r="S913">
        <v>0</v>
      </c>
      <c r="T913">
        <v>0</v>
      </c>
      <c r="U913">
        <v>7.4999999999999997E-2</v>
      </c>
      <c r="V913">
        <v>7.4999999999999997E-2</v>
      </c>
      <c r="W913">
        <v>7.4999999999999997E-2</v>
      </c>
      <c r="X913">
        <v>7.4999999999999997E-2</v>
      </c>
      <c r="Y913">
        <v>7.4999999999999997E-2</v>
      </c>
      <c r="Z913">
        <v>0.06</v>
      </c>
      <c r="AA913">
        <v>0.06</v>
      </c>
      <c r="AB913">
        <v>0.06</v>
      </c>
      <c r="AC913">
        <v>0.06</v>
      </c>
      <c r="AD913">
        <v>0.06</v>
      </c>
      <c r="AE913" t="str">
        <f t="shared" si="14"/>
        <v>KesehatanVaporizerKotak Vape</v>
      </c>
      <c r="BF913" t="s">
        <v>1928</v>
      </c>
      <c r="BI913" t="s">
        <v>1486</v>
      </c>
      <c r="BL913" t="s">
        <v>792</v>
      </c>
      <c r="BM913" t="s">
        <v>4389</v>
      </c>
      <c r="BO913" t="s">
        <v>3248</v>
      </c>
      <c r="BP913" t="s">
        <v>4273</v>
      </c>
    </row>
    <row r="914" spans="1:68">
      <c r="A914" t="s">
        <v>1244</v>
      </c>
      <c r="B914">
        <v>602284</v>
      </c>
      <c r="C914" t="s">
        <v>1309</v>
      </c>
      <c r="D914">
        <v>877576</v>
      </c>
      <c r="E914" t="s">
        <v>1312</v>
      </c>
      <c r="F914">
        <v>889992</v>
      </c>
      <c r="G914" t="s">
        <v>4056</v>
      </c>
      <c r="H914" t="s">
        <v>3755</v>
      </c>
      <c r="I914" t="s">
        <v>2457</v>
      </c>
      <c r="J914" t="s">
        <v>2739</v>
      </c>
      <c r="K914">
        <v>0.04</v>
      </c>
      <c r="L914">
        <v>7.0000000000000007E-2</v>
      </c>
      <c r="M914">
        <v>3.0000000000000006E-2</v>
      </c>
      <c r="N914">
        <v>0.1</v>
      </c>
      <c r="O914">
        <v>0.11700000000000001</v>
      </c>
      <c r="P914">
        <v>-1.2771092958083732E-2</v>
      </c>
      <c r="Q914">
        <v>-2.2602349293413895E-2</v>
      </c>
      <c r="R914">
        <v>-3.5373442251497626E-2</v>
      </c>
      <c r="S914">
        <v>-4.4216802814372028E-2</v>
      </c>
      <c r="T914">
        <v>-5.2289070419162711E-2</v>
      </c>
      <c r="U914">
        <v>8.722890704191627E-2</v>
      </c>
      <c r="V914">
        <v>7.7397650706586107E-2</v>
      </c>
      <c r="W914">
        <v>6.4626557748502372E-2</v>
      </c>
      <c r="X914">
        <v>5.5783197185627978E-2</v>
      </c>
      <c r="Y914">
        <v>4.7710929580837294E-2</v>
      </c>
      <c r="Z914">
        <v>0.10422890704191627</v>
      </c>
      <c r="AA914">
        <v>9.4397650706586109E-2</v>
      </c>
      <c r="AB914">
        <v>8.1626557748502387E-2</v>
      </c>
      <c r="AC914">
        <v>7.2783197185627979E-2</v>
      </c>
      <c r="AD914">
        <v>6.4710929580837295E-2</v>
      </c>
      <c r="AE914" t="str">
        <f t="shared" si="14"/>
        <v>Bayi &amp; PersalinanPerlengkapan Bayi untuk TravelAksesoris Baby Seat untuk Kendaraan</v>
      </c>
      <c r="BF914" t="s">
        <v>2128</v>
      </c>
      <c r="BI914" t="s">
        <v>1486</v>
      </c>
      <c r="BL914" t="s">
        <v>391</v>
      </c>
      <c r="BM914" t="s">
        <v>4390</v>
      </c>
      <c r="BO914" t="s">
        <v>3189</v>
      </c>
      <c r="BP914" t="s">
        <v>4275</v>
      </c>
    </row>
    <row r="915" spans="1:68">
      <c r="A915" t="s">
        <v>1717</v>
      </c>
      <c r="B915">
        <v>700645</v>
      </c>
      <c r="C915" t="s">
        <v>373</v>
      </c>
      <c r="D915">
        <v>2315536</v>
      </c>
      <c r="E915" t="s">
        <v>1770</v>
      </c>
      <c r="F915">
        <v>2321296</v>
      </c>
      <c r="G915" t="s">
        <v>2454</v>
      </c>
      <c r="H915" t="s">
        <v>3641</v>
      </c>
      <c r="I915" t="s">
        <v>2403</v>
      </c>
      <c r="J915" t="s">
        <v>2529</v>
      </c>
      <c r="K915">
        <v>0.04</v>
      </c>
      <c r="L915">
        <v>6.5000000000000002E-2</v>
      </c>
      <c r="M915">
        <v>2.5000000000000001E-2</v>
      </c>
      <c r="N915">
        <v>7.4999999999999997E-2</v>
      </c>
      <c r="O915">
        <v>0.06</v>
      </c>
      <c r="P915">
        <v>0</v>
      </c>
      <c r="Q915">
        <v>0</v>
      </c>
      <c r="R915">
        <v>0</v>
      </c>
      <c r="S915">
        <v>0</v>
      </c>
      <c r="T915">
        <v>0</v>
      </c>
      <c r="U915">
        <v>7.4999999999999997E-2</v>
      </c>
      <c r="V915">
        <v>7.4999999999999997E-2</v>
      </c>
      <c r="W915">
        <v>7.4999999999999997E-2</v>
      </c>
      <c r="X915">
        <v>7.4999999999999997E-2</v>
      </c>
      <c r="Y915">
        <v>7.4999999999999997E-2</v>
      </c>
      <c r="Z915">
        <v>0.06</v>
      </c>
      <c r="AA915">
        <v>0.06</v>
      </c>
      <c r="AB915">
        <v>0.06</v>
      </c>
      <c r="AC915">
        <v>0.06</v>
      </c>
      <c r="AD915">
        <v>0.06</v>
      </c>
      <c r="AE915" t="str">
        <f t="shared" si="14"/>
        <v>KesehatanVaporizerAksesoris Vape</v>
      </c>
      <c r="BF915" t="s">
        <v>1515</v>
      </c>
      <c r="BI915" t="s">
        <v>1486</v>
      </c>
      <c r="BL915" t="s">
        <v>426</v>
      </c>
      <c r="BM915" t="s">
        <v>4391</v>
      </c>
      <c r="BO915" t="s">
        <v>3228</v>
      </c>
      <c r="BP915" t="s">
        <v>4277</v>
      </c>
    </row>
    <row r="916" spans="1:68">
      <c r="A916" t="s">
        <v>1717</v>
      </c>
      <c r="B916">
        <v>700645</v>
      </c>
      <c r="C916" t="s">
        <v>373</v>
      </c>
      <c r="D916">
        <v>2315536</v>
      </c>
      <c r="E916" t="s">
        <v>1775</v>
      </c>
      <c r="F916">
        <v>2321424</v>
      </c>
      <c r="G916" t="s">
        <v>2468</v>
      </c>
      <c r="H916" t="s">
        <v>3641</v>
      </c>
      <c r="I916" t="s">
        <v>2403</v>
      </c>
      <c r="J916" t="s">
        <v>2529</v>
      </c>
      <c r="K916">
        <v>0.04</v>
      </c>
      <c r="L916">
        <v>6.5000000000000002E-2</v>
      </c>
      <c r="M916">
        <v>2.5000000000000001E-2</v>
      </c>
      <c r="N916">
        <v>7.4999999999999997E-2</v>
      </c>
      <c r="O916">
        <v>0.06</v>
      </c>
      <c r="P916">
        <v>0</v>
      </c>
      <c r="Q916">
        <v>0</v>
      </c>
      <c r="R916">
        <v>0</v>
      </c>
      <c r="S916">
        <v>0</v>
      </c>
      <c r="T916">
        <v>0</v>
      </c>
      <c r="U916">
        <v>7.4999999999999997E-2</v>
      </c>
      <c r="V916">
        <v>7.4999999999999997E-2</v>
      </c>
      <c r="W916">
        <v>7.4999999999999997E-2</v>
      </c>
      <c r="X916">
        <v>7.4999999999999997E-2</v>
      </c>
      <c r="Y916">
        <v>7.4999999999999997E-2</v>
      </c>
      <c r="Z916">
        <v>0.06</v>
      </c>
      <c r="AA916">
        <v>0.06</v>
      </c>
      <c r="AB916">
        <v>0.06</v>
      </c>
      <c r="AC916">
        <v>0.06</v>
      </c>
      <c r="AD916">
        <v>0.06</v>
      </c>
      <c r="AE916" t="str">
        <f t="shared" si="14"/>
        <v>KesehatanVaporizerKapas Vape</v>
      </c>
      <c r="BF916" t="s">
        <v>1722</v>
      </c>
      <c r="BI916" t="s">
        <v>1486</v>
      </c>
      <c r="BL916" t="s">
        <v>427</v>
      </c>
      <c r="BM916" t="s">
        <v>4392</v>
      </c>
      <c r="BO916" t="s">
        <v>3224</v>
      </c>
      <c r="BP916" t="s">
        <v>4279</v>
      </c>
    </row>
    <row r="917" spans="1:68">
      <c r="A917" t="s">
        <v>2072</v>
      </c>
      <c r="B917">
        <v>601739</v>
      </c>
      <c r="C917" t="s">
        <v>2109</v>
      </c>
      <c r="D917">
        <v>909064</v>
      </c>
      <c r="E917" t="s">
        <v>2112</v>
      </c>
      <c r="F917">
        <v>910472</v>
      </c>
      <c r="G917" t="s">
        <v>3202</v>
      </c>
      <c r="H917" t="s">
        <v>2817</v>
      </c>
      <c r="I917" t="s">
        <v>2403</v>
      </c>
      <c r="J917" t="s">
        <v>2818</v>
      </c>
      <c r="K917">
        <v>0.04</v>
      </c>
      <c r="L917">
        <v>0.03</v>
      </c>
      <c r="M917">
        <v>-1.0000000000000002E-2</v>
      </c>
      <c r="N917">
        <v>0.1</v>
      </c>
      <c r="O917">
        <v>8.2000000000000003E-2</v>
      </c>
      <c r="P917">
        <v>-1.0499999999999997E-3</v>
      </c>
      <c r="Q917">
        <v>-1.9499999999999999E-3</v>
      </c>
      <c r="R917">
        <v>-2.9999999999999996E-3</v>
      </c>
      <c r="S917">
        <v>-3.7499999999999994E-3</v>
      </c>
      <c r="T917">
        <v>-4.9999999999999992E-3</v>
      </c>
      <c r="U917">
        <v>9.895000000000001E-2</v>
      </c>
      <c r="V917">
        <v>9.8050000000000012E-2</v>
      </c>
      <c r="W917">
        <v>9.7000000000000003E-2</v>
      </c>
      <c r="X917">
        <v>9.6250000000000002E-2</v>
      </c>
      <c r="Y917">
        <v>9.5000000000000001E-2</v>
      </c>
      <c r="Z917">
        <v>8.0950000000000008E-2</v>
      </c>
      <c r="AA917">
        <v>8.005000000000001E-2</v>
      </c>
      <c r="AB917">
        <v>7.9000000000000001E-2</v>
      </c>
      <c r="AC917">
        <v>7.825E-2</v>
      </c>
      <c r="AD917">
        <v>7.6999999999999999E-2</v>
      </c>
      <c r="AE917" t="str">
        <f t="shared" si="14"/>
        <v>Telepon &amp; ElektronikAksesori PonselPerangkat Transmisi</v>
      </c>
      <c r="BF917" t="s">
        <v>2195</v>
      </c>
      <c r="BI917" t="s">
        <v>1486</v>
      </c>
      <c r="BL917" t="s">
        <v>472</v>
      </c>
      <c r="BM917" t="s">
        <v>4394</v>
      </c>
      <c r="BO917" t="s">
        <v>3204</v>
      </c>
      <c r="BP917" t="s">
        <v>4281</v>
      </c>
    </row>
    <row r="918" spans="1:68">
      <c r="A918" t="s">
        <v>2267</v>
      </c>
      <c r="B918">
        <v>604579</v>
      </c>
      <c r="C918" t="s">
        <v>2273</v>
      </c>
      <c r="D918">
        <v>2315280</v>
      </c>
      <c r="E918" t="s">
        <v>74</v>
      </c>
      <c r="F918">
        <v>2317968</v>
      </c>
      <c r="G918" t="s">
        <v>4413</v>
      </c>
      <c r="H918" t="s">
        <v>4316</v>
      </c>
      <c r="I918" t="s">
        <v>2547</v>
      </c>
      <c r="J918" t="s">
        <v>2267</v>
      </c>
      <c r="K918">
        <v>5.5E-2</v>
      </c>
      <c r="L918">
        <v>7.0000000000000007E-2</v>
      </c>
      <c r="M918">
        <v>1.5000000000000006E-2</v>
      </c>
      <c r="N918">
        <v>0.1</v>
      </c>
      <c r="O918">
        <v>0.122</v>
      </c>
      <c r="P918">
        <v>-1.4500000000000004E-2</v>
      </c>
      <c r="Q918">
        <v>-1.0500000000000004E-2</v>
      </c>
      <c r="R918">
        <v>-2.5000000000000008E-2</v>
      </c>
      <c r="S918">
        <v>-3.1250000000000007E-2</v>
      </c>
      <c r="T918">
        <v>-3.5000000000000003E-2</v>
      </c>
      <c r="U918">
        <v>8.5500000000000007E-2</v>
      </c>
      <c r="V918">
        <v>8.9499999999999996E-2</v>
      </c>
      <c r="W918">
        <v>7.4999999999999997E-2</v>
      </c>
      <c r="X918">
        <v>6.8750000000000006E-2</v>
      </c>
      <c r="Y918">
        <v>6.5000000000000002E-2</v>
      </c>
      <c r="Z918">
        <v>0.1075</v>
      </c>
      <c r="AA918">
        <v>0.11149999999999999</v>
      </c>
      <c r="AB918">
        <v>9.6999999999999989E-2</v>
      </c>
      <c r="AC918">
        <v>9.0749999999999997E-2</v>
      </c>
      <c r="AD918">
        <v>8.6999999999999994E-2</v>
      </c>
      <c r="AE918" t="str">
        <f t="shared" si="14"/>
        <v>Alat &amp; Perangkat KerasOtomatisasi IndustriSwitched-Mode Power Supply (SMPS)</v>
      </c>
      <c r="BF918" t="s">
        <v>1723</v>
      </c>
      <c r="BI918" t="s">
        <v>1486</v>
      </c>
      <c r="BL918" t="s">
        <v>874</v>
      </c>
      <c r="BM918" t="s">
        <v>4396</v>
      </c>
      <c r="BO918" t="s">
        <v>3196</v>
      </c>
      <c r="BP918" t="s">
        <v>4283</v>
      </c>
    </row>
    <row r="919" spans="1:68">
      <c r="A919" t="s">
        <v>1405</v>
      </c>
      <c r="B919">
        <v>2344592</v>
      </c>
      <c r="C919" t="s">
        <v>1410</v>
      </c>
      <c r="D919">
        <v>2316048</v>
      </c>
      <c r="E919" t="s">
        <v>1416</v>
      </c>
      <c r="F919">
        <v>2325520</v>
      </c>
      <c r="G919" t="s">
        <v>3479</v>
      </c>
      <c r="H919" t="s">
        <v>4525</v>
      </c>
      <c r="I919" t="s">
        <v>3415</v>
      </c>
      <c r="J919" t="s">
        <v>4526</v>
      </c>
      <c r="K919">
        <v>0.04</v>
      </c>
      <c r="L919">
        <v>0.06</v>
      </c>
      <c r="M919">
        <v>1.9999999999999997E-2</v>
      </c>
      <c r="N919">
        <v>9.5000000000000001E-2</v>
      </c>
      <c r="O919">
        <v>4.4999999999999998E-2</v>
      </c>
      <c r="P919">
        <v>-1.4E-2</v>
      </c>
      <c r="Q919">
        <v>-1.3999999999999997E-2</v>
      </c>
      <c r="R919">
        <v>-2.7999999999999997E-2</v>
      </c>
      <c r="S919">
        <v>-3.4999999999999996E-2</v>
      </c>
      <c r="T919">
        <v>-3.9999999999999994E-2</v>
      </c>
      <c r="U919">
        <v>8.1000000000000003E-2</v>
      </c>
      <c r="V919">
        <v>8.1000000000000003E-2</v>
      </c>
      <c r="W919">
        <v>6.7000000000000004E-2</v>
      </c>
      <c r="X919">
        <v>6.0000000000000005E-2</v>
      </c>
      <c r="Y919">
        <v>5.5000000000000007E-2</v>
      </c>
      <c r="Z919">
        <v>3.1E-2</v>
      </c>
      <c r="AA919">
        <v>3.1E-2</v>
      </c>
      <c r="AB919">
        <v>1.7000000000000001E-2</v>
      </c>
      <c r="AC919">
        <v>1.0000000000000002E-2</v>
      </c>
      <c r="AD919">
        <v>5.0000000000000044E-3</v>
      </c>
      <c r="AE919" t="str">
        <f t="shared" si="14"/>
        <v>Pemesanan &amp; VoucherPropertiPembayaran Penuh Gedung</v>
      </c>
      <c r="BF919" t="s">
        <v>1741</v>
      </c>
      <c r="BI919" t="s">
        <v>1486</v>
      </c>
      <c r="BL919" t="s">
        <v>384</v>
      </c>
      <c r="BM919" t="s">
        <v>4397</v>
      </c>
      <c r="BO919" t="s">
        <v>3244</v>
      </c>
      <c r="BP919" t="s">
        <v>4285</v>
      </c>
    </row>
    <row r="920" spans="1:68">
      <c r="A920" t="s">
        <v>1184</v>
      </c>
      <c r="B920">
        <v>605196</v>
      </c>
      <c r="C920" t="s">
        <v>1201</v>
      </c>
      <c r="D920">
        <v>2315664</v>
      </c>
      <c r="E920" t="s">
        <v>1202</v>
      </c>
      <c r="F920">
        <v>2322192</v>
      </c>
      <c r="G920" t="s">
        <v>2832</v>
      </c>
      <c r="H920" t="s">
        <v>4448</v>
      </c>
      <c r="I920" t="s">
        <v>2403</v>
      </c>
      <c r="J920" t="s">
        <v>1184</v>
      </c>
      <c r="K920">
        <v>5.5E-2</v>
      </c>
      <c r="L920">
        <v>7.4999999999999997E-2</v>
      </c>
      <c r="M920">
        <v>1.9999999999999997E-2</v>
      </c>
      <c r="N920">
        <v>2.5000000000000001E-2</v>
      </c>
      <c r="O920">
        <v>2.5000000000000001E-2</v>
      </c>
      <c r="P920">
        <v>-2.0000000000000052E-4</v>
      </c>
      <c r="Q920">
        <v>-8.3999999999999977E-3</v>
      </c>
      <c r="R920">
        <v>-8.5999999999999983E-3</v>
      </c>
      <c r="S920">
        <v>-7.4999999999999989E-3</v>
      </c>
      <c r="T920">
        <v>-9.9999999999999985E-3</v>
      </c>
      <c r="U920">
        <v>2.4800000000000003E-2</v>
      </c>
      <c r="V920">
        <v>1.6600000000000004E-2</v>
      </c>
      <c r="W920">
        <v>1.6400000000000005E-2</v>
      </c>
      <c r="X920">
        <v>1.7500000000000002E-2</v>
      </c>
      <c r="Y920">
        <v>1.5000000000000003E-2</v>
      </c>
      <c r="Z920">
        <v>2.4800000000000003E-2</v>
      </c>
      <c r="AA920">
        <v>1.6600000000000004E-2</v>
      </c>
      <c r="AB920">
        <v>1.6400000000000005E-2</v>
      </c>
      <c r="AC920">
        <v>1.7500000000000002E-2</v>
      </c>
      <c r="AD920">
        <v>1.5000000000000003E-2</v>
      </c>
      <c r="AE920" t="str">
        <f t="shared" si="14"/>
        <v>Mobil &amp; Sepeda MotorMobilMobil Komersial</v>
      </c>
      <c r="BF920" t="s">
        <v>1199</v>
      </c>
      <c r="BI920" t="s">
        <v>1486</v>
      </c>
      <c r="BL920" t="s">
        <v>1059</v>
      </c>
      <c r="BM920" t="s">
        <v>4398</v>
      </c>
      <c r="BO920" t="s">
        <v>3178</v>
      </c>
      <c r="BP920" t="s">
        <v>4287</v>
      </c>
    </row>
    <row r="921" spans="1:68">
      <c r="A921" t="s">
        <v>2052</v>
      </c>
      <c r="B921">
        <v>602118</v>
      </c>
      <c r="C921" t="s">
        <v>2063</v>
      </c>
      <c r="D921">
        <v>2315152</v>
      </c>
      <c r="E921" t="s">
        <v>2066</v>
      </c>
      <c r="F921">
        <v>2316432</v>
      </c>
      <c r="G921" t="s">
        <v>4560</v>
      </c>
      <c r="H921" t="s">
        <v>4522</v>
      </c>
      <c r="I921" t="s">
        <v>2971</v>
      </c>
      <c r="J921" t="s">
        <v>2052</v>
      </c>
      <c r="K921">
        <v>0.06</v>
      </c>
      <c r="L921">
        <v>0.08</v>
      </c>
      <c r="M921">
        <v>2.0000000000000004E-2</v>
      </c>
      <c r="N921">
        <v>9.5000000000000001E-2</v>
      </c>
      <c r="O921">
        <v>9.1999999999999998E-2</v>
      </c>
      <c r="P921">
        <v>-1.4000000000000002E-2</v>
      </c>
      <c r="Q921">
        <v>-1.4000000000000002E-2</v>
      </c>
      <c r="R921">
        <v>-2.8000000000000004E-2</v>
      </c>
      <c r="S921">
        <v>-3.5000000000000003E-2</v>
      </c>
      <c r="T921">
        <v>-4.0000000000000008E-2</v>
      </c>
      <c r="U921">
        <v>8.1000000000000003E-2</v>
      </c>
      <c r="V921">
        <v>8.1000000000000003E-2</v>
      </c>
      <c r="W921">
        <v>6.7000000000000004E-2</v>
      </c>
      <c r="X921">
        <v>0.06</v>
      </c>
      <c r="Y921">
        <v>5.4999999999999993E-2</v>
      </c>
      <c r="Z921">
        <v>7.8E-2</v>
      </c>
      <c r="AA921">
        <v>7.8E-2</v>
      </c>
      <c r="AB921">
        <v>6.4000000000000001E-2</v>
      </c>
      <c r="AC921">
        <v>5.6999999999999995E-2</v>
      </c>
      <c r="AD921">
        <v>5.1999999999999991E-2</v>
      </c>
      <c r="AE921" t="str">
        <f t="shared" si="14"/>
        <v>Perlengkapan Hewan PeliharaanHewan PeliharaanAnjing</v>
      </c>
      <c r="BF921" t="s">
        <v>1200</v>
      </c>
      <c r="BI921" t="s">
        <v>1486</v>
      </c>
      <c r="BL921" t="s">
        <v>160</v>
      </c>
      <c r="BM921" t="s">
        <v>4399</v>
      </c>
      <c r="BO921" t="s">
        <v>4561</v>
      </c>
      <c r="BP921" t="s">
        <v>4289</v>
      </c>
    </row>
    <row r="922" spans="1:68">
      <c r="A922" t="s">
        <v>2267</v>
      </c>
      <c r="B922">
        <v>604579</v>
      </c>
      <c r="C922" t="s">
        <v>2273</v>
      </c>
      <c r="D922">
        <v>2315280</v>
      </c>
      <c r="E922" t="s">
        <v>68</v>
      </c>
      <c r="F922">
        <v>2317328</v>
      </c>
      <c r="G922" t="s">
        <v>4408</v>
      </c>
      <c r="H922" t="s">
        <v>4316</v>
      </c>
      <c r="I922" t="s">
        <v>2547</v>
      </c>
      <c r="J922" t="s">
        <v>2267</v>
      </c>
      <c r="K922">
        <v>5.5E-2</v>
      </c>
      <c r="L922">
        <v>7.0000000000000007E-2</v>
      </c>
      <c r="M922">
        <v>1.5000000000000006E-2</v>
      </c>
      <c r="N922">
        <v>0.1</v>
      </c>
      <c r="O922">
        <v>0.122</v>
      </c>
      <c r="P922">
        <v>-1.4500000000000004E-2</v>
      </c>
      <c r="Q922">
        <v>-1.0500000000000004E-2</v>
      </c>
      <c r="R922">
        <v>-2.5000000000000008E-2</v>
      </c>
      <c r="S922">
        <v>-3.1250000000000007E-2</v>
      </c>
      <c r="T922">
        <v>-3.5000000000000003E-2</v>
      </c>
      <c r="U922">
        <v>8.5500000000000007E-2</v>
      </c>
      <c r="V922">
        <v>8.9499999999999996E-2</v>
      </c>
      <c r="W922">
        <v>7.4999999999999997E-2</v>
      </c>
      <c r="X922">
        <v>6.8750000000000006E-2</v>
      </c>
      <c r="Y922">
        <v>6.5000000000000002E-2</v>
      </c>
      <c r="Z922">
        <v>0.1075</v>
      </c>
      <c r="AA922">
        <v>0.11149999999999999</v>
      </c>
      <c r="AB922">
        <v>9.6999999999999989E-2</v>
      </c>
      <c r="AC922">
        <v>9.0749999999999997E-2</v>
      </c>
      <c r="AD922">
        <v>8.6999999999999994E-2</v>
      </c>
      <c r="AE922" t="str">
        <f t="shared" si="14"/>
        <v>Alat &amp; Perangkat KerasOtomatisasi IndustriEncoder</v>
      </c>
      <c r="BF922" t="s">
        <v>1267</v>
      </c>
      <c r="BI922" t="s">
        <v>1486</v>
      </c>
      <c r="BL922" t="s">
        <v>181</v>
      </c>
      <c r="BM922" t="s">
        <v>4400</v>
      </c>
      <c r="BO922" t="s">
        <v>3252</v>
      </c>
      <c r="BP922" t="s">
        <v>4291</v>
      </c>
    </row>
    <row r="923" spans="1:68">
      <c r="A923" t="s">
        <v>1405</v>
      </c>
      <c r="B923">
        <v>2344592</v>
      </c>
      <c r="C923" t="s">
        <v>1406</v>
      </c>
      <c r="D923">
        <v>2315920</v>
      </c>
      <c r="E923" t="s">
        <v>1408</v>
      </c>
      <c r="F923">
        <v>2324240</v>
      </c>
      <c r="G923" t="s">
        <v>2921</v>
      </c>
      <c r="H923" t="s">
        <v>4554</v>
      </c>
      <c r="I923" t="s">
        <v>2403</v>
      </c>
      <c r="J923" t="s">
        <v>1184</v>
      </c>
      <c r="K923">
        <v>0.04</v>
      </c>
      <c r="L923">
        <v>0.06</v>
      </c>
      <c r="M923">
        <v>1.9999999999999997E-2</v>
      </c>
      <c r="N923">
        <v>2.5000000000000001E-2</v>
      </c>
      <c r="O923">
        <v>2.5000000000000001E-2</v>
      </c>
      <c r="P923">
        <v>-2.0000000000000052E-4</v>
      </c>
      <c r="Q923">
        <v>-8.3999999999999977E-3</v>
      </c>
      <c r="R923">
        <v>-8.5999999999999983E-3</v>
      </c>
      <c r="S923">
        <v>-7.4999999999999989E-3</v>
      </c>
      <c r="T923">
        <v>-9.9999999999999985E-3</v>
      </c>
      <c r="U923">
        <v>2.4800000000000003E-2</v>
      </c>
      <c r="V923">
        <v>1.6600000000000004E-2</v>
      </c>
      <c r="W923">
        <v>1.6400000000000005E-2</v>
      </c>
      <c r="X923">
        <v>1.7500000000000002E-2</v>
      </c>
      <c r="Y923">
        <v>1.5000000000000003E-2</v>
      </c>
      <c r="Z923">
        <v>2.4800000000000003E-2</v>
      </c>
      <c r="AA923">
        <v>1.6600000000000004E-2</v>
      </c>
      <c r="AB923">
        <v>1.6400000000000005E-2</v>
      </c>
      <c r="AC923">
        <v>1.7500000000000002E-2</v>
      </c>
      <c r="AD923">
        <v>1.5000000000000003E-2</v>
      </c>
      <c r="AE923" t="str">
        <f t="shared" si="14"/>
        <v>Pemesanan &amp; VoucherOtomotifBiaya Pemesanan Mobil Baru</v>
      </c>
      <c r="BF923" t="s">
        <v>1544</v>
      </c>
      <c r="BI923" t="s">
        <v>1486</v>
      </c>
      <c r="BL923" t="s">
        <v>745</v>
      </c>
      <c r="BM923" t="s">
        <v>4401</v>
      </c>
      <c r="BO923" t="s">
        <v>3158</v>
      </c>
      <c r="BP923" t="s">
        <v>4293</v>
      </c>
    </row>
    <row r="924" spans="1:68">
      <c r="A924" t="s">
        <v>1405</v>
      </c>
      <c r="B924">
        <v>2344592</v>
      </c>
      <c r="C924" t="s">
        <v>1430</v>
      </c>
      <c r="D924">
        <v>2316176</v>
      </c>
      <c r="E924" t="s">
        <v>1442</v>
      </c>
      <c r="F924">
        <v>2327056</v>
      </c>
      <c r="G924" t="s">
        <v>3417</v>
      </c>
      <c r="H924" t="s">
        <v>4537</v>
      </c>
      <c r="I924" t="s">
        <v>3415</v>
      </c>
      <c r="J924" t="s">
        <v>4538</v>
      </c>
      <c r="K924">
        <v>0.04</v>
      </c>
      <c r="L924">
        <v>0.06</v>
      </c>
      <c r="M924">
        <v>1.9999999999999997E-2</v>
      </c>
      <c r="N924">
        <v>0.1</v>
      </c>
      <c r="O924">
        <v>0.08</v>
      </c>
      <c r="P924">
        <v>-1.4E-2</v>
      </c>
      <c r="Q924">
        <v>-1.3999999999999997E-2</v>
      </c>
      <c r="R924">
        <v>-2.7999999999999997E-2</v>
      </c>
      <c r="S924">
        <v>-3.4999999999999996E-2</v>
      </c>
      <c r="T924">
        <v>-3.9999999999999994E-2</v>
      </c>
      <c r="U924">
        <v>8.6000000000000007E-2</v>
      </c>
      <c r="V924">
        <v>8.6000000000000007E-2</v>
      </c>
      <c r="W924">
        <v>7.2000000000000008E-2</v>
      </c>
      <c r="X924">
        <v>6.5000000000000002E-2</v>
      </c>
      <c r="Y924">
        <v>6.0000000000000012E-2</v>
      </c>
      <c r="Z924">
        <v>6.6000000000000003E-2</v>
      </c>
      <c r="AA924">
        <v>6.6000000000000003E-2</v>
      </c>
      <c r="AB924">
        <v>5.2000000000000005E-2</v>
      </c>
      <c r="AC924">
        <v>4.5000000000000005E-2</v>
      </c>
      <c r="AD924">
        <v>4.0000000000000008E-2</v>
      </c>
      <c r="AE924" t="str">
        <f t="shared" si="14"/>
        <v>Pemesanan &amp; VoucherPerjalanan &amp; TiketAsuransi Perjalanan</v>
      </c>
      <c r="BF924" t="s">
        <v>1219</v>
      </c>
      <c r="BI924" t="s">
        <v>1486</v>
      </c>
      <c r="BL924" t="s">
        <v>845</v>
      </c>
      <c r="BM924" t="s">
        <v>4402</v>
      </c>
      <c r="BO924" t="s">
        <v>4562</v>
      </c>
      <c r="BP924" t="s">
        <v>4295</v>
      </c>
    </row>
    <row r="925" spans="1:68">
      <c r="A925" t="s">
        <v>2267</v>
      </c>
      <c r="B925">
        <v>604579</v>
      </c>
      <c r="C925" t="s">
        <v>2273</v>
      </c>
      <c r="D925">
        <v>2315280</v>
      </c>
      <c r="E925" t="s">
        <v>2278</v>
      </c>
      <c r="F925">
        <v>2323728</v>
      </c>
      <c r="G925" t="s">
        <v>4411</v>
      </c>
      <c r="H925" t="s">
        <v>4316</v>
      </c>
      <c r="I925" t="s">
        <v>2547</v>
      </c>
      <c r="J925" t="s">
        <v>2267</v>
      </c>
      <c r="K925">
        <v>5.5E-2</v>
      </c>
      <c r="L925">
        <v>7.0000000000000007E-2</v>
      </c>
      <c r="M925">
        <v>1.5000000000000006E-2</v>
      </c>
      <c r="N925">
        <v>0.1</v>
      </c>
      <c r="O925">
        <v>0.122</v>
      </c>
      <c r="P925">
        <v>-1.4500000000000004E-2</v>
      </c>
      <c r="Q925">
        <v>-1.0500000000000004E-2</v>
      </c>
      <c r="R925">
        <v>-2.5000000000000008E-2</v>
      </c>
      <c r="S925">
        <v>-3.1250000000000007E-2</v>
      </c>
      <c r="T925">
        <v>-3.5000000000000003E-2</v>
      </c>
      <c r="U925">
        <v>8.5500000000000007E-2</v>
      </c>
      <c r="V925">
        <v>8.9499999999999996E-2</v>
      </c>
      <c r="W925">
        <v>7.4999999999999997E-2</v>
      </c>
      <c r="X925">
        <v>6.8750000000000006E-2</v>
      </c>
      <c r="Y925">
        <v>6.5000000000000002E-2</v>
      </c>
      <c r="Z925">
        <v>0.1075</v>
      </c>
      <c r="AA925">
        <v>0.11149999999999999</v>
      </c>
      <c r="AB925">
        <v>9.6999999999999989E-2</v>
      </c>
      <c r="AC925">
        <v>9.0749999999999997E-2</v>
      </c>
      <c r="AD925">
        <v>8.6999999999999994E-2</v>
      </c>
      <c r="AE925" t="str">
        <f t="shared" si="14"/>
        <v>Alat &amp; Perangkat KerasOtomatisasi IndustriLampu Pilot</v>
      </c>
      <c r="BF925" t="s">
        <v>1795</v>
      </c>
      <c r="BI925" t="s">
        <v>1486</v>
      </c>
      <c r="BL925" t="s">
        <v>1147</v>
      </c>
      <c r="BM925" t="s">
        <v>4403</v>
      </c>
      <c r="BO925" t="s">
        <v>3264</v>
      </c>
      <c r="BP925" t="s">
        <v>4298</v>
      </c>
    </row>
    <row r="926" spans="1:68">
      <c r="A926" t="s">
        <v>1496</v>
      </c>
      <c r="B926">
        <v>951432</v>
      </c>
      <c r="C926" t="s">
        <v>1500</v>
      </c>
      <c r="D926">
        <v>809872</v>
      </c>
      <c r="G926" t="s">
        <v>4523</v>
      </c>
      <c r="H926" t="s">
        <v>4523</v>
      </c>
      <c r="I926" t="s">
        <v>2971</v>
      </c>
      <c r="J926" t="s">
        <v>2108</v>
      </c>
      <c r="K926">
        <v>0.06</v>
      </c>
      <c r="L926">
        <v>0.08</v>
      </c>
      <c r="M926">
        <v>2.0000000000000004E-2</v>
      </c>
      <c r="N926">
        <v>9.5000000000000001E-2</v>
      </c>
      <c r="O926">
        <v>9.1999999999999998E-2</v>
      </c>
      <c r="P926">
        <v>-1.4000000000000002E-2</v>
      </c>
      <c r="Q926">
        <v>-1.4000000000000002E-2</v>
      </c>
      <c r="R926">
        <v>-2.8000000000000004E-2</v>
      </c>
      <c r="S926">
        <v>-3.5000000000000003E-2</v>
      </c>
      <c r="T926">
        <v>-4.0000000000000008E-2</v>
      </c>
      <c r="U926">
        <v>8.1000000000000003E-2</v>
      </c>
      <c r="V926">
        <v>8.1000000000000003E-2</v>
      </c>
      <c r="W926">
        <v>6.7000000000000004E-2</v>
      </c>
      <c r="X926">
        <v>0.06</v>
      </c>
      <c r="Y926">
        <v>5.4999999999999993E-2</v>
      </c>
      <c r="Z926">
        <v>7.8E-2</v>
      </c>
      <c r="AA926">
        <v>7.8E-2</v>
      </c>
      <c r="AB926">
        <v>6.4000000000000001E-2</v>
      </c>
      <c r="AC926">
        <v>5.6999999999999995E-2</v>
      </c>
      <c r="AD926">
        <v>5.1999999999999991E-2</v>
      </c>
      <c r="AE926" t="str">
        <f t="shared" si="14"/>
        <v>KoleksiBarang Koleksi Budaya Kontemporer</v>
      </c>
      <c r="BF926" t="s">
        <v>1383</v>
      </c>
      <c r="BI926" t="s">
        <v>1486</v>
      </c>
      <c r="BL926" t="s">
        <v>1002</v>
      </c>
      <c r="BM926" t="s">
        <v>4404</v>
      </c>
      <c r="BO926" t="s">
        <v>3232</v>
      </c>
      <c r="BP926" t="s">
        <v>4299</v>
      </c>
    </row>
    <row r="927" spans="1:68">
      <c r="A927" t="s">
        <v>2267</v>
      </c>
      <c r="B927">
        <v>604579</v>
      </c>
      <c r="C927" t="s">
        <v>2273</v>
      </c>
      <c r="D927">
        <v>2315280</v>
      </c>
      <c r="E927" t="s">
        <v>2274</v>
      </c>
      <c r="F927">
        <v>2323984</v>
      </c>
      <c r="G927" t="s">
        <v>4409</v>
      </c>
      <c r="H927" t="s">
        <v>4316</v>
      </c>
      <c r="I927" t="s">
        <v>2547</v>
      </c>
      <c r="J927" t="s">
        <v>2267</v>
      </c>
      <c r="K927">
        <v>5.5E-2</v>
      </c>
      <c r="L927">
        <v>7.0000000000000007E-2</v>
      </c>
      <c r="M927">
        <v>1.5000000000000006E-2</v>
      </c>
      <c r="N927">
        <v>0.1</v>
      </c>
      <c r="O927">
        <v>0.122</v>
      </c>
      <c r="P927">
        <v>-1.4500000000000004E-2</v>
      </c>
      <c r="Q927">
        <v>-1.0500000000000004E-2</v>
      </c>
      <c r="R927">
        <v>-2.5000000000000008E-2</v>
      </c>
      <c r="S927">
        <v>-3.1250000000000007E-2</v>
      </c>
      <c r="T927">
        <v>-3.5000000000000003E-2</v>
      </c>
      <c r="U927">
        <v>8.5500000000000007E-2</v>
      </c>
      <c r="V927">
        <v>8.9499999999999996E-2</v>
      </c>
      <c r="W927">
        <v>7.4999999999999997E-2</v>
      </c>
      <c r="X927">
        <v>6.8750000000000006E-2</v>
      </c>
      <c r="Y927">
        <v>6.5000000000000002E-2</v>
      </c>
      <c r="Z927">
        <v>0.1075</v>
      </c>
      <c r="AA927">
        <v>0.11149999999999999</v>
      </c>
      <c r="AB927">
        <v>9.6999999999999989E-2</v>
      </c>
      <c r="AC927">
        <v>9.0749999999999997E-2</v>
      </c>
      <c r="AD927">
        <v>8.6999999999999994E-2</v>
      </c>
      <c r="AE927" t="str">
        <f t="shared" si="14"/>
        <v>Alat &amp; Perangkat KerasOtomatisasi IndustriKapasitor</v>
      </c>
      <c r="BF927" t="s">
        <v>2020</v>
      </c>
      <c r="BI927" t="s">
        <v>1486</v>
      </c>
      <c r="BL927" t="s">
        <v>473</v>
      </c>
      <c r="BM927" t="s">
        <v>4563</v>
      </c>
      <c r="BO927" t="s">
        <v>3185</v>
      </c>
      <c r="BP927" t="s">
        <v>4301</v>
      </c>
    </row>
    <row r="928" spans="1:68">
      <c r="A928" t="s">
        <v>2028</v>
      </c>
      <c r="B928">
        <v>601303</v>
      </c>
      <c r="C928" t="s">
        <v>2036</v>
      </c>
      <c r="D928">
        <v>839176</v>
      </c>
      <c r="G928" t="s">
        <v>3716</v>
      </c>
      <c r="H928" t="s">
        <v>3716</v>
      </c>
      <c r="I928" t="s">
        <v>246</v>
      </c>
      <c r="J928" t="s">
        <v>2028</v>
      </c>
      <c r="K928">
        <v>5.5E-2</v>
      </c>
      <c r="L928">
        <v>0.08</v>
      </c>
      <c r="M928">
        <v>2.5000000000000001E-2</v>
      </c>
      <c r="N928">
        <v>9.2499999999999999E-2</v>
      </c>
      <c r="O928">
        <v>0.1095</v>
      </c>
      <c r="P928">
        <v>-7.5000000000000101E-3</v>
      </c>
      <c r="Q928">
        <v>-1.7499999999999998E-2</v>
      </c>
      <c r="R928">
        <v>-2.5000000000000008E-2</v>
      </c>
      <c r="S928">
        <v>-3.1250000000000007E-2</v>
      </c>
      <c r="T928">
        <v>-3.7500000000000006E-2</v>
      </c>
      <c r="U928">
        <v>8.4999999999999992E-2</v>
      </c>
      <c r="V928">
        <v>7.4999999999999997E-2</v>
      </c>
      <c r="W928">
        <v>6.7499999999999991E-2</v>
      </c>
      <c r="X928">
        <v>6.1249999999999992E-2</v>
      </c>
      <c r="Y928">
        <v>5.4999999999999993E-2</v>
      </c>
      <c r="Z928">
        <v>0.10199999999999999</v>
      </c>
      <c r="AA928">
        <v>9.1999999999999998E-2</v>
      </c>
      <c r="AB928">
        <v>8.4499999999999992E-2</v>
      </c>
      <c r="AC928">
        <v>7.8249999999999986E-2</v>
      </c>
      <c r="AD928">
        <v>7.1999999999999995E-2</v>
      </c>
      <c r="AE928" t="str">
        <f t="shared" si="14"/>
        <v>Fashion MuslimPerlengkapan Umroh</v>
      </c>
      <c r="BF928" t="s">
        <v>2219</v>
      </c>
      <c r="BI928" t="s">
        <v>1486</v>
      </c>
      <c r="BL928" t="s">
        <v>161</v>
      </c>
      <c r="BM928" t="s">
        <v>4564</v>
      </c>
      <c r="BO928" t="s">
        <v>4536</v>
      </c>
      <c r="BP928" t="s">
        <v>4303</v>
      </c>
    </row>
    <row r="929" spans="1:68">
      <c r="A929" t="s">
        <v>1348</v>
      </c>
      <c r="B929">
        <v>601450</v>
      </c>
      <c r="C929" t="s">
        <v>963</v>
      </c>
      <c r="D929">
        <v>848776</v>
      </c>
      <c r="E929" t="s">
        <v>1397</v>
      </c>
      <c r="F929">
        <v>978056</v>
      </c>
      <c r="G929" t="s">
        <v>4395</v>
      </c>
      <c r="H929" t="s">
        <v>3548</v>
      </c>
      <c r="I929" t="s">
        <v>2457</v>
      </c>
      <c r="J929" t="s">
        <v>1348</v>
      </c>
      <c r="K929">
        <v>0.04</v>
      </c>
      <c r="L929">
        <v>7.0000000000000007E-2</v>
      </c>
      <c r="M929">
        <v>3.0000000000000006E-2</v>
      </c>
      <c r="N929">
        <v>9.2499999999999999E-2</v>
      </c>
      <c r="O929">
        <v>0.1095</v>
      </c>
      <c r="P929">
        <v>-5.5414980968008301E-3</v>
      </c>
      <c r="Q929">
        <v>-3.1209513322394258E-2</v>
      </c>
      <c r="R929">
        <v>-3.6751011419195088E-2</v>
      </c>
      <c r="S929">
        <v>-4.5938764273993855E-2</v>
      </c>
      <c r="T929">
        <v>-5.7085019031991806E-2</v>
      </c>
      <c r="U929">
        <v>8.6958501903199176E-2</v>
      </c>
      <c r="V929">
        <v>6.1290486677605741E-2</v>
      </c>
      <c r="W929">
        <v>5.574898858080491E-2</v>
      </c>
      <c r="X929">
        <v>4.6561235726006144E-2</v>
      </c>
      <c r="Y929">
        <v>3.5414980968008193E-2</v>
      </c>
      <c r="Z929">
        <v>0.10395850190319916</v>
      </c>
      <c r="AA929">
        <v>7.8290486677605742E-2</v>
      </c>
      <c r="AB929">
        <v>7.2748988580804919E-2</v>
      </c>
      <c r="AC929">
        <v>6.3561235726006138E-2</v>
      </c>
      <c r="AD929">
        <v>5.2414980968008194E-2</v>
      </c>
      <c r="AE929" t="str">
        <f t="shared" si="14"/>
        <v>Perawatan &amp; KecantikanSkincareMinyak Pencokelat Kulit &amp; Bahan Pencokelat Kulit Mandiri</v>
      </c>
      <c r="BF929" t="s">
        <v>1580</v>
      </c>
      <c r="BI929" t="s">
        <v>1486</v>
      </c>
      <c r="BL929" t="s">
        <v>1133</v>
      </c>
      <c r="BM929" t="s">
        <v>4565</v>
      </c>
      <c r="BO929" t="s">
        <v>3170</v>
      </c>
      <c r="BP929" t="s">
        <v>4305</v>
      </c>
    </row>
    <row r="930" spans="1:68">
      <c r="A930" t="s">
        <v>1405</v>
      </c>
      <c r="B930">
        <v>2344592</v>
      </c>
      <c r="C930" t="s">
        <v>1406</v>
      </c>
      <c r="D930">
        <v>2315920</v>
      </c>
      <c r="E930" t="s">
        <v>1409</v>
      </c>
      <c r="F930">
        <v>2324496</v>
      </c>
      <c r="G930" t="s">
        <v>2925</v>
      </c>
      <c r="H930" t="s">
        <v>4554</v>
      </c>
      <c r="I930" t="s">
        <v>2403</v>
      </c>
      <c r="J930" t="s">
        <v>1184</v>
      </c>
      <c r="K930">
        <v>0.04</v>
      </c>
      <c r="L930">
        <v>0.06</v>
      </c>
      <c r="M930">
        <v>1.9999999999999997E-2</v>
      </c>
      <c r="N930">
        <v>2.5000000000000001E-2</v>
      </c>
      <c r="O930">
        <v>2.5000000000000001E-2</v>
      </c>
      <c r="P930">
        <v>-2.0000000000000052E-4</v>
      </c>
      <c r="Q930">
        <v>-8.3999999999999977E-3</v>
      </c>
      <c r="R930">
        <v>-8.5999999999999983E-3</v>
      </c>
      <c r="S930">
        <v>-7.4999999999999989E-3</v>
      </c>
      <c r="T930">
        <v>-9.9999999999999985E-3</v>
      </c>
      <c r="U930">
        <v>2.4800000000000003E-2</v>
      </c>
      <c r="V930">
        <v>1.6600000000000004E-2</v>
      </c>
      <c r="W930">
        <v>1.6400000000000005E-2</v>
      </c>
      <c r="X930">
        <v>1.7500000000000002E-2</v>
      </c>
      <c r="Y930">
        <v>1.5000000000000003E-2</v>
      </c>
      <c r="Z930">
        <v>2.4800000000000003E-2</v>
      </c>
      <c r="AA930">
        <v>1.6600000000000004E-2</v>
      </c>
      <c r="AB930">
        <v>1.6400000000000005E-2</v>
      </c>
      <c r="AC930">
        <v>1.7500000000000002E-2</v>
      </c>
      <c r="AD930">
        <v>1.5000000000000003E-2</v>
      </c>
      <c r="AE930" t="str">
        <f t="shared" si="14"/>
        <v>Pemesanan &amp; VoucherOtomotifBiaya Pemesanan Sepeda Motor Baru</v>
      </c>
      <c r="BF930" t="s">
        <v>2107</v>
      </c>
      <c r="BI930" t="s">
        <v>1486</v>
      </c>
      <c r="BL930" t="s">
        <v>539</v>
      </c>
      <c r="BM930" t="s">
        <v>4566</v>
      </c>
      <c r="BO930" t="s">
        <v>3174</v>
      </c>
      <c r="BP930" t="s">
        <v>4307</v>
      </c>
    </row>
    <row r="931" spans="1:68">
      <c r="A931" t="s">
        <v>2160</v>
      </c>
      <c r="B931">
        <v>603014</v>
      </c>
      <c r="C931" t="s">
        <v>2171</v>
      </c>
      <c r="D931">
        <v>835464</v>
      </c>
      <c r="E931" t="s">
        <v>2174</v>
      </c>
      <c r="F931">
        <v>603952</v>
      </c>
      <c r="G931" t="s">
        <v>4548</v>
      </c>
      <c r="H931" t="s">
        <v>4567</v>
      </c>
      <c r="I931" t="s">
        <v>2971</v>
      </c>
      <c r="J931" t="s">
        <v>3062</v>
      </c>
      <c r="K931">
        <v>0.06</v>
      </c>
      <c r="L931">
        <v>6.5000000000000002E-2</v>
      </c>
      <c r="M931">
        <v>5.0000000000000044E-3</v>
      </c>
      <c r="N931">
        <v>0.1</v>
      </c>
      <c r="O931">
        <v>0.10500000000000001</v>
      </c>
      <c r="P931">
        <v>-1.5424485360767598E-2</v>
      </c>
      <c r="Q931">
        <v>-4.0286024746268162E-3</v>
      </c>
      <c r="R931">
        <v>-1.9453087835394414E-2</v>
      </c>
      <c r="S931">
        <v>-2.4316359794243018E-2</v>
      </c>
      <c r="T931">
        <v>-2.5755146392324024E-2</v>
      </c>
      <c r="U931">
        <v>8.4575514639232408E-2</v>
      </c>
      <c r="V931">
        <v>9.5971397525373189E-2</v>
      </c>
      <c r="W931">
        <v>8.0546912164605591E-2</v>
      </c>
      <c r="X931">
        <v>7.5683640205756991E-2</v>
      </c>
      <c r="Y931">
        <v>7.4244853607675979E-2</v>
      </c>
      <c r="Z931">
        <v>8.9575514639232412E-2</v>
      </c>
      <c r="AA931">
        <v>0.10097139752537319</v>
      </c>
      <c r="AB931">
        <v>8.5546912164605596E-2</v>
      </c>
      <c r="AC931">
        <v>8.0683640205756996E-2</v>
      </c>
      <c r="AD931">
        <v>7.9244853607675983E-2</v>
      </c>
      <c r="AE931" t="str">
        <f t="shared" si="14"/>
        <v>Olahraga &amp; OutdoorPeralatan Berkemah &amp; MendakiTempat Tidur Gantung</v>
      </c>
      <c r="BF931" t="s">
        <v>719</v>
      </c>
      <c r="BI931" t="s">
        <v>1486</v>
      </c>
      <c r="BL931" t="s">
        <v>644</v>
      </c>
      <c r="BM931" t="s">
        <v>4568</v>
      </c>
      <c r="BO931" t="s">
        <v>3200</v>
      </c>
      <c r="BP931" t="s">
        <v>4309</v>
      </c>
    </row>
    <row r="932" spans="1:68">
      <c r="A932" t="s">
        <v>1581</v>
      </c>
      <c r="B932">
        <v>605248</v>
      </c>
      <c r="C932" t="s">
        <v>1607</v>
      </c>
      <c r="D932">
        <v>905480</v>
      </c>
      <c r="E932" t="s">
        <v>1609</v>
      </c>
      <c r="F932">
        <v>605251</v>
      </c>
      <c r="G932" t="s">
        <v>3611</v>
      </c>
      <c r="H932" t="s">
        <v>4569</v>
      </c>
      <c r="I932" t="s">
        <v>246</v>
      </c>
      <c r="J932" t="s">
        <v>1581</v>
      </c>
      <c r="K932">
        <v>0.06</v>
      </c>
      <c r="L932">
        <v>7.4999999999999997E-2</v>
      </c>
      <c r="M932">
        <v>1.4999999999999999E-2</v>
      </c>
      <c r="N932">
        <v>0.1</v>
      </c>
      <c r="O932">
        <v>0.10500000000000001</v>
      </c>
      <c r="P932">
        <v>-1.3605889414467831E-2</v>
      </c>
      <c r="Q932">
        <v>-1.6758774098725213E-2</v>
      </c>
      <c r="R932">
        <v>-3.0364663513193044E-2</v>
      </c>
      <c r="S932">
        <v>-3.7955829391491301E-2</v>
      </c>
      <c r="T932">
        <v>-4.3941105855321738E-2</v>
      </c>
      <c r="U932">
        <v>8.6394110585532174E-2</v>
      </c>
      <c r="V932">
        <v>8.3241225901274793E-2</v>
      </c>
      <c r="W932">
        <v>6.9635336486806962E-2</v>
      </c>
      <c r="X932">
        <v>6.2044170608508704E-2</v>
      </c>
      <c r="Y932">
        <v>5.6058894144678267E-2</v>
      </c>
      <c r="Z932">
        <v>9.1394110585532179E-2</v>
      </c>
      <c r="AA932">
        <v>8.8241225901274797E-2</v>
      </c>
      <c r="AB932">
        <v>7.4635336486806966E-2</v>
      </c>
      <c r="AC932">
        <v>6.7044170608508702E-2</v>
      </c>
      <c r="AD932">
        <v>6.1058894144678272E-2</v>
      </c>
      <c r="AE932" t="str">
        <f t="shared" si="14"/>
        <v>Aksesoris FashionJam Tangan &amp; AksesorisJam Tangan Pria</v>
      </c>
      <c r="BI932" t="s">
        <v>1486</v>
      </c>
      <c r="BL932" t="s">
        <v>676</v>
      </c>
      <c r="BM932" t="s">
        <v>4570</v>
      </c>
      <c r="BO932" t="s">
        <v>3162</v>
      </c>
      <c r="BP932" t="s">
        <v>4311</v>
      </c>
    </row>
    <row r="933" spans="1:68">
      <c r="A933" t="s">
        <v>1581</v>
      </c>
      <c r="B933">
        <v>605248</v>
      </c>
      <c r="C933" t="s">
        <v>1607</v>
      </c>
      <c r="D933">
        <v>905480</v>
      </c>
      <c r="E933" t="s">
        <v>1610</v>
      </c>
      <c r="F933">
        <v>605254</v>
      </c>
      <c r="G933" t="s">
        <v>3614</v>
      </c>
      <c r="H933" t="s">
        <v>4569</v>
      </c>
      <c r="I933" t="s">
        <v>246</v>
      </c>
      <c r="J933" t="s">
        <v>1581</v>
      </c>
      <c r="K933">
        <v>0.06</v>
      </c>
      <c r="L933">
        <v>7.4999999999999997E-2</v>
      </c>
      <c r="M933">
        <v>1.4999999999999999E-2</v>
      </c>
      <c r="N933">
        <v>0.1</v>
      </c>
      <c r="O933">
        <v>0.10500000000000001</v>
      </c>
      <c r="P933">
        <v>-1.3478184668840189E-2</v>
      </c>
      <c r="Q933">
        <v>-1.7652707318118733E-2</v>
      </c>
      <c r="R933">
        <v>-3.1130891986958922E-2</v>
      </c>
      <c r="S933">
        <v>-3.8913614983698649E-2</v>
      </c>
      <c r="T933">
        <v>-4.5218153311598189E-2</v>
      </c>
      <c r="U933">
        <v>8.6521815331159824E-2</v>
      </c>
      <c r="V933">
        <v>8.2347292681881276E-2</v>
      </c>
      <c r="W933">
        <v>6.886910801304108E-2</v>
      </c>
      <c r="X933">
        <v>6.1086385016301356E-2</v>
      </c>
      <c r="Y933">
        <v>5.4781846688401817E-2</v>
      </c>
      <c r="Z933">
        <v>9.1521815331159828E-2</v>
      </c>
      <c r="AA933">
        <v>8.7347292681881281E-2</v>
      </c>
      <c r="AB933">
        <v>7.3869108013041085E-2</v>
      </c>
      <c r="AC933">
        <v>6.6086385016301361E-2</v>
      </c>
      <c r="AD933">
        <v>5.9781846688401821E-2</v>
      </c>
      <c r="AE933" t="str">
        <f t="shared" si="14"/>
        <v>Aksesoris FashionJam Tangan &amp; AksesorisJam Tangan Wanita</v>
      </c>
      <c r="BI933" t="s">
        <v>1486</v>
      </c>
      <c r="BL933" t="s">
        <v>836</v>
      </c>
      <c r="BM933" t="s">
        <v>4571</v>
      </c>
      <c r="BO933" t="s">
        <v>3192</v>
      </c>
      <c r="BP933" t="s">
        <v>4313</v>
      </c>
    </row>
    <row r="934" spans="1:68">
      <c r="A934" t="s">
        <v>2160</v>
      </c>
      <c r="B934">
        <v>603014</v>
      </c>
      <c r="C934" t="s">
        <v>2244</v>
      </c>
      <c r="D934">
        <v>835080</v>
      </c>
      <c r="E934" t="s">
        <v>2245</v>
      </c>
      <c r="F934">
        <v>837384</v>
      </c>
      <c r="G934" t="s">
        <v>4572</v>
      </c>
      <c r="H934" t="s">
        <v>4573</v>
      </c>
      <c r="I934" t="s">
        <v>2971</v>
      </c>
      <c r="J934" t="s">
        <v>3062</v>
      </c>
      <c r="K934">
        <v>0.06</v>
      </c>
      <c r="L934">
        <v>6.5000000000000002E-2</v>
      </c>
      <c r="M934">
        <v>5.0000000000000044E-3</v>
      </c>
      <c r="N934">
        <v>0.1</v>
      </c>
      <c r="O934">
        <v>0.10500000000000001</v>
      </c>
      <c r="P934">
        <v>-1.535245075886265E-2</v>
      </c>
      <c r="Q934">
        <v>-4.5328446879614771E-3</v>
      </c>
      <c r="R934">
        <v>-1.9885295446824127E-2</v>
      </c>
      <c r="S934">
        <v>-2.4856619308530156E-2</v>
      </c>
      <c r="T934">
        <v>-2.6475492411373539E-2</v>
      </c>
      <c r="U934">
        <v>8.4647549241137349E-2</v>
      </c>
      <c r="V934">
        <v>9.5467155312038532E-2</v>
      </c>
      <c r="W934">
        <v>8.0114704553175875E-2</v>
      </c>
      <c r="X934">
        <v>7.5143380691469849E-2</v>
      </c>
      <c r="Y934">
        <v>7.352450758862647E-2</v>
      </c>
      <c r="Z934">
        <v>8.9647549241137353E-2</v>
      </c>
      <c r="AA934">
        <v>0.10046715531203854</v>
      </c>
      <c r="AB934">
        <v>8.5114704553175879E-2</v>
      </c>
      <c r="AC934">
        <v>8.0143380691469854E-2</v>
      </c>
      <c r="AD934">
        <v>7.8524507588626474E-2</v>
      </c>
      <c r="AE934" t="str">
        <f t="shared" si="14"/>
        <v>Olahraga &amp; OutdoorPeralatan Olahraga AirBerperahu</v>
      </c>
      <c r="BI934" t="s">
        <v>1486</v>
      </c>
      <c r="BL934" t="s">
        <v>719</v>
      </c>
      <c r="BM934" t="s">
        <v>4574</v>
      </c>
      <c r="BO934" t="s">
        <v>3149</v>
      </c>
      <c r="BP934" t="s">
        <v>4317</v>
      </c>
    </row>
    <row r="935" spans="1:68">
      <c r="A935" t="s">
        <v>2160</v>
      </c>
      <c r="B935">
        <v>603014</v>
      </c>
      <c r="C935" t="s">
        <v>2182</v>
      </c>
      <c r="D935">
        <v>835336</v>
      </c>
      <c r="E935" t="s">
        <v>2187</v>
      </c>
      <c r="F935">
        <v>837768</v>
      </c>
      <c r="G935" t="s">
        <v>4575</v>
      </c>
      <c r="H935" t="s">
        <v>4576</v>
      </c>
      <c r="I935" t="s">
        <v>2971</v>
      </c>
      <c r="J935" t="s">
        <v>3062</v>
      </c>
      <c r="K935">
        <v>0.06</v>
      </c>
      <c r="L935">
        <v>6.5000000000000002E-2</v>
      </c>
      <c r="M935">
        <v>5.0000000000000044E-3</v>
      </c>
      <c r="N935">
        <v>0.1</v>
      </c>
      <c r="O935">
        <v>0.10500000000000001</v>
      </c>
      <c r="P935">
        <v>-1.2677014860513886E-2</v>
      </c>
      <c r="Q935">
        <v>-2.3260895976402827E-2</v>
      </c>
      <c r="R935">
        <v>-3.5937910836916713E-2</v>
      </c>
      <c r="S935">
        <v>-4.4922388546145886E-2</v>
      </c>
      <c r="T935">
        <v>-5.322985139486118E-2</v>
      </c>
      <c r="U935">
        <v>8.7322985139486123E-2</v>
      </c>
      <c r="V935">
        <v>7.6739104023597182E-2</v>
      </c>
      <c r="W935">
        <v>6.4062089163083286E-2</v>
      </c>
      <c r="X935">
        <v>5.5077611453854119E-2</v>
      </c>
      <c r="Y935">
        <v>4.6770148605138825E-2</v>
      </c>
      <c r="Z935">
        <v>9.2322985139486127E-2</v>
      </c>
      <c r="AA935">
        <v>8.1739104023597187E-2</v>
      </c>
      <c r="AB935">
        <v>6.906208916308329E-2</v>
      </c>
      <c r="AC935">
        <v>6.0077611453854124E-2</v>
      </c>
      <c r="AD935">
        <v>5.177014860513883E-2</v>
      </c>
      <c r="AE935" t="str">
        <f t="shared" si="14"/>
        <v>Olahraga &amp; OutdoorPeralatan KebugaranMesin Kebugaran</v>
      </c>
      <c r="BI935" t="s">
        <v>1486</v>
      </c>
      <c r="BM935" t="s">
        <v>4577</v>
      </c>
      <c r="BO935" t="s">
        <v>4578</v>
      </c>
      <c r="BP935" t="s">
        <v>4321</v>
      </c>
    </row>
    <row r="936" spans="1:68">
      <c r="A936" t="s">
        <v>2160</v>
      </c>
      <c r="B936">
        <v>603014</v>
      </c>
      <c r="C936" t="s">
        <v>2182</v>
      </c>
      <c r="D936">
        <v>835336</v>
      </c>
      <c r="E936" t="s">
        <v>2189</v>
      </c>
      <c r="F936">
        <v>837896</v>
      </c>
      <c r="G936" t="s">
        <v>4579</v>
      </c>
      <c r="H936" t="s">
        <v>4576</v>
      </c>
      <c r="I936" t="s">
        <v>2971</v>
      </c>
      <c r="J936" t="s">
        <v>3062</v>
      </c>
      <c r="K936">
        <v>0.06</v>
      </c>
      <c r="L936">
        <v>6.5000000000000002E-2</v>
      </c>
      <c r="M936">
        <v>5.0000000000000044E-3</v>
      </c>
      <c r="N936">
        <v>0.1</v>
      </c>
      <c r="O936">
        <v>0.10500000000000001</v>
      </c>
      <c r="P936">
        <v>-1.55E-2</v>
      </c>
      <c r="Q936">
        <v>-3.5000000000000027E-3</v>
      </c>
      <c r="R936">
        <v>-1.9000000000000003E-2</v>
      </c>
      <c r="S936">
        <v>-2.3750000000000004E-2</v>
      </c>
      <c r="T936">
        <v>-2.5000000000000005E-2</v>
      </c>
      <c r="U936">
        <v>8.4500000000000006E-2</v>
      </c>
      <c r="V936">
        <v>9.6500000000000002E-2</v>
      </c>
      <c r="W936">
        <v>8.1000000000000003E-2</v>
      </c>
      <c r="X936">
        <v>7.6249999999999998E-2</v>
      </c>
      <c r="Y936">
        <v>7.4999999999999997E-2</v>
      </c>
      <c r="Z936">
        <v>8.950000000000001E-2</v>
      </c>
      <c r="AA936">
        <v>0.10150000000000001</v>
      </c>
      <c r="AB936">
        <v>8.6000000000000007E-2</v>
      </c>
      <c r="AC936">
        <v>8.1250000000000003E-2</v>
      </c>
      <c r="AD936">
        <v>0.08</v>
      </c>
      <c r="AE936" t="str">
        <f t="shared" si="14"/>
        <v>Olahraga &amp; OutdoorPeralatan KebugaranPull Up Bar</v>
      </c>
      <c r="BI936" t="s">
        <v>1486</v>
      </c>
      <c r="BM936" t="s">
        <v>4580</v>
      </c>
      <c r="BO936" t="s">
        <v>4581</v>
      </c>
      <c r="BP936" t="s">
        <v>4323</v>
      </c>
    </row>
    <row r="937" spans="1:68">
      <c r="A937" t="s">
        <v>2160</v>
      </c>
      <c r="B937">
        <v>603014</v>
      </c>
      <c r="C937" t="s">
        <v>2161</v>
      </c>
      <c r="D937">
        <v>834952</v>
      </c>
      <c r="E937" t="s">
        <v>2167</v>
      </c>
      <c r="F937">
        <v>603396</v>
      </c>
      <c r="G937" t="s">
        <v>4582</v>
      </c>
      <c r="H937" t="s">
        <v>4545</v>
      </c>
      <c r="I937" t="s">
        <v>2971</v>
      </c>
      <c r="J937" t="s">
        <v>3062</v>
      </c>
      <c r="K937">
        <v>0.06</v>
      </c>
      <c r="L937">
        <v>6.5000000000000002E-2</v>
      </c>
      <c r="M937">
        <v>5.0000000000000044E-3</v>
      </c>
      <c r="N937">
        <v>0.1</v>
      </c>
      <c r="O937">
        <v>0.10500000000000001</v>
      </c>
      <c r="P937">
        <v>-1.55E-2</v>
      </c>
      <c r="Q937">
        <v>-3.5000000000000027E-3</v>
      </c>
      <c r="R937">
        <v>-1.9000000000000003E-2</v>
      </c>
      <c r="S937">
        <v>-2.3750000000000004E-2</v>
      </c>
      <c r="T937">
        <v>-2.5000000000000005E-2</v>
      </c>
      <c r="U937">
        <v>8.4500000000000006E-2</v>
      </c>
      <c r="V937">
        <v>9.6500000000000002E-2</v>
      </c>
      <c r="W937">
        <v>8.1000000000000003E-2</v>
      </c>
      <c r="X937">
        <v>7.6249999999999998E-2</v>
      </c>
      <c r="Y937">
        <v>7.4999999999999997E-2</v>
      </c>
      <c r="Z937">
        <v>8.950000000000001E-2</v>
      </c>
      <c r="AA937">
        <v>0.10150000000000001</v>
      </c>
      <c r="AB937">
        <v>8.6000000000000007E-2</v>
      </c>
      <c r="AC937">
        <v>8.1250000000000003E-2</v>
      </c>
      <c r="AD937">
        <v>0.08</v>
      </c>
      <c r="AE937" t="str">
        <f t="shared" si="14"/>
        <v>Olahraga &amp; OutdoorPeralatan Olahraga BolaTenis Meja</v>
      </c>
      <c r="BI937" t="s">
        <v>1486</v>
      </c>
      <c r="BM937" t="s">
        <v>4583</v>
      </c>
      <c r="BO937" t="s">
        <v>4584</v>
      </c>
      <c r="BP937" t="s">
        <v>4326</v>
      </c>
    </row>
    <row r="938" spans="1:68">
      <c r="A938" t="s">
        <v>2160</v>
      </c>
      <c r="B938">
        <v>603014</v>
      </c>
      <c r="C938" t="s">
        <v>2161</v>
      </c>
      <c r="D938">
        <v>834952</v>
      </c>
      <c r="E938" t="s">
        <v>2169</v>
      </c>
      <c r="F938">
        <v>603437</v>
      </c>
      <c r="G938" t="s">
        <v>4585</v>
      </c>
      <c r="H938" t="s">
        <v>4545</v>
      </c>
      <c r="I938" t="s">
        <v>2971</v>
      </c>
      <c r="J938" t="s">
        <v>3062</v>
      </c>
      <c r="K938">
        <v>0.06</v>
      </c>
      <c r="L938">
        <v>6.5000000000000002E-2</v>
      </c>
      <c r="M938">
        <v>5.0000000000000044E-3</v>
      </c>
      <c r="N938">
        <v>0.1</v>
      </c>
      <c r="O938">
        <v>0.10500000000000001</v>
      </c>
      <c r="P938">
        <v>-1.5110165058867208E-2</v>
      </c>
      <c r="Q938">
        <v>-6.2288445879295556E-3</v>
      </c>
      <c r="R938">
        <v>-2.1339009646796765E-2</v>
      </c>
      <c r="S938">
        <v>-2.6673762058495955E-2</v>
      </c>
      <c r="T938">
        <v>-2.8898349411327937E-2</v>
      </c>
      <c r="U938">
        <v>8.4889834941132794E-2</v>
      </c>
      <c r="V938">
        <v>9.3771155412070456E-2</v>
      </c>
      <c r="W938">
        <v>7.8660990353203245E-2</v>
      </c>
      <c r="X938">
        <v>7.3326237941504058E-2</v>
      </c>
      <c r="Y938">
        <v>7.1101650588672072E-2</v>
      </c>
      <c r="Z938">
        <v>8.9889834941132798E-2</v>
      </c>
      <c r="AA938">
        <v>9.877115541207046E-2</v>
      </c>
      <c r="AB938">
        <v>8.3660990353203249E-2</v>
      </c>
      <c r="AC938">
        <v>7.8326237941504062E-2</v>
      </c>
      <c r="AD938">
        <v>7.6101650588672076E-2</v>
      </c>
      <c r="AE938" t="str">
        <f t="shared" si="14"/>
        <v>Olahraga &amp; OutdoorPeralatan Olahraga BolaVoli</v>
      </c>
      <c r="BI938" t="s">
        <v>1486</v>
      </c>
      <c r="BM938" t="s">
        <v>4586</v>
      </c>
      <c r="BO938" t="s">
        <v>4587</v>
      </c>
      <c r="BP938" t="s">
        <v>4328</v>
      </c>
    </row>
    <row r="939" spans="1:68">
      <c r="A939" t="s">
        <v>1811</v>
      </c>
      <c r="B939">
        <v>600001</v>
      </c>
      <c r="C939" t="s">
        <v>1857</v>
      </c>
      <c r="D939">
        <v>852616</v>
      </c>
      <c r="E939" t="s">
        <v>1859</v>
      </c>
      <c r="F939">
        <v>856456</v>
      </c>
      <c r="G939" t="s">
        <v>4588</v>
      </c>
      <c r="H939" t="s">
        <v>3303</v>
      </c>
      <c r="I939" t="s">
        <v>2547</v>
      </c>
      <c r="J939" t="s">
        <v>1811</v>
      </c>
      <c r="K939">
        <v>0.06</v>
      </c>
      <c r="L939">
        <v>0.08</v>
      </c>
      <c r="M939">
        <v>2.0000000000000004E-2</v>
      </c>
      <c r="N939">
        <v>0.1</v>
      </c>
      <c r="O939">
        <v>0.122</v>
      </c>
      <c r="P939">
        <v>-1.3389612409875695E-2</v>
      </c>
      <c r="Q939">
        <v>-1.8272713130870182E-2</v>
      </c>
      <c r="R939">
        <v>-3.1662325540745877E-2</v>
      </c>
      <c r="S939">
        <v>-3.9577906925932341E-2</v>
      </c>
      <c r="T939">
        <v>-4.6103875901243124E-2</v>
      </c>
      <c r="U939">
        <v>8.6610387590124308E-2</v>
      </c>
      <c r="V939">
        <v>8.172728686912982E-2</v>
      </c>
      <c r="W939">
        <v>6.8337674459254122E-2</v>
      </c>
      <c r="X939">
        <v>6.0422093074067665E-2</v>
      </c>
      <c r="Y939">
        <v>5.3896124098756881E-2</v>
      </c>
      <c r="Z939">
        <v>0.1086103875901243</v>
      </c>
      <c r="AA939">
        <v>0.10372728686912981</v>
      </c>
      <c r="AB939">
        <v>9.0337674459254114E-2</v>
      </c>
      <c r="AC939">
        <v>8.2422093074067657E-2</v>
      </c>
      <c r="AD939">
        <v>7.5896124098756873E-2</v>
      </c>
      <c r="AE939" t="str">
        <f t="shared" si="14"/>
        <v>Perlengkapan RumahPerlengkapan Rumah LainnyaAks. Korek Api Elektrik</v>
      </c>
      <c r="BI939" t="s">
        <v>1486</v>
      </c>
      <c r="BM939" t="s">
        <v>4589</v>
      </c>
      <c r="BO939" t="s">
        <v>4590</v>
      </c>
      <c r="BP939" t="s">
        <v>4330</v>
      </c>
    </row>
    <row r="940" spans="1:68">
      <c r="A940" t="s">
        <v>1691</v>
      </c>
      <c r="B940">
        <v>604453</v>
      </c>
      <c r="C940" t="s">
        <v>1714</v>
      </c>
      <c r="D940">
        <v>871176</v>
      </c>
      <c r="E940" t="s">
        <v>1716</v>
      </c>
      <c r="F940">
        <v>878088</v>
      </c>
      <c r="G940" t="s">
        <v>4518</v>
      </c>
      <c r="H940" t="s">
        <v>3730</v>
      </c>
      <c r="I940" t="s">
        <v>2547</v>
      </c>
      <c r="J940" t="s">
        <v>1691</v>
      </c>
      <c r="K940">
        <v>0.05</v>
      </c>
      <c r="L940">
        <v>6.5000000000000002E-2</v>
      </c>
      <c r="M940">
        <v>1.4999999999999999E-2</v>
      </c>
      <c r="N940">
        <v>0.1</v>
      </c>
      <c r="O940">
        <v>0.122</v>
      </c>
      <c r="P940">
        <v>-1.3030664156795782E-2</v>
      </c>
      <c r="Q940">
        <v>-2.078535090242959E-2</v>
      </c>
      <c r="R940">
        <v>-3.3816015059225372E-2</v>
      </c>
      <c r="S940">
        <v>-4.227001882403171E-2</v>
      </c>
      <c r="T940">
        <v>-4.969335843204227E-2</v>
      </c>
      <c r="U940">
        <v>8.6969335843204224E-2</v>
      </c>
      <c r="V940">
        <v>7.9214649097570422E-2</v>
      </c>
      <c r="W940">
        <v>6.6183984940774626E-2</v>
      </c>
      <c r="X940">
        <v>5.7729981175968295E-2</v>
      </c>
      <c r="Y940">
        <v>5.0306641567957736E-2</v>
      </c>
      <c r="Z940">
        <v>0.10896933584320422</v>
      </c>
      <c r="AA940">
        <v>0.10121464909757041</v>
      </c>
      <c r="AB940">
        <v>8.8183984940774618E-2</v>
      </c>
      <c r="AC940">
        <v>7.9729981175968287E-2</v>
      </c>
      <c r="AD940">
        <v>7.2306641567957727E-2</v>
      </c>
      <c r="AE940" t="str">
        <f t="shared" si="14"/>
        <v>FurniturFurnitur OutdoorAyunan Teras</v>
      </c>
      <c r="BI940" t="s">
        <v>1486</v>
      </c>
      <c r="BM940" t="s">
        <v>4591</v>
      </c>
      <c r="BO940" t="s">
        <v>4592</v>
      </c>
      <c r="BP940" t="s">
        <v>4332</v>
      </c>
    </row>
    <row r="941" spans="1:68">
      <c r="A941" t="s">
        <v>1691</v>
      </c>
      <c r="B941">
        <v>604453</v>
      </c>
      <c r="C941" t="s">
        <v>1693</v>
      </c>
      <c r="D941">
        <v>871432</v>
      </c>
      <c r="E941" t="s">
        <v>1694</v>
      </c>
      <c r="F941">
        <v>881416</v>
      </c>
      <c r="G941" t="s">
        <v>4517</v>
      </c>
      <c r="H941" t="s">
        <v>3741</v>
      </c>
      <c r="I941" t="s">
        <v>2547</v>
      </c>
      <c r="J941" t="s">
        <v>1691</v>
      </c>
      <c r="K941">
        <v>0.05</v>
      </c>
      <c r="L941">
        <v>6.5000000000000002E-2</v>
      </c>
      <c r="M941">
        <v>1.4999999999999999E-2</v>
      </c>
      <c r="N941">
        <v>0.1</v>
      </c>
      <c r="O941">
        <v>0.122</v>
      </c>
      <c r="P941">
        <v>-1.4500000000000002E-2</v>
      </c>
      <c r="Q941">
        <v>-1.0499999999999999E-2</v>
      </c>
      <c r="R941">
        <v>-2.5000000000000001E-2</v>
      </c>
      <c r="S941">
        <v>-3.125E-2</v>
      </c>
      <c r="T941">
        <v>-3.5000000000000003E-2</v>
      </c>
      <c r="U941">
        <v>8.5500000000000007E-2</v>
      </c>
      <c r="V941">
        <v>8.950000000000001E-2</v>
      </c>
      <c r="W941">
        <v>7.5000000000000011E-2</v>
      </c>
      <c r="X941">
        <v>6.8750000000000006E-2</v>
      </c>
      <c r="Y941">
        <v>6.5000000000000002E-2</v>
      </c>
      <c r="Z941">
        <v>0.1075</v>
      </c>
      <c r="AA941">
        <v>0.1115</v>
      </c>
      <c r="AB941">
        <v>9.7000000000000003E-2</v>
      </c>
      <c r="AC941">
        <v>9.0749999999999997E-2</v>
      </c>
      <c r="AD941">
        <v>8.6999999999999994E-2</v>
      </c>
      <c r="AE941" t="str">
        <f t="shared" si="14"/>
        <v>FurniturFurnitur KomersialFurnitur Kantor</v>
      </c>
      <c r="BI941" t="s">
        <v>1486</v>
      </c>
      <c r="BM941" t="s">
        <v>4593</v>
      </c>
      <c r="BO941" t="s">
        <v>4594</v>
      </c>
      <c r="BP941" t="s">
        <v>4334</v>
      </c>
    </row>
    <row r="942" spans="1:68">
      <c r="A942" t="s">
        <v>1779</v>
      </c>
      <c r="B942">
        <v>604968</v>
      </c>
      <c r="C942" t="s">
        <v>1784</v>
      </c>
      <c r="D942">
        <v>872968</v>
      </c>
      <c r="E942" t="s">
        <v>1785</v>
      </c>
      <c r="F942">
        <v>897160</v>
      </c>
      <c r="G942" t="s">
        <v>4595</v>
      </c>
      <c r="H942" t="s">
        <v>3048</v>
      </c>
      <c r="I942" t="s">
        <v>2547</v>
      </c>
      <c r="J942" t="s">
        <v>1779</v>
      </c>
      <c r="K942">
        <v>5.5E-2</v>
      </c>
      <c r="L942">
        <v>7.4999999999999997E-2</v>
      </c>
      <c r="M942">
        <v>1.9999999999999997E-2</v>
      </c>
      <c r="N942">
        <v>0.1</v>
      </c>
      <c r="O942">
        <v>0.122</v>
      </c>
      <c r="P942">
        <v>-1.3528980258922695E-2</v>
      </c>
      <c r="Q942">
        <v>-1.7297138187541163E-2</v>
      </c>
      <c r="R942">
        <v>-3.0826118446463859E-2</v>
      </c>
      <c r="S942">
        <v>-3.8532648058079821E-2</v>
      </c>
      <c r="T942">
        <v>-4.4710197410773089E-2</v>
      </c>
      <c r="U942">
        <v>8.6471019741077307E-2</v>
      </c>
      <c r="V942">
        <v>8.2702861812458839E-2</v>
      </c>
      <c r="W942">
        <v>6.9173881553536154E-2</v>
      </c>
      <c r="X942">
        <v>6.1467351941920184E-2</v>
      </c>
      <c r="Y942">
        <v>5.5289802589226916E-2</v>
      </c>
      <c r="Z942">
        <v>0.1084710197410773</v>
      </c>
      <c r="AA942">
        <v>0.10470286181245883</v>
      </c>
      <c r="AB942">
        <v>9.1173881553536146E-2</v>
      </c>
      <c r="AC942">
        <v>8.3467351941920176E-2</v>
      </c>
      <c r="AD942">
        <v>7.7289802589226908E-2</v>
      </c>
      <c r="AE942" t="str">
        <f t="shared" si="14"/>
        <v>Perbaikan RumahPerlengkapan BangunanWallpaper &amp; Dekorasi Dinding</v>
      </c>
      <c r="BI942" t="s">
        <v>1486</v>
      </c>
      <c r="BM942" t="s">
        <v>4596</v>
      </c>
      <c r="BO942" t="s">
        <v>4597</v>
      </c>
      <c r="BP942" t="s">
        <v>4336</v>
      </c>
    </row>
    <row r="943" spans="1:68">
      <c r="A943" t="s">
        <v>1779</v>
      </c>
      <c r="B943">
        <v>604968</v>
      </c>
      <c r="C943" t="s">
        <v>1780</v>
      </c>
      <c r="D943">
        <v>873096</v>
      </c>
      <c r="E943" t="s">
        <v>1782</v>
      </c>
      <c r="F943">
        <v>898568</v>
      </c>
      <c r="G943" t="s">
        <v>4598</v>
      </c>
      <c r="H943" t="s">
        <v>3134</v>
      </c>
      <c r="I943" t="s">
        <v>2547</v>
      </c>
      <c r="J943" t="s">
        <v>1779</v>
      </c>
      <c r="K943">
        <v>5.5E-2</v>
      </c>
      <c r="L943">
        <v>7.4999999999999997E-2</v>
      </c>
      <c r="M943">
        <v>1.9999999999999997E-2</v>
      </c>
      <c r="N943">
        <v>0.1</v>
      </c>
      <c r="O943">
        <v>0.122</v>
      </c>
      <c r="P943">
        <v>-1.4E-2</v>
      </c>
      <c r="Q943">
        <v>-1.3999999999999997E-2</v>
      </c>
      <c r="R943">
        <v>-2.7999999999999997E-2</v>
      </c>
      <c r="S943">
        <v>-3.4999999999999996E-2</v>
      </c>
      <c r="T943">
        <v>-3.9999999999999994E-2</v>
      </c>
      <c r="U943">
        <v>8.6000000000000007E-2</v>
      </c>
      <c r="V943">
        <v>8.6000000000000007E-2</v>
      </c>
      <c r="W943">
        <v>7.2000000000000008E-2</v>
      </c>
      <c r="X943">
        <v>6.5000000000000002E-2</v>
      </c>
      <c r="Y943">
        <v>6.0000000000000012E-2</v>
      </c>
      <c r="Z943">
        <v>0.108</v>
      </c>
      <c r="AA943">
        <v>0.108</v>
      </c>
      <c r="AB943">
        <v>9.4E-2</v>
      </c>
      <c r="AC943">
        <v>8.6999999999999994E-2</v>
      </c>
      <c r="AD943">
        <v>8.2000000000000003E-2</v>
      </c>
      <c r="AE943" t="str">
        <f t="shared" si="14"/>
        <v>Perbaikan RumahPerlengkapan Kamar MandiCermin Kamar Mandi</v>
      </c>
      <c r="BI943" t="s">
        <v>1486</v>
      </c>
      <c r="BM943" t="s">
        <v>4599</v>
      </c>
      <c r="BO943" t="s">
        <v>4575</v>
      </c>
      <c r="BP943" t="s">
        <v>4338</v>
      </c>
    </row>
    <row r="944" spans="1:68">
      <c r="A944" t="s">
        <v>1997</v>
      </c>
      <c r="B944">
        <v>824584</v>
      </c>
      <c r="C944" t="s">
        <v>1999</v>
      </c>
      <c r="D944">
        <v>902792</v>
      </c>
      <c r="E944" t="s">
        <v>2003</v>
      </c>
      <c r="F944">
        <v>904200</v>
      </c>
      <c r="G944" t="s">
        <v>3745</v>
      </c>
      <c r="H944" t="s">
        <v>2812</v>
      </c>
      <c r="I944" t="s">
        <v>246</v>
      </c>
      <c r="J944" t="s">
        <v>1997</v>
      </c>
      <c r="K944">
        <v>5.5E-2</v>
      </c>
      <c r="L944">
        <v>0.08</v>
      </c>
      <c r="M944">
        <v>2.5000000000000001E-2</v>
      </c>
      <c r="N944">
        <v>0.1</v>
      </c>
      <c r="O944">
        <v>0.11700000000000001</v>
      </c>
      <c r="P944">
        <v>-1.2989365822133402E-2</v>
      </c>
      <c r="Q944">
        <v>-2.1074439245066193E-2</v>
      </c>
      <c r="R944">
        <v>-3.4063805067199596E-2</v>
      </c>
      <c r="S944">
        <v>-4.2579756333999491E-2</v>
      </c>
      <c r="T944">
        <v>-5.0106341778665991E-2</v>
      </c>
      <c r="U944">
        <v>8.70106341778666E-2</v>
      </c>
      <c r="V944">
        <v>7.8925560754933816E-2</v>
      </c>
      <c r="W944">
        <v>6.593619493280041E-2</v>
      </c>
      <c r="X944">
        <v>5.7420243666000514E-2</v>
      </c>
      <c r="Y944">
        <v>4.9893658221334014E-2</v>
      </c>
      <c r="Z944">
        <v>0.1040106341778666</v>
      </c>
      <c r="AA944">
        <v>9.5925560754933817E-2</v>
      </c>
      <c r="AB944">
        <v>8.2936194932800411E-2</v>
      </c>
      <c r="AC944">
        <v>7.4420243666000516E-2</v>
      </c>
      <c r="AD944">
        <v>6.6893658221334015E-2</v>
      </c>
      <c r="AE944" t="str">
        <f t="shared" si="14"/>
        <v>Koper &amp; TasTas FungsionalTas Bekal</v>
      </c>
      <c r="BI944" t="s">
        <v>1486</v>
      </c>
      <c r="BM944" t="s">
        <v>4600</v>
      </c>
      <c r="BO944" t="s">
        <v>4601</v>
      </c>
      <c r="BP944" t="s">
        <v>4340</v>
      </c>
    </row>
    <row r="945" spans="1:68">
      <c r="A945" t="s">
        <v>1444</v>
      </c>
      <c r="B945">
        <v>801928</v>
      </c>
      <c r="C945" t="s">
        <v>1450</v>
      </c>
      <c r="D945">
        <v>989320</v>
      </c>
      <c r="E945" t="s">
        <v>1451</v>
      </c>
      <c r="F945">
        <v>926600</v>
      </c>
      <c r="G945" t="s">
        <v>4425</v>
      </c>
      <c r="H945" t="s">
        <v>4169</v>
      </c>
      <c r="I945" t="s">
        <v>2971</v>
      </c>
      <c r="J945" t="s">
        <v>3208</v>
      </c>
      <c r="K945">
        <v>0.05</v>
      </c>
      <c r="L945">
        <v>0.08</v>
      </c>
      <c r="M945">
        <v>0.03</v>
      </c>
      <c r="N945">
        <v>0.1</v>
      </c>
      <c r="O945">
        <v>8.2000000000000003E-2</v>
      </c>
      <c r="P945">
        <v>-1.2772255211300439E-2</v>
      </c>
      <c r="Q945">
        <v>-2.2594213520896925E-2</v>
      </c>
      <c r="R945">
        <v>-3.5366468732197363E-2</v>
      </c>
      <c r="S945">
        <v>-4.4208085915246706E-2</v>
      </c>
      <c r="T945">
        <v>-5.2277447886995607E-2</v>
      </c>
      <c r="U945">
        <v>8.7227744788699574E-2</v>
      </c>
      <c r="V945">
        <v>7.7405786479103081E-2</v>
      </c>
      <c r="W945">
        <v>6.4633531267802635E-2</v>
      </c>
      <c r="X945">
        <v>5.57919140847533E-2</v>
      </c>
      <c r="Y945">
        <v>4.7722552113004399E-2</v>
      </c>
      <c r="Z945">
        <v>6.9227744788699558E-2</v>
      </c>
      <c r="AA945">
        <v>5.9405786479103079E-2</v>
      </c>
      <c r="AB945">
        <v>4.663353126780264E-2</v>
      </c>
      <c r="AC945">
        <v>3.7791914084753297E-2</v>
      </c>
      <c r="AD945">
        <v>2.9722552113004397E-2</v>
      </c>
      <c r="AE945" t="str">
        <f t="shared" si="14"/>
        <v>Buku, Majalah, &amp; AudioEkonomi &amp; ManajemenBisnis &amp; Manajemen</v>
      </c>
      <c r="BI945" t="s">
        <v>1486</v>
      </c>
      <c r="BM945" t="s">
        <v>4602</v>
      </c>
      <c r="BO945" t="s">
        <v>4579</v>
      </c>
      <c r="BP945" t="s">
        <v>4342</v>
      </c>
    </row>
    <row r="946" spans="1:68">
      <c r="A946" t="s">
        <v>1444</v>
      </c>
      <c r="B946">
        <v>801928</v>
      </c>
      <c r="C946" t="s">
        <v>1454</v>
      </c>
      <c r="D946">
        <v>992904</v>
      </c>
      <c r="E946" t="s">
        <v>1457</v>
      </c>
      <c r="F946">
        <v>926984</v>
      </c>
      <c r="G946" t="s">
        <v>4424</v>
      </c>
      <c r="H946" t="s">
        <v>3544</v>
      </c>
      <c r="I946" t="s">
        <v>2971</v>
      </c>
      <c r="J946" t="s">
        <v>3208</v>
      </c>
      <c r="K946">
        <v>0.05</v>
      </c>
      <c r="L946">
        <v>0.08</v>
      </c>
      <c r="M946">
        <v>0.03</v>
      </c>
      <c r="N946">
        <v>0.1</v>
      </c>
      <c r="O946">
        <v>8.2000000000000003E-2</v>
      </c>
      <c r="P946">
        <v>-1.2975689692545683E-2</v>
      </c>
      <c r="Q946">
        <v>-2.1170172152180252E-2</v>
      </c>
      <c r="R946">
        <v>-3.4145861844725935E-2</v>
      </c>
      <c r="S946">
        <v>-4.2682327305907417E-2</v>
      </c>
      <c r="T946">
        <v>-5.0243103074543216E-2</v>
      </c>
      <c r="U946">
        <v>8.702431030745432E-2</v>
      </c>
      <c r="V946">
        <v>7.882982784781975E-2</v>
      </c>
      <c r="W946">
        <v>6.5854138155274078E-2</v>
      </c>
      <c r="X946">
        <v>5.7317672694092589E-2</v>
      </c>
      <c r="Y946">
        <v>4.9756896925456789E-2</v>
      </c>
      <c r="Z946">
        <v>6.9024310307454317E-2</v>
      </c>
      <c r="AA946">
        <v>6.0829827847819748E-2</v>
      </c>
      <c r="AB946">
        <v>4.7854138155274069E-2</v>
      </c>
      <c r="AC946">
        <v>3.9317672694092587E-2</v>
      </c>
      <c r="AD946">
        <v>3.1756896925456787E-2</v>
      </c>
      <c r="AE946" t="str">
        <f t="shared" si="14"/>
        <v>Buku, Majalah, &amp; AudioEdukasi &amp; SekolahBuku Pelajaran</v>
      </c>
      <c r="BI946" t="s">
        <v>1486</v>
      </c>
      <c r="BM946" t="s">
        <v>4603</v>
      </c>
      <c r="BO946" t="s">
        <v>4604</v>
      </c>
      <c r="BP946" t="s">
        <v>4344</v>
      </c>
    </row>
    <row r="947" spans="1:68">
      <c r="A947" t="s">
        <v>1444</v>
      </c>
      <c r="B947">
        <v>801928</v>
      </c>
      <c r="C947" t="s">
        <v>1458</v>
      </c>
      <c r="D947">
        <v>927112</v>
      </c>
      <c r="E947" t="s">
        <v>1464</v>
      </c>
      <c r="F947">
        <v>927624</v>
      </c>
      <c r="G947" t="s">
        <v>4464</v>
      </c>
      <c r="H947" t="s">
        <v>3207</v>
      </c>
      <c r="I947" t="s">
        <v>2971</v>
      </c>
      <c r="J947" t="s">
        <v>3208</v>
      </c>
      <c r="K947">
        <v>0.05</v>
      </c>
      <c r="L947">
        <v>0.08</v>
      </c>
      <c r="M947">
        <v>0.03</v>
      </c>
      <c r="N947">
        <v>0.1</v>
      </c>
      <c r="O947">
        <v>8.2000000000000003E-2</v>
      </c>
      <c r="P947">
        <v>-1.2740031700991417E-2</v>
      </c>
      <c r="Q947">
        <v>-2.2819778093060093E-2</v>
      </c>
      <c r="R947">
        <v>-3.555980979405151E-2</v>
      </c>
      <c r="S947">
        <v>-4.4449762242564389E-2</v>
      </c>
      <c r="T947">
        <v>-5.2599682990085855E-2</v>
      </c>
      <c r="U947">
        <v>8.7259968299008589E-2</v>
      </c>
      <c r="V947">
        <v>7.7180221906939905E-2</v>
      </c>
      <c r="W947">
        <v>6.4440190205948489E-2</v>
      </c>
      <c r="X947">
        <v>5.5550237757435617E-2</v>
      </c>
      <c r="Y947">
        <v>4.740031700991415E-2</v>
      </c>
      <c r="Z947">
        <v>6.9259968299008587E-2</v>
      </c>
      <c r="AA947">
        <v>5.918022190693991E-2</v>
      </c>
      <c r="AB947">
        <v>4.6440190205948494E-2</v>
      </c>
      <c r="AC947">
        <v>3.7550237757435614E-2</v>
      </c>
      <c r="AD947">
        <v>2.9400317009914148E-2</v>
      </c>
      <c r="AE947" t="str">
        <f t="shared" si="14"/>
        <v>Buku, Majalah, &amp; AudioKemanusiaan &amp; Ilmu SosialAgama &amp; Filsafat</v>
      </c>
      <c r="BI947" t="s">
        <v>1486</v>
      </c>
      <c r="BM947" t="s">
        <v>4605</v>
      </c>
      <c r="BO947" t="s">
        <v>4606</v>
      </c>
      <c r="BP947" t="s">
        <v>4346</v>
      </c>
    </row>
    <row r="948" spans="1:68">
      <c r="A948" t="s">
        <v>1948</v>
      </c>
      <c r="B948">
        <v>802184</v>
      </c>
      <c r="C948" t="s">
        <v>1953</v>
      </c>
      <c r="D948">
        <v>806792</v>
      </c>
      <c r="E948" t="s">
        <v>1593</v>
      </c>
      <c r="F948">
        <v>954760</v>
      </c>
      <c r="G948" t="s">
        <v>4108</v>
      </c>
      <c r="H948" t="s">
        <v>2552</v>
      </c>
      <c r="I948" t="s">
        <v>2457</v>
      </c>
      <c r="J948" t="s">
        <v>1948</v>
      </c>
      <c r="K948">
        <v>0.04</v>
      </c>
      <c r="L948">
        <v>7.4999999999999997E-2</v>
      </c>
      <c r="M948">
        <v>3.4999999999999996E-2</v>
      </c>
      <c r="N948">
        <v>0.1</v>
      </c>
      <c r="O948">
        <v>0.11700000000000001</v>
      </c>
      <c r="P948">
        <v>-1.2500000000000001E-2</v>
      </c>
      <c r="Q948">
        <v>-2.4499999999999997E-2</v>
      </c>
      <c r="R948">
        <v>-3.6999999999999998E-2</v>
      </c>
      <c r="S948">
        <v>-4.6249999999999999E-2</v>
      </c>
      <c r="T948">
        <v>-5.4999999999999993E-2</v>
      </c>
      <c r="U948">
        <v>8.7500000000000008E-2</v>
      </c>
      <c r="V948">
        <v>7.5500000000000012E-2</v>
      </c>
      <c r="W948">
        <v>6.3E-2</v>
      </c>
      <c r="X948">
        <v>5.3750000000000006E-2</v>
      </c>
      <c r="Y948">
        <v>4.5000000000000012E-2</v>
      </c>
      <c r="Z948">
        <v>0.10450000000000001</v>
      </c>
      <c r="AA948">
        <v>9.2500000000000013E-2</v>
      </c>
      <c r="AB948">
        <v>8.0000000000000016E-2</v>
      </c>
      <c r="AC948">
        <v>7.0750000000000007E-2</v>
      </c>
      <c r="AD948">
        <v>6.2000000000000013E-2</v>
      </c>
      <c r="AE948" t="str">
        <f t="shared" si="14"/>
        <v>Fashion AnakAksesori Fashion AnakDasi &amp; Dasi Kupu-Kupu</v>
      </c>
      <c r="BI948" t="s">
        <v>1486</v>
      </c>
      <c r="BM948" t="s">
        <v>4607</v>
      </c>
      <c r="BO948" t="s">
        <v>3142</v>
      </c>
      <c r="BP948" t="s">
        <v>4319</v>
      </c>
    </row>
    <row r="949" spans="1:68">
      <c r="A949" t="s">
        <v>1615</v>
      </c>
      <c r="B949">
        <v>700437</v>
      </c>
      <c r="C949" t="s">
        <v>1650</v>
      </c>
      <c r="D949">
        <v>914952</v>
      </c>
      <c r="E949" t="s">
        <v>1657</v>
      </c>
      <c r="F949">
        <v>918408</v>
      </c>
      <c r="G949" t="s">
        <v>4198</v>
      </c>
      <c r="H949" t="s">
        <v>3597</v>
      </c>
      <c r="I949" t="s">
        <v>2457</v>
      </c>
      <c r="J949" t="s">
        <v>1615</v>
      </c>
      <c r="K949">
        <v>0.05</v>
      </c>
      <c r="L949">
        <v>6.5000000000000002E-2</v>
      </c>
      <c r="M949">
        <v>1.4999999999999999E-2</v>
      </c>
      <c r="N949">
        <v>7.7499999999999999E-2</v>
      </c>
      <c r="O949">
        <v>7.1999999999999995E-2</v>
      </c>
      <c r="P949">
        <v>-1.4500000000000002E-2</v>
      </c>
      <c r="Q949">
        <v>-1.0499999999999999E-2</v>
      </c>
      <c r="R949">
        <v>-2.5000000000000001E-2</v>
      </c>
      <c r="S949">
        <v>-3.125E-2</v>
      </c>
      <c r="T949">
        <v>-3.5000000000000003E-2</v>
      </c>
      <c r="U949">
        <v>6.3E-2</v>
      </c>
      <c r="V949">
        <v>6.7000000000000004E-2</v>
      </c>
      <c r="W949">
        <v>5.2499999999999998E-2</v>
      </c>
      <c r="X949">
        <v>4.6249999999999999E-2</v>
      </c>
      <c r="Y949">
        <v>4.2499999999999996E-2</v>
      </c>
      <c r="Z949">
        <v>5.7499999999999996E-2</v>
      </c>
      <c r="AA949">
        <v>6.1499999999999999E-2</v>
      </c>
      <c r="AB949">
        <v>4.6999999999999993E-2</v>
      </c>
      <c r="AC949">
        <v>4.0749999999999995E-2</v>
      </c>
      <c r="AD949">
        <v>3.6999999999999991E-2</v>
      </c>
      <c r="AE949" t="str">
        <f t="shared" si="14"/>
        <v>Makanan &amp; MinumanMakanan InstanSayur Acar, Acar &amp; Chutney</v>
      </c>
      <c r="BI949" t="s">
        <v>1486</v>
      </c>
      <c r="BM949" t="s">
        <v>4608</v>
      </c>
      <c r="BO949" t="s">
        <v>4572</v>
      </c>
      <c r="BP949" t="s">
        <v>4350</v>
      </c>
    </row>
    <row r="950" spans="1:68">
      <c r="A950" t="s">
        <v>1811</v>
      </c>
      <c r="B950">
        <v>600001</v>
      </c>
      <c r="C950" t="s">
        <v>1812</v>
      </c>
      <c r="D950">
        <v>851976</v>
      </c>
      <c r="E950" t="s">
        <v>1814</v>
      </c>
      <c r="F950">
        <v>600439</v>
      </c>
      <c r="G950" t="s">
        <v>4609</v>
      </c>
      <c r="H950" t="s">
        <v>3409</v>
      </c>
      <c r="I950" t="s">
        <v>2547</v>
      </c>
      <c r="J950" t="s">
        <v>1811</v>
      </c>
      <c r="K950">
        <v>0.06</v>
      </c>
      <c r="L950">
        <v>0.08</v>
      </c>
      <c r="M950">
        <v>2.0000000000000004E-2</v>
      </c>
      <c r="N950">
        <v>9.5000000000000001E-2</v>
      </c>
      <c r="O950">
        <v>0.122</v>
      </c>
      <c r="P950">
        <v>-1.4000000000000002E-2</v>
      </c>
      <c r="Q950">
        <v>-1.4000000000000002E-2</v>
      </c>
      <c r="R950">
        <v>-2.8000000000000004E-2</v>
      </c>
      <c r="S950">
        <v>-3.5000000000000003E-2</v>
      </c>
      <c r="T950">
        <v>-4.0000000000000008E-2</v>
      </c>
      <c r="U950">
        <v>8.1000000000000003E-2</v>
      </c>
      <c r="V950">
        <v>8.1000000000000003E-2</v>
      </c>
      <c r="W950">
        <v>6.7000000000000004E-2</v>
      </c>
      <c r="X950">
        <v>0.06</v>
      </c>
      <c r="Y950">
        <v>5.4999999999999993E-2</v>
      </c>
      <c r="Z950">
        <v>0.108</v>
      </c>
      <c r="AA950">
        <v>0.108</v>
      </c>
      <c r="AB950">
        <v>9.4E-2</v>
      </c>
      <c r="AC950">
        <v>8.6999999999999994E-2</v>
      </c>
      <c r="AD950">
        <v>8.199999999999999E-2</v>
      </c>
      <c r="AE950" t="str">
        <f t="shared" si="14"/>
        <v>Perlengkapan RumahPerlengkapan Kamar MandiTirai Mandi &amp; Batangnya</v>
      </c>
      <c r="BI950" t="s">
        <v>1486</v>
      </c>
      <c r="BM950" t="s">
        <v>4610</v>
      </c>
      <c r="BO950" t="s">
        <v>4179</v>
      </c>
      <c r="BP950" t="s">
        <v>4348</v>
      </c>
    </row>
    <row r="951" spans="1:68">
      <c r="A951" t="s">
        <v>1811</v>
      </c>
      <c r="B951">
        <v>600001</v>
      </c>
      <c r="C951" t="s">
        <v>1845</v>
      </c>
      <c r="D951">
        <v>851848</v>
      </c>
      <c r="E951" t="s">
        <v>1847</v>
      </c>
      <c r="F951">
        <v>600686</v>
      </c>
      <c r="G951" t="s">
        <v>4611</v>
      </c>
      <c r="H951" t="s">
        <v>2808</v>
      </c>
      <c r="I951" t="s">
        <v>2547</v>
      </c>
      <c r="J951" t="s">
        <v>1811</v>
      </c>
      <c r="K951">
        <v>0.06</v>
      </c>
      <c r="L951">
        <v>0.08</v>
      </c>
      <c r="M951">
        <v>2.0000000000000004E-2</v>
      </c>
      <c r="N951">
        <v>0.1</v>
      </c>
      <c r="O951">
        <v>0.122</v>
      </c>
      <c r="P951">
        <v>-1.3144547939335709E-2</v>
      </c>
      <c r="Q951">
        <v>-1.9988164424650044E-2</v>
      </c>
      <c r="R951">
        <v>-3.3132712363985753E-2</v>
      </c>
      <c r="S951">
        <v>-4.1415890454982188E-2</v>
      </c>
      <c r="T951">
        <v>-4.855452060664292E-2</v>
      </c>
      <c r="U951">
        <v>8.6855452060664293E-2</v>
      </c>
      <c r="V951">
        <v>8.0011835575349965E-2</v>
      </c>
      <c r="W951">
        <v>6.6867287636014253E-2</v>
      </c>
      <c r="X951">
        <v>5.8584109545017818E-2</v>
      </c>
      <c r="Y951">
        <v>5.1445479393357085E-2</v>
      </c>
      <c r="Z951">
        <v>0.10885545206066428</v>
      </c>
      <c r="AA951">
        <v>0.10201183557534996</v>
      </c>
      <c r="AB951">
        <v>8.8867287636014244E-2</v>
      </c>
      <c r="AC951">
        <v>8.058410954501781E-2</v>
      </c>
      <c r="AD951">
        <v>7.3445479393357077E-2</v>
      </c>
      <c r="AE951" t="str">
        <f t="shared" si="14"/>
        <v>Perlengkapan RumahHome OrganizerKeranjang Penyimpanan</v>
      </c>
      <c r="BI951" t="s">
        <v>1486</v>
      </c>
      <c r="BM951" t="s">
        <v>4612</v>
      </c>
      <c r="BO951" t="s">
        <v>4613</v>
      </c>
      <c r="BP951" t="s">
        <v>4355</v>
      </c>
    </row>
    <row r="952" spans="1:68">
      <c r="A952" t="s">
        <v>2160</v>
      </c>
      <c r="B952">
        <v>603014</v>
      </c>
      <c r="C952" t="s">
        <v>2161</v>
      </c>
      <c r="D952">
        <v>834952</v>
      </c>
      <c r="E952" t="s">
        <v>741</v>
      </c>
      <c r="F952">
        <v>603573</v>
      </c>
      <c r="G952" t="s">
        <v>4614</v>
      </c>
      <c r="H952" t="s">
        <v>4545</v>
      </c>
      <c r="I952" t="s">
        <v>2971</v>
      </c>
      <c r="J952" t="s">
        <v>3062</v>
      </c>
      <c r="K952">
        <v>0.06</v>
      </c>
      <c r="L952">
        <v>6.5000000000000002E-2</v>
      </c>
      <c r="M952">
        <v>5.0000000000000044E-3</v>
      </c>
      <c r="N952">
        <v>0.1</v>
      </c>
      <c r="O952">
        <v>0.10500000000000001</v>
      </c>
      <c r="P952">
        <v>-1.55E-2</v>
      </c>
      <c r="Q952">
        <v>-3.5000000000000027E-3</v>
      </c>
      <c r="R952">
        <v>-1.9000000000000003E-2</v>
      </c>
      <c r="S952">
        <v>-2.3750000000000004E-2</v>
      </c>
      <c r="T952">
        <v>-2.5000000000000005E-2</v>
      </c>
      <c r="U952">
        <v>8.4500000000000006E-2</v>
      </c>
      <c r="V952">
        <v>9.6500000000000002E-2</v>
      </c>
      <c r="W952">
        <v>8.1000000000000003E-2</v>
      </c>
      <c r="X952">
        <v>7.6249999999999998E-2</v>
      </c>
      <c r="Y952">
        <v>7.4999999999999997E-2</v>
      </c>
      <c r="Z952">
        <v>8.950000000000001E-2</v>
      </c>
      <c r="AA952">
        <v>0.10150000000000001</v>
      </c>
      <c r="AB952">
        <v>8.6000000000000007E-2</v>
      </c>
      <c r="AC952">
        <v>8.1250000000000003E-2</v>
      </c>
      <c r="AD952">
        <v>0.08</v>
      </c>
      <c r="AE952" t="str">
        <f t="shared" si="14"/>
        <v>Olahraga &amp; OutdoorPeralatan Olahraga BolaGolf</v>
      </c>
      <c r="BI952" t="s">
        <v>1486</v>
      </c>
      <c r="BM952" t="s">
        <v>4615</v>
      </c>
      <c r="BO952" t="s">
        <v>4616</v>
      </c>
      <c r="BP952" t="s">
        <v>4357</v>
      </c>
    </row>
    <row r="953" spans="1:68">
      <c r="A953" t="s">
        <v>2160</v>
      </c>
      <c r="B953">
        <v>603014</v>
      </c>
      <c r="C953" t="s">
        <v>2171</v>
      </c>
      <c r="D953">
        <v>835464</v>
      </c>
      <c r="E953" t="s">
        <v>2176</v>
      </c>
      <c r="F953">
        <v>603835</v>
      </c>
      <c r="G953" t="s">
        <v>4546</v>
      </c>
      <c r="H953" t="s">
        <v>4567</v>
      </c>
      <c r="I953" t="s">
        <v>2971</v>
      </c>
      <c r="J953" t="s">
        <v>3062</v>
      </c>
      <c r="K953">
        <v>0.06</v>
      </c>
      <c r="L953">
        <v>6.5000000000000002E-2</v>
      </c>
      <c r="M953">
        <v>5.0000000000000044E-3</v>
      </c>
      <c r="N953">
        <v>0.1</v>
      </c>
      <c r="O953">
        <v>0.10500000000000001</v>
      </c>
      <c r="P953">
        <v>-1.55E-2</v>
      </c>
      <c r="Q953">
        <v>-3.5000000000000027E-3</v>
      </c>
      <c r="R953">
        <v>-1.9000000000000003E-2</v>
      </c>
      <c r="S953">
        <v>-2.3750000000000004E-2</v>
      </c>
      <c r="T953">
        <v>-2.5000000000000005E-2</v>
      </c>
      <c r="U953">
        <v>8.4500000000000006E-2</v>
      </c>
      <c r="V953">
        <v>9.6500000000000002E-2</v>
      </c>
      <c r="W953">
        <v>8.1000000000000003E-2</v>
      </c>
      <c r="X953">
        <v>7.6249999999999998E-2</v>
      </c>
      <c r="Y953">
        <v>7.4999999999999997E-2</v>
      </c>
      <c r="Z953">
        <v>8.950000000000001E-2</v>
      </c>
      <c r="AA953">
        <v>0.10150000000000001</v>
      </c>
      <c r="AB953">
        <v>8.6000000000000007E-2</v>
      </c>
      <c r="AC953">
        <v>8.1250000000000003E-2</v>
      </c>
      <c r="AD953">
        <v>0.08</v>
      </c>
      <c r="AE953" t="str">
        <f t="shared" si="14"/>
        <v>Olahraga &amp; OutdoorPeralatan Berkemah &amp; MendakiPisau &amp; Perlengkapan Bertahan Hidup</v>
      </c>
      <c r="BI953" t="s">
        <v>1486</v>
      </c>
      <c r="BM953" t="s">
        <v>4617</v>
      </c>
      <c r="BO953" t="s">
        <v>4618</v>
      </c>
      <c r="BP953" t="s">
        <v>4359</v>
      </c>
    </row>
    <row r="954" spans="1:68">
      <c r="A954" t="s">
        <v>2014</v>
      </c>
      <c r="B954">
        <v>824328</v>
      </c>
      <c r="C954" t="s">
        <v>2018</v>
      </c>
      <c r="D954">
        <v>840328</v>
      </c>
      <c r="E954" t="s">
        <v>2020</v>
      </c>
      <c r="F954">
        <v>841096</v>
      </c>
      <c r="G954" t="s">
        <v>3811</v>
      </c>
      <c r="H954" t="s">
        <v>4619</v>
      </c>
      <c r="I954" t="s">
        <v>246</v>
      </c>
      <c r="J954" t="s">
        <v>2014</v>
      </c>
      <c r="K954">
        <v>0.05</v>
      </c>
      <c r="L954">
        <v>0.08</v>
      </c>
      <c r="M954">
        <v>0.03</v>
      </c>
      <c r="N954">
        <v>9.2499999999999999E-2</v>
      </c>
      <c r="O954">
        <v>9.7500000000000003E-2</v>
      </c>
      <c r="P954">
        <v>-7.0000000000000062E-3</v>
      </c>
      <c r="Q954">
        <v>-2.0999999999999998E-2</v>
      </c>
      <c r="R954">
        <v>-2.8000000000000004E-2</v>
      </c>
      <c r="S954">
        <v>-3.5000000000000003E-2</v>
      </c>
      <c r="T954">
        <v>-4.2500000000000003E-2</v>
      </c>
      <c r="U954">
        <v>8.5499999999999993E-2</v>
      </c>
      <c r="V954">
        <v>7.1500000000000008E-2</v>
      </c>
      <c r="W954">
        <v>6.4500000000000002E-2</v>
      </c>
      <c r="X954">
        <v>5.7499999999999996E-2</v>
      </c>
      <c r="Y954">
        <v>4.9999999999999996E-2</v>
      </c>
      <c r="Z954">
        <v>9.0499999999999997E-2</v>
      </c>
      <c r="AA954">
        <v>7.6500000000000012E-2</v>
      </c>
      <c r="AB954">
        <v>6.9500000000000006E-2</v>
      </c>
      <c r="AC954">
        <v>6.25E-2</v>
      </c>
      <c r="AD954">
        <v>5.5E-2</v>
      </c>
      <c r="AE954" t="str">
        <f t="shared" si="14"/>
        <v>Pakaian &amp; Pakaian Dalam PriaPakaian Khusus PriaPakaian Kerja &amp; Seragam</v>
      </c>
      <c r="BI954" t="s">
        <v>1486</v>
      </c>
      <c r="BM954" t="s">
        <v>4620</v>
      </c>
      <c r="BO954" t="s">
        <v>4547</v>
      </c>
      <c r="BP954" t="s">
        <v>4361</v>
      </c>
    </row>
    <row r="955" spans="1:68">
      <c r="A955" t="s">
        <v>2014</v>
      </c>
      <c r="B955">
        <v>824328</v>
      </c>
      <c r="C955" t="s">
        <v>2024</v>
      </c>
      <c r="D955">
        <v>840456</v>
      </c>
      <c r="E955" t="s">
        <v>2026</v>
      </c>
      <c r="F955">
        <v>841608</v>
      </c>
      <c r="G955" t="s">
        <v>3800</v>
      </c>
      <c r="H955" t="s">
        <v>4621</v>
      </c>
      <c r="I955" t="s">
        <v>246</v>
      </c>
      <c r="J955" t="s">
        <v>2014</v>
      </c>
      <c r="K955">
        <v>0.05</v>
      </c>
      <c r="L955">
        <v>0.08</v>
      </c>
      <c r="M955">
        <v>0.03</v>
      </c>
      <c r="N955">
        <v>9.2499999999999999E-2</v>
      </c>
      <c r="O955">
        <v>9.7500000000000003E-2</v>
      </c>
      <c r="P955">
        <v>-7.0000000000000062E-3</v>
      </c>
      <c r="Q955">
        <v>-2.0999999999999998E-2</v>
      </c>
      <c r="R955">
        <v>-2.8000000000000004E-2</v>
      </c>
      <c r="S955">
        <v>-3.5000000000000003E-2</v>
      </c>
      <c r="T955">
        <v>-4.2500000000000003E-2</v>
      </c>
      <c r="U955">
        <v>8.5499999999999993E-2</v>
      </c>
      <c r="V955">
        <v>7.1500000000000008E-2</v>
      </c>
      <c r="W955">
        <v>6.4500000000000002E-2</v>
      </c>
      <c r="X955">
        <v>5.7499999999999996E-2</v>
      </c>
      <c r="Y955">
        <v>4.9999999999999996E-2</v>
      </c>
      <c r="Z955">
        <v>9.0499999999999997E-2</v>
      </c>
      <c r="AA955">
        <v>7.6500000000000012E-2</v>
      </c>
      <c r="AB955">
        <v>6.9500000000000006E-2</v>
      </c>
      <c r="AC955">
        <v>6.25E-2</v>
      </c>
      <c r="AD955">
        <v>5.5E-2</v>
      </c>
      <c r="AE955" t="str">
        <f t="shared" si="14"/>
        <v>Pakaian &amp; Pakaian Dalam PriaPakaian Dalam PriaPakaian Dalam Termal</v>
      </c>
      <c r="BI955" t="s">
        <v>1486</v>
      </c>
      <c r="BM955" t="s">
        <v>4622</v>
      </c>
      <c r="BO955" t="s">
        <v>4614</v>
      </c>
      <c r="BP955" t="s">
        <v>4363</v>
      </c>
    </row>
    <row r="956" spans="1:68">
      <c r="A956" t="s">
        <v>1691</v>
      </c>
      <c r="B956">
        <v>604453</v>
      </c>
      <c r="C956" t="s">
        <v>1714</v>
      </c>
      <c r="D956">
        <v>871176</v>
      </c>
      <c r="E956" t="s">
        <v>1715</v>
      </c>
      <c r="F956">
        <v>877448</v>
      </c>
      <c r="G956" t="s">
        <v>4519</v>
      </c>
      <c r="H956" t="s">
        <v>3730</v>
      </c>
      <c r="I956" t="s">
        <v>2547</v>
      </c>
      <c r="J956" t="s">
        <v>1691</v>
      </c>
      <c r="K956">
        <v>0.05</v>
      </c>
      <c r="L956">
        <v>6.5000000000000002E-2</v>
      </c>
      <c r="M956">
        <v>1.4999999999999999E-2</v>
      </c>
      <c r="N956">
        <v>0.1</v>
      </c>
      <c r="O956">
        <v>0.122</v>
      </c>
      <c r="P956">
        <v>-1.4500000000000002E-2</v>
      </c>
      <c r="Q956">
        <v>-1.0499999999999999E-2</v>
      </c>
      <c r="R956">
        <v>-2.5000000000000001E-2</v>
      </c>
      <c r="S956">
        <v>-3.125E-2</v>
      </c>
      <c r="T956">
        <v>-3.5000000000000003E-2</v>
      </c>
      <c r="U956">
        <v>8.5500000000000007E-2</v>
      </c>
      <c r="V956">
        <v>8.950000000000001E-2</v>
      </c>
      <c r="W956">
        <v>7.5000000000000011E-2</v>
      </c>
      <c r="X956">
        <v>6.8750000000000006E-2</v>
      </c>
      <c r="Y956">
        <v>6.5000000000000002E-2</v>
      </c>
      <c r="Z956">
        <v>0.1075</v>
      </c>
      <c r="AA956">
        <v>0.1115</v>
      </c>
      <c r="AB956">
        <v>9.7000000000000003E-2</v>
      </c>
      <c r="AC956">
        <v>9.0749999999999997E-2</v>
      </c>
      <c r="AD956">
        <v>8.6999999999999994E-2</v>
      </c>
      <c r="AE956" t="str">
        <f t="shared" si="14"/>
        <v>FurniturFurnitur OutdoorSofa Outdoor</v>
      </c>
      <c r="BI956" t="s">
        <v>1486</v>
      </c>
      <c r="BM956" t="s">
        <v>4623</v>
      </c>
      <c r="BO956" t="s">
        <v>4544</v>
      </c>
      <c r="BP956" t="s">
        <v>4365</v>
      </c>
    </row>
    <row r="957" spans="1:68">
      <c r="A957" t="s">
        <v>1444</v>
      </c>
      <c r="B957">
        <v>801928</v>
      </c>
      <c r="C957" t="s">
        <v>1488</v>
      </c>
      <c r="D957">
        <v>990216</v>
      </c>
      <c r="E957" t="s">
        <v>1490</v>
      </c>
      <c r="F957">
        <v>990856</v>
      </c>
      <c r="G957" t="s">
        <v>4450</v>
      </c>
      <c r="H957" t="s">
        <v>4190</v>
      </c>
      <c r="I957" t="s">
        <v>2971</v>
      </c>
      <c r="J957" t="s">
        <v>3208</v>
      </c>
      <c r="K957">
        <v>0.05</v>
      </c>
      <c r="L957">
        <v>0.08</v>
      </c>
      <c r="M957">
        <v>0.03</v>
      </c>
      <c r="N957">
        <v>0.1</v>
      </c>
      <c r="O957">
        <v>8.2000000000000003E-2</v>
      </c>
      <c r="P957">
        <v>-1.2999999999999998E-2</v>
      </c>
      <c r="Q957">
        <v>-2.0999999999999998E-2</v>
      </c>
      <c r="R957">
        <v>-3.3999999999999996E-2</v>
      </c>
      <c r="S957">
        <v>-4.2499999999999996E-2</v>
      </c>
      <c r="T957">
        <v>-0.05</v>
      </c>
      <c r="U957">
        <v>8.7000000000000008E-2</v>
      </c>
      <c r="V957">
        <v>7.9000000000000015E-2</v>
      </c>
      <c r="W957">
        <v>6.6000000000000003E-2</v>
      </c>
      <c r="X957">
        <v>5.7500000000000009E-2</v>
      </c>
      <c r="Y957">
        <v>0.05</v>
      </c>
      <c r="Z957">
        <v>6.9000000000000006E-2</v>
      </c>
      <c r="AA957">
        <v>6.1000000000000006E-2</v>
      </c>
      <c r="AB957">
        <v>4.8000000000000008E-2</v>
      </c>
      <c r="AC957">
        <v>3.9500000000000007E-2</v>
      </c>
      <c r="AD957">
        <v>3.2000000000000001E-2</v>
      </c>
      <c r="AE957" t="str">
        <f t="shared" si="14"/>
        <v>Buku, Majalah, &amp; AudioIlmu &amp; TeknologiArsitektur</v>
      </c>
      <c r="BI957" t="s">
        <v>1486</v>
      </c>
      <c r="BM957" t="s">
        <v>4624</v>
      </c>
      <c r="BO957" t="s">
        <v>4625</v>
      </c>
      <c r="BP957" t="s">
        <v>4369</v>
      </c>
    </row>
    <row r="958" spans="1:68">
      <c r="A958" t="s">
        <v>1444</v>
      </c>
      <c r="B958">
        <v>801928</v>
      </c>
      <c r="C958" t="s">
        <v>1465</v>
      </c>
      <c r="D958">
        <v>992392</v>
      </c>
      <c r="E958" t="s">
        <v>1468</v>
      </c>
      <c r="F958">
        <v>992520</v>
      </c>
      <c r="G958" t="s">
        <v>4434</v>
      </c>
      <c r="H958" t="s">
        <v>4072</v>
      </c>
      <c r="I958" t="s">
        <v>2971</v>
      </c>
      <c r="J958" t="s">
        <v>3208</v>
      </c>
      <c r="K958">
        <v>0.05</v>
      </c>
      <c r="L958">
        <v>0.08</v>
      </c>
      <c r="M958">
        <v>0.03</v>
      </c>
      <c r="N958">
        <v>0.1</v>
      </c>
      <c r="O958">
        <v>8.2000000000000003E-2</v>
      </c>
      <c r="P958">
        <v>-1.2999999999999998E-2</v>
      </c>
      <c r="Q958">
        <v>-2.0999999999999998E-2</v>
      </c>
      <c r="R958">
        <v>-3.3999999999999996E-2</v>
      </c>
      <c r="S958">
        <v>-4.2499999999999996E-2</v>
      </c>
      <c r="T958">
        <v>-0.05</v>
      </c>
      <c r="U958">
        <v>8.7000000000000008E-2</v>
      </c>
      <c r="V958">
        <v>7.9000000000000015E-2</v>
      </c>
      <c r="W958">
        <v>6.6000000000000003E-2</v>
      </c>
      <c r="X958">
        <v>5.7500000000000009E-2</v>
      </c>
      <c r="Y958">
        <v>0.05</v>
      </c>
      <c r="Z958">
        <v>6.9000000000000006E-2</v>
      </c>
      <c r="AA958">
        <v>6.1000000000000006E-2</v>
      </c>
      <c r="AB958">
        <v>4.8000000000000008E-2</v>
      </c>
      <c r="AC958">
        <v>3.9500000000000007E-2</v>
      </c>
      <c r="AD958">
        <v>3.2000000000000001E-2</v>
      </c>
      <c r="AE958" t="str">
        <f t="shared" si="14"/>
        <v>Buku, Majalah, &amp; AudioGaya Hidup &amp; HobiMode &amp; Kecantikan</v>
      </c>
      <c r="BI958" t="s">
        <v>1486</v>
      </c>
      <c r="BM958" t="s">
        <v>4626</v>
      </c>
      <c r="BO958" t="s">
        <v>4582</v>
      </c>
      <c r="BP958" t="s">
        <v>4372</v>
      </c>
    </row>
    <row r="959" spans="1:68">
      <c r="A959" t="s">
        <v>1444</v>
      </c>
      <c r="B959">
        <v>801928</v>
      </c>
      <c r="C959" t="s">
        <v>1465</v>
      </c>
      <c r="D959">
        <v>992392</v>
      </c>
      <c r="E959" t="s">
        <v>1473</v>
      </c>
      <c r="F959">
        <v>992776</v>
      </c>
      <c r="G959" t="s">
        <v>4436</v>
      </c>
      <c r="H959" t="s">
        <v>4072</v>
      </c>
      <c r="I959" t="s">
        <v>2971</v>
      </c>
      <c r="J959" t="s">
        <v>3208</v>
      </c>
      <c r="K959">
        <v>0.05</v>
      </c>
      <c r="L959">
        <v>0.08</v>
      </c>
      <c r="M959">
        <v>0.03</v>
      </c>
      <c r="N959">
        <v>0.1</v>
      </c>
      <c r="O959">
        <v>8.2000000000000003E-2</v>
      </c>
      <c r="P959">
        <v>-1.2999999999999998E-2</v>
      </c>
      <c r="Q959">
        <v>-2.0999999999999998E-2</v>
      </c>
      <c r="R959">
        <v>-3.3999999999999996E-2</v>
      </c>
      <c r="S959">
        <v>-4.2499999999999996E-2</v>
      </c>
      <c r="T959">
        <v>-0.05</v>
      </c>
      <c r="U959">
        <v>8.7000000000000008E-2</v>
      </c>
      <c r="V959">
        <v>7.9000000000000015E-2</v>
      </c>
      <c r="W959">
        <v>6.6000000000000003E-2</v>
      </c>
      <c r="X959">
        <v>5.7500000000000009E-2</v>
      </c>
      <c r="Y959">
        <v>0.05</v>
      </c>
      <c r="Z959">
        <v>6.9000000000000006E-2</v>
      </c>
      <c r="AA959">
        <v>6.1000000000000006E-2</v>
      </c>
      <c r="AB959">
        <v>4.8000000000000008E-2</v>
      </c>
      <c r="AC959">
        <v>3.9500000000000007E-2</v>
      </c>
      <c r="AD959">
        <v>3.2000000000000001E-2</v>
      </c>
      <c r="AE959" t="str">
        <f t="shared" si="14"/>
        <v>Buku, Majalah, &amp; AudioGaya Hidup &amp; HobiOlahraga &amp; Kebugaran</v>
      </c>
      <c r="BI959" t="s">
        <v>1486</v>
      </c>
      <c r="BM959" t="s">
        <v>4627</v>
      </c>
      <c r="BO959" t="s">
        <v>4585</v>
      </c>
      <c r="BP959" t="s">
        <v>4374</v>
      </c>
    </row>
    <row r="960" spans="1:68">
      <c r="A960" t="s">
        <v>1444</v>
      </c>
      <c r="B960">
        <v>801928</v>
      </c>
      <c r="C960" t="s">
        <v>1445</v>
      </c>
      <c r="D960">
        <v>989704</v>
      </c>
      <c r="E960" t="s">
        <v>1448</v>
      </c>
      <c r="F960">
        <v>997256</v>
      </c>
      <c r="G960" t="s">
        <v>4421</v>
      </c>
      <c r="H960" t="s">
        <v>3311</v>
      </c>
      <c r="I960" t="s">
        <v>2971</v>
      </c>
      <c r="J960" t="s">
        <v>3208</v>
      </c>
      <c r="K960">
        <v>0.05</v>
      </c>
      <c r="L960">
        <v>0.08</v>
      </c>
      <c r="M960">
        <v>0.03</v>
      </c>
      <c r="N960">
        <v>0.1</v>
      </c>
      <c r="O960">
        <v>8.2000000000000003E-2</v>
      </c>
      <c r="P960">
        <v>-1.2999999999999998E-2</v>
      </c>
      <c r="Q960">
        <v>-2.0999999999999998E-2</v>
      </c>
      <c r="R960">
        <v>-3.3999999999999996E-2</v>
      </c>
      <c r="S960">
        <v>-4.2499999999999996E-2</v>
      </c>
      <c r="T960">
        <v>-0.05</v>
      </c>
      <c r="U960">
        <v>8.7000000000000008E-2</v>
      </c>
      <c r="V960">
        <v>7.9000000000000015E-2</v>
      </c>
      <c r="W960">
        <v>6.6000000000000003E-2</v>
      </c>
      <c r="X960">
        <v>5.7500000000000009E-2</v>
      </c>
      <c r="Y960">
        <v>0.05</v>
      </c>
      <c r="Z960">
        <v>6.9000000000000006E-2</v>
      </c>
      <c r="AA960">
        <v>6.1000000000000006E-2</v>
      </c>
      <c r="AB960">
        <v>4.8000000000000008E-2</v>
      </c>
      <c r="AC960">
        <v>3.9500000000000007E-2</v>
      </c>
      <c r="AD960">
        <v>3.2000000000000001E-2</v>
      </c>
      <c r="AE960" t="str">
        <f t="shared" si="14"/>
        <v>Buku, Majalah, &amp; AudioBuku Anak &amp; BayiSains &amp; Teknologi untuk Anak</v>
      </c>
      <c r="BI960" t="s">
        <v>1486</v>
      </c>
      <c r="BM960" t="s">
        <v>4628</v>
      </c>
      <c r="BO960" t="s">
        <v>3757</v>
      </c>
      <c r="BP960" t="s">
        <v>4353</v>
      </c>
    </row>
    <row r="961" spans="1:68">
      <c r="A961" t="s">
        <v>1929</v>
      </c>
      <c r="B961">
        <v>953224</v>
      </c>
      <c r="C961" t="s">
        <v>1940</v>
      </c>
      <c r="D961">
        <v>963848</v>
      </c>
      <c r="G961" t="s">
        <v>3521</v>
      </c>
      <c r="H961" t="s">
        <v>3521</v>
      </c>
      <c r="I961" t="s">
        <v>246</v>
      </c>
      <c r="J961" t="s">
        <v>2479</v>
      </c>
      <c r="K961">
        <v>0.04</v>
      </c>
      <c r="L961">
        <v>4.4999999999999998E-2</v>
      </c>
      <c r="M961">
        <v>4.9999999999999975E-3</v>
      </c>
      <c r="N961">
        <v>4.7500000000000001E-2</v>
      </c>
      <c r="O961">
        <v>3.6999999999999998E-2</v>
      </c>
      <c r="P961">
        <v>-3.0581276930889308E-3</v>
      </c>
      <c r="Q961">
        <v>-1.5627575406489961E-2</v>
      </c>
      <c r="R961">
        <v>-1.8685703099578892E-2</v>
      </c>
      <c r="S961">
        <v>-2.1743830792667819E-2</v>
      </c>
      <c r="T961">
        <v>-2.732510772355709E-2</v>
      </c>
      <c r="U961">
        <v>4.4441872306911073E-2</v>
      </c>
      <c r="V961">
        <v>3.1872424593510043E-2</v>
      </c>
      <c r="W961">
        <v>2.8814296900421109E-2</v>
      </c>
      <c r="X961">
        <v>2.5756169207332182E-2</v>
      </c>
      <c r="Y961">
        <v>2.017489227644291E-2</v>
      </c>
      <c r="Z961">
        <v>3.3941872306911064E-2</v>
      </c>
      <c r="AA961">
        <v>2.1372424593510037E-2</v>
      </c>
      <c r="AB961">
        <v>1.8314296900421106E-2</v>
      </c>
      <c r="AC961">
        <v>1.5256169207332179E-2</v>
      </c>
      <c r="AD961">
        <v>9.6748922764429077E-3</v>
      </c>
      <c r="AE961" t="str">
        <f t="shared" si="14"/>
        <v>Aksesori Perhiasan &amp; TurunannyaBatu Giok</v>
      </c>
      <c r="BI961" t="s">
        <v>1486</v>
      </c>
      <c r="BM961" t="s">
        <v>4629</v>
      </c>
      <c r="BO961" t="s">
        <v>4630</v>
      </c>
      <c r="BP961" t="s">
        <v>4376</v>
      </c>
    </row>
    <row r="962" spans="1:68">
      <c r="A962" t="s">
        <v>1184</v>
      </c>
      <c r="B962">
        <v>605196</v>
      </c>
      <c r="C962" t="s">
        <v>1201</v>
      </c>
      <c r="D962">
        <v>2315664</v>
      </c>
      <c r="E962" t="s">
        <v>1203</v>
      </c>
      <c r="F962">
        <v>2322064</v>
      </c>
      <c r="G962" t="s">
        <v>2837</v>
      </c>
      <c r="H962" t="s">
        <v>4448</v>
      </c>
      <c r="I962" t="s">
        <v>2403</v>
      </c>
      <c r="J962" t="s">
        <v>1184</v>
      </c>
      <c r="K962">
        <v>5.5E-2</v>
      </c>
      <c r="L962">
        <v>7.4999999999999997E-2</v>
      </c>
      <c r="M962">
        <v>1.9999999999999997E-2</v>
      </c>
      <c r="N962">
        <v>2.5000000000000001E-2</v>
      </c>
      <c r="O962">
        <v>2.5000000000000001E-2</v>
      </c>
      <c r="P962">
        <v>-2.0000000000000052E-4</v>
      </c>
      <c r="Q962">
        <v>-8.3999999999999977E-3</v>
      </c>
      <c r="R962">
        <v>-8.5999999999999983E-3</v>
      </c>
      <c r="S962">
        <v>-7.4999999999999989E-3</v>
      </c>
      <c r="T962">
        <v>-9.9999999999999985E-3</v>
      </c>
      <c r="U962">
        <v>2.4800000000000003E-2</v>
      </c>
      <c r="V962">
        <v>1.6600000000000004E-2</v>
      </c>
      <c r="W962">
        <v>1.6400000000000005E-2</v>
      </c>
      <c r="X962">
        <v>1.7500000000000002E-2</v>
      </c>
      <c r="Y962">
        <v>1.5000000000000003E-2</v>
      </c>
      <c r="Z962">
        <v>2.4800000000000003E-2</v>
      </c>
      <c r="AA962">
        <v>1.6600000000000004E-2</v>
      </c>
      <c r="AB962">
        <v>1.6400000000000005E-2</v>
      </c>
      <c r="AC962">
        <v>1.7500000000000002E-2</v>
      </c>
      <c r="AD962">
        <v>1.5000000000000003E-2</v>
      </c>
      <c r="AE962" t="str">
        <f t="shared" si="14"/>
        <v>Mobil &amp; Sepeda MotorMobilMobil Listrik</v>
      </c>
      <c r="BI962" t="s">
        <v>1486</v>
      </c>
      <c r="BM962" t="s">
        <v>4631</v>
      </c>
      <c r="BO962" t="s">
        <v>3976</v>
      </c>
      <c r="BP962" t="s">
        <v>4429</v>
      </c>
    </row>
    <row r="963" spans="1:68">
      <c r="A963" t="s">
        <v>2052</v>
      </c>
      <c r="B963">
        <v>602118</v>
      </c>
      <c r="C963" t="s">
        <v>2063</v>
      </c>
      <c r="D963">
        <v>2315152</v>
      </c>
      <c r="E963" t="s">
        <v>2064</v>
      </c>
      <c r="F963">
        <v>2316560</v>
      </c>
      <c r="G963" t="s">
        <v>4632</v>
      </c>
      <c r="H963" t="s">
        <v>4522</v>
      </c>
      <c r="I963" t="s">
        <v>2971</v>
      </c>
      <c r="J963" t="s">
        <v>2052</v>
      </c>
      <c r="K963">
        <v>0.06</v>
      </c>
      <c r="L963">
        <v>0.08</v>
      </c>
      <c r="M963">
        <v>2.0000000000000004E-2</v>
      </c>
      <c r="N963">
        <v>9.5000000000000001E-2</v>
      </c>
      <c r="O963">
        <v>9.1999999999999998E-2</v>
      </c>
      <c r="P963">
        <v>-1.4000000000000002E-2</v>
      </c>
      <c r="Q963">
        <v>-1.4000000000000002E-2</v>
      </c>
      <c r="R963">
        <v>-2.8000000000000004E-2</v>
      </c>
      <c r="S963">
        <v>-3.5000000000000003E-2</v>
      </c>
      <c r="T963">
        <v>-4.0000000000000008E-2</v>
      </c>
      <c r="U963">
        <v>8.1000000000000003E-2</v>
      </c>
      <c r="V963">
        <v>8.1000000000000003E-2</v>
      </c>
      <c r="W963">
        <v>6.7000000000000004E-2</v>
      </c>
      <c r="X963">
        <v>0.06</v>
      </c>
      <c r="Y963">
        <v>5.4999999999999993E-2</v>
      </c>
      <c r="Z963">
        <v>7.8E-2</v>
      </c>
      <c r="AA963">
        <v>7.8E-2</v>
      </c>
      <c r="AB963">
        <v>6.4000000000000001E-2</v>
      </c>
      <c r="AC963">
        <v>5.6999999999999995E-2</v>
      </c>
      <c r="AD963">
        <v>5.1999999999999991E-2</v>
      </c>
      <c r="AE963" t="str">
        <f t="shared" si="14"/>
        <v>Perlengkapan Hewan PeliharaanHewan PeliharaanBurung</v>
      </c>
      <c r="BI963" t="s">
        <v>1486</v>
      </c>
      <c r="BM963" t="s">
        <v>4633</v>
      </c>
      <c r="BO963" t="s">
        <v>3776</v>
      </c>
      <c r="BP963" t="s">
        <v>4431</v>
      </c>
    </row>
    <row r="964" spans="1:68">
      <c r="A964" t="s">
        <v>1811</v>
      </c>
      <c r="B964">
        <v>600001</v>
      </c>
      <c r="C964" t="s">
        <v>1812</v>
      </c>
      <c r="D964">
        <v>851976</v>
      </c>
      <c r="E964" t="s">
        <v>1815</v>
      </c>
      <c r="F964">
        <v>600416</v>
      </c>
      <c r="G964" t="s">
        <v>4634</v>
      </c>
      <c r="H964" t="s">
        <v>3409</v>
      </c>
      <c r="I964" t="s">
        <v>2547</v>
      </c>
      <c r="J964" t="s">
        <v>1811</v>
      </c>
      <c r="K964">
        <v>0.06</v>
      </c>
      <c r="L964">
        <v>0.08</v>
      </c>
      <c r="M964">
        <v>2.0000000000000004E-2</v>
      </c>
      <c r="N964">
        <v>9.5000000000000001E-2</v>
      </c>
      <c r="O964">
        <v>0.122</v>
      </c>
      <c r="P964">
        <v>-1.4000000000000002E-2</v>
      </c>
      <c r="Q964">
        <v>-1.4000000000000002E-2</v>
      </c>
      <c r="R964">
        <v>-2.8000000000000004E-2</v>
      </c>
      <c r="S964">
        <v>-3.5000000000000003E-2</v>
      </c>
      <c r="T964">
        <v>-4.0000000000000008E-2</v>
      </c>
      <c r="U964">
        <v>8.1000000000000003E-2</v>
      </c>
      <c r="V964">
        <v>8.1000000000000003E-2</v>
      </c>
      <c r="W964">
        <v>6.7000000000000004E-2</v>
      </c>
      <c r="X964">
        <v>0.06</v>
      </c>
      <c r="Y964">
        <v>5.4999999999999993E-2</v>
      </c>
      <c r="Z964">
        <v>0.108</v>
      </c>
      <c r="AA964">
        <v>0.108</v>
      </c>
      <c r="AB964">
        <v>9.4E-2</v>
      </c>
      <c r="AC964">
        <v>8.6999999999999994E-2</v>
      </c>
      <c r="AD964">
        <v>8.199999999999999E-2</v>
      </c>
      <c r="AE964" t="str">
        <f t="shared" si="14"/>
        <v>Perlengkapan RumahPerlengkapan Kamar MandiDispenser Sabun</v>
      </c>
      <c r="BI964" t="s">
        <v>1486</v>
      </c>
      <c r="BM964" t="s">
        <v>4635</v>
      </c>
      <c r="BO964" t="s">
        <v>3773</v>
      </c>
      <c r="BP964" t="s">
        <v>4433</v>
      </c>
    </row>
    <row r="965" spans="1:68">
      <c r="A965" t="s">
        <v>2248</v>
      </c>
      <c r="B965">
        <v>600154</v>
      </c>
      <c r="C965" t="s">
        <v>2250</v>
      </c>
      <c r="D965">
        <v>808328</v>
      </c>
      <c r="E965" t="s">
        <v>2254</v>
      </c>
      <c r="F965">
        <v>700653</v>
      </c>
      <c r="G965" t="s">
        <v>4636</v>
      </c>
      <c r="H965" t="s">
        <v>4637</v>
      </c>
      <c r="I965" t="s">
        <v>2547</v>
      </c>
      <c r="J965" t="s">
        <v>2248</v>
      </c>
      <c r="K965">
        <v>0.05</v>
      </c>
      <c r="L965">
        <v>0.08</v>
      </c>
      <c r="M965">
        <v>0.03</v>
      </c>
      <c r="N965">
        <v>0.1</v>
      </c>
      <c r="O965">
        <v>0.10500000000000001</v>
      </c>
      <c r="P965">
        <v>-1.2999999999999998E-2</v>
      </c>
      <c r="Q965">
        <v>-2.0999999999999998E-2</v>
      </c>
      <c r="R965">
        <v>-3.3999999999999996E-2</v>
      </c>
      <c r="S965">
        <v>-4.2499999999999996E-2</v>
      </c>
      <c r="T965">
        <v>-0.05</v>
      </c>
      <c r="U965">
        <v>8.7000000000000008E-2</v>
      </c>
      <c r="V965">
        <v>7.9000000000000015E-2</v>
      </c>
      <c r="W965">
        <v>6.6000000000000003E-2</v>
      </c>
      <c r="X965">
        <v>5.7500000000000009E-2</v>
      </c>
      <c r="Y965">
        <v>0.05</v>
      </c>
      <c r="Z965">
        <v>9.2000000000000012E-2</v>
      </c>
      <c r="AA965">
        <v>8.4000000000000019E-2</v>
      </c>
      <c r="AB965">
        <v>7.1000000000000008E-2</v>
      </c>
      <c r="AC965">
        <v>6.2500000000000014E-2</v>
      </c>
      <c r="AD965">
        <v>5.5000000000000007E-2</v>
      </c>
      <c r="AE965" t="str">
        <f t="shared" si="14"/>
        <v>Tekstil &amp; Soft FurnishingSepreiBantal &amp; Bantal Sandaran di Tempat Tidur</v>
      </c>
      <c r="BI965" t="s">
        <v>1486</v>
      </c>
      <c r="BM965" t="s">
        <v>4638</v>
      </c>
      <c r="BO965" t="s">
        <v>3821</v>
      </c>
      <c r="BP965" t="s">
        <v>4435</v>
      </c>
    </row>
    <row r="966" spans="1:68">
      <c r="A966" t="s">
        <v>1811</v>
      </c>
      <c r="B966">
        <v>600001</v>
      </c>
      <c r="C966" t="s">
        <v>1845</v>
      </c>
      <c r="D966">
        <v>851848</v>
      </c>
      <c r="E966" t="s">
        <v>1848</v>
      </c>
      <c r="F966">
        <v>853000</v>
      </c>
      <c r="G966" t="s">
        <v>4639</v>
      </c>
      <c r="H966" t="s">
        <v>2808</v>
      </c>
      <c r="I966" t="s">
        <v>2547</v>
      </c>
      <c r="J966" t="s">
        <v>1811</v>
      </c>
      <c r="K966">
        <v>0.06</v>
      </c>
      <c r="L966">
        <v>0.08</v>
      </c>
      <c r="M966">
        <v>2.0000000000000004E-2</v>
      </c>
      <c r="N966">
        <v>0.1</v>
      </c>
      <c r="O966">
        <v>0.122</v>
      </c>
      <c r="P966">
        <v>-1.4000000000000002E-2</v>
      </c>
      <c r="Q966">
        <v>-1.4000000000000002E-2</v>
      </c>
      <c r="R966">
        <v>-2.8000000000000004E-2</v>
      </c>
      <c r="S966">
        <v>-3.5000000000000003E-2</v>
      </c>
      <c r="T966">
        <v>-4.0000000000000008E-2</v>
      </c>
      <c r="U966">
        <v>8.6000000000000007E-2</v>
      </c>
      <c r="V966">
        <v>8.6000000000000007E-2</v>
      </c>
      <c r="W966">
        <v>7.2000000000000008E-2</v>
      </c>
      <c r="X966">
        <v>6.5000000000000002E-2</v>
      </c>
      <c r="Y966">
        <v>0.06</v>
      </c>
      <c r="Z966">
        <v>0.108</v>
      </c>
      <c r="AA966">
        <v>0.108</v>
      </c>
      <c r="AB966">
        <v>9.4E-2</v>
      </c>
      <c r="AC966">
        <v>8.6999999999999994E-2</v>
      </c>
      <c r="AD966">
        <v>8.199999999999999E-2</v>
      </c>
      <c r="AE966" t="str">
        <f t="shared" ref="AE966:AE1029" si="15">VLOOKUP(G966,BO:BP,2,0)</f>
        <v>Perlengkapan RumahHome OrganizerBotol &amp; Stoples Penyimpanan</v>
      </c>
      <c r="BI966" t="s">
        <v>1486</v>
      </c>
      <c r="BM966" t="s">
        <v>4640</v>
      </c>
      <c r="BO966" t="s">
        <v>3819</v>
      </c>
      <c r="BP966" t="s">
        <v>4437</v>
      </c>
    </row>
    <row r="967" spans="1:68">
      <c r="A967" t="s">
        <v>2267</v>
      </c>
      <c r="B967">
        <v>604579</v>
      </c>
      <c r="C967" t="s">
        <v>2270</v>
      </c>
      <c r="D967">
        <v>872328</v>
      </c>
      <c r="E967" t="s">
        <v>2272</v>
      </c>
      <c r="F967">
        <v>887304</v>
      </c>
      <c r="G967" t="s">
        <v>4416</v>
      </c>
      <c r="H967" t="s">
        <v>3345</v>
      </c>
      <c r="I967" t="s">
        <v>2547</v>
      </c>
      <c r="J967" t="s">
        <v>2267</v>
      </c>
      <c r="K967">
        <v>5.5E-2</v>
      </c>
      <c r="L967">
        <v>7.0000000000000007E-2</v>
      </c>
      <c r="M967">
        <v>1.5000000000000006E-2</v>
      </c>
      <c r="N967">
        <v>0.1</v>
      </c>
      <c r="O967">
        <v>0.122</v>
      </c>
      <c r="P967">
        <v>-1.4500000000000004E-2</v>
      </c>
      <c r="Q967">
        <v>-1.0500000000000004E-2</v>
      </c>
      <c r="R967">
        <v>-2.5000000000000008E-2</v>
      </c>
      <c r="S967">
        <v>-3.1250000000000007E-2</v>
      </c>
      <c r="T967">
        <v>-3.5000000000000003E-2</v>
      </c>
      <c r="U967">
        <v>8.5500000000000007E-2</v>
      </c>
      <c r="V967">
        <v>8.9499999999999996E-2</v>
      </c>
      <c r="W967">
        <v>7.4999999999999997E-2</v>
      </c>
      <c r="X967">
        <v>6.8750000000000006E-2</v>
      </c>
      <c r="Y967">
        <v>6.5000000000000002E-2</v>
      </c>
      <c r="Z967">
        <v>0.1075</v>
      </c>
      <c r="AA967">
        <v>0.11149999999999999</v>
      </c>
      <c r="AB967">
        <v>9.6999999999999989E-2</v>
      </c>
      <c r="AC967">
        <v>9.0749999999999997E-2</v>
      </c>
      <c r="AD967">
        <v>8.6999999999999994E-2</v>
      </c>
      <c r="AE967" t="str">
        <f t="shared" si="15"/>
        <v>Alat &amp; Perangkat KerasPerangkat kerasPerangkat Perabotan</v>
      </c>
      <c r="BI967" t="s">
        <v>1486</v>
      </c>
      <c r="BM967" t="s">
        <v>4641</v>
      </c>
      <c r="BO967" t="s">
        <v>3836</v>
      </c>
      <c r="BP967" t="s">
        <v>4439</v>
      </c>
    </row>
    <row r="968" spans="1:68">
      <c r="A968" t="s">
        <v>1444</v>
      </c>
      <c r="B968">
        <v>801928</v>
      </c>
      <c r="C968" t="s">
        <v>1465</v>
      </c>
      <c r="D968">
        <v>992392</v>
      </c>
      <c r="E968" t="s">
        <v>1467</v>
      </c>
      <c r="F968">
        <v>928520</v>
      </c>
      <c r="G968" t="s">
        <v>4428</v>
      </c>
      <c r="H968" t="s">
        <v>4072</v>
      </c>
      <c r="I968" t="s">
        <v>2971</v>
      </c>
      <c r="J968" t="s">
        <v>3208</v>
      </c>
      <c r="K968">
        <v>0.05</v>
      </c>
      <c r="L968">
        <v>0.08</v>
      </c>
      <c r="M968">
        <v>0.03</v>
      </c>
      <c r="N968">
        <v>0.1</v>
      </c>
      <c r="O968">
        <v>8.2000000000000003E-2</v>
      </c>
      <c r="P968">
        <v>-1.2999999999999998E-2</v>
      </c>
      <c r="Q968">
        <v>-2.0999999999999998E-2</v>
      </c>
      <c r="R968">
        <v>-3.3999999999999996E-2</v>
      </c>
      <c r="S968">
        <v>-4.2499999999999996E-2</v>
      </c>
      <c r="T968">
        <v>-0.05</v>
      </c>
      <c r="U968">
        <v>8.7000000000000008E-2</v>
      </c>
      <c r="V968">
        <v>7.9000000000000015E-2</v>
      </c>
      <c r="W968">
        <v>6.6000000000000003E-2</v>
      </c>
      <c r="X968">
        <v>5.7500000000000009E-2</v>
      </c>
      <c r="Y968">
        <v>0.05</v>
      </c>
      <c r="Z968">
        <v>6.9000000000000006E-2</v>
      </c>
      <c r="AA968">
        <v>6.1000000000000006E-2</v>
      </c>
      <c r="AB968">
        <v>4.8000000000000008E-2</v>
      </c>
      <c r="AC968">
        <v>3.9500000000000007E-2</v>
      </c>
      <c r="AD968">
        <v>3.2000000000000001E-2</v>
      </c>
      <c r="AE968" t="str">
        <f t="shared" si="15"/>
        <v>Buku, Majalah, &amp; AudioGaya Hidup &amp; HobiKerajinan &amp; DIY</v>
      </c>
      <c r="BI968" t="s">
        <v>1486</v>
      </c>
      <c r="BM968" t="s">
        <v>4642</v>
      </c>
      <c r="BO968" t="s">
        <v>3850</v>
      </c>
      <c r="BP968" t="s">
        <v>4441</v>
      </c>
    </row>
    <row r="969" spans="1:68">
      <c r="A969" t="s">
        <v>1444</v>
      </c>
      <c r="B969">
        <v>801928</v>
      </c>
      <c r="C969" t="s">
        <v>1465</v>
      </c>
      <c r="D969">
        <v>992392</v>
      </c>
      <c r="E969" t="s">
        <v>1470</v>
      </c>
      <c r="F969">
        <v>928648</v>
      </c>
      <c r="G969" t="s">
        <v>4430</v>
      </c>
      <c r="H969" t="s">
        <v>4072</v>
      </c>
      <c r="I969" t="s">
        <v>2971</v>
      </c>
      <c r="J969" t="s">
        <v>3208</v>
      </c>
      <c r="K969">
        <v>0.05</v>
      </c>
      <c r="L969">
        <v>0.08</v>
      </c>
      <c r="M969">
        <v>0.03</v>
      </c>
      <c r="N969">
        <v>0.1</v>
      </c>
      <c r="O969">
        <v>8.2000000000000003E-2</v>
      </c>
      <c r="P969">
        <v>-1.2999999999999998E-2</v>
      </c>
      <c r="Q969">
        <v>-2.0999999999999998E-2</v>
      </c>
      <c r="R969">
        <v>-3.3999999999999996E-2</v>
      </c>
      <c r="S969">
        <v>-4.2499999999999996E-2</v>
      </c>
      <c r="T969">
        <v>-0.05</v>
      </c>
      <c r="U969">
        <v>8.7000000000000008E-2</v>
      </c>
      <c r="V969">
        <v>7.9000000000000015E-2</v>
      </c>
      <c r="W969">
        <v>6.6000000000000003E-2</v>
      </c>
      <c r="X969">
        <v>5.7500000000000009E-2</v>
      </c>
      <c r="Y969">
        <v>0.05</v>
      </c>
      <c r="Z969">
        <v>6.9000000000000006E-2</v>
      </c>
      <c r="AA969">
        <v>6.1000000000000006E-2</v>
      </c>
      <c r="AB969">
        <v>4.8000000000000008E-2</v>
      </c>
      <c r="AC969">
        <v>3.9500000000000007E-2</v>
      </c>
      <c r="AD969">
        <v>3.2000000000000001E-2</v>
      </c>
      <c r="AE969" t="str">
        <f t="shared" si="15"/>
        <v>Buku, Majalah, &amp; AudioGaya Hidup &amp; HobiKesehatan, Kebugaran &amp; Diet</v>
      </c>
      <c r="BI969" t="s">
        <v>1486</v>
      </c>
      <c r="BM969" t="s">
        <v>4643</v>
      </c>
      <c r="BO969" t="s">
        <v>3806</v>
      </c>
      <c r="BP969" t="s">
        <v>4443</v>
      </c>
    </row>
    <row r="970" spans="1:68">
      <c r="A970" t="s">
        <v>1444</v>
      </c>
      <c r="B970">
        <v>801928</v>
      </c>
      <c r="C970" t="s">
        <v>1465</v>
      </c>
      <c r="D970">
        <v>992392</v>
      </c>
      <c r="E970" t="s">
        <v>1474</v>
      </c>
      <c r="F970">
        <v>929032</v>
      </c>
      <c r="G970" t="s">
        <v>4442</v>
      </c>
      <c r="H970" t="s">
        <v>4072</v>
      </c>
      <c r="I970" t="s">
        <v>2971</v>
      </c>
      <c r="J970" t="s">
        <v>3208</v>
      </c>
      <c r="K970">
        <v>0.05</v>
      </c>
      <c r="L970">
        <v>0.08</v>
      </c>
      <c r="M970">
        <v>0.03</v>
      </c>
      <c r="N970">
        <v>0.1</v>
      </c>
      <c r="O970">
        <v>8.2000000000000003E-2</v>
      </c>
      <c r="P970">
        <v>-1.2999999999999998E-2</v>
      </c>
      <c r="Q970">
        <v>-2.0999999999999998E-2</v>
      </c>
      <c r="R970">
        <v>-3.3999999999999996E-2</v>
      </c>
      <c r="S970">
        <v>-4.2499999999999996E-2</v>
      </c>
      <c r="T970">
        <v>-0.05</v>
      </c>
      <c r="U970">
        <v>8.7000000000000008E-2</v>
      </c>
      <c r="V970">
        <v>7.9000000000000015E-2</v>
      </c>
      <c r="W970">
        <v>6.6000000000000003E-2</v>
      </c>
      <c r="X970">
        <v>5.7500000000000009E-2</v>
      </c>
      <c r="Y970">
        <v>0.05</v>
      </c>
      <c r="Z970">
        <v>6.9000000000000006E-2</v>
      </c>
      <c r="AA970">
        <v>6.1000000000000006E-2</v>
      </c>
      <c r="AB970">
        <v>4.8000000000000008E-2</v>
      </c>
      <c r="AC970">
        <v>3.9500000000000007E-2</v>
      </c>
      <c r="AD970">
        <v>3.2000000000000001E-2</v>
      </c>
      <c r="AE970" t="str">
        <f t="shared" si="15"/>
        <v>Buku, Majalah, &amp; AudioGaya Hidup &amp; HobiPerjalanan &amp; Peta</v>
      </c>
      <c r="BI970" t="s">
        <v>1486</v>
      </c>
      <c r="BM970" t="s">
        <v>4644</v>
      </c>
      <c r="BO970" t="s">
        <v>3847</v>
      </c>
      <c r="BP970" t="s">
        <v>4445</v>
      </c>
    </row>
    <row r="971" spans="1:68">
      <c r="A971" t="s">
        <v>2052</v>
      </c>
      <c r="B971">
        <v>602118</v>
      </c>
      <c r="C971" t="s">
        <v>2063</v>
      </c>
      <c r="D971">
        <v>2315152</v>
      </c>
      <c r="E971" t="s">
        <v>2069</v>
      </c>
      <c r="F971">
        <v>2316688</v>
      </c>
      <c r="G971" t="s">
        <v>4645</v>
      </c>
      <c r="H971" t="s">
        <v>4522</v>
      </c>
      <c r="I971" t="s">
        <v>2971</v>
      </c>
      <c r="J971" t="s">
        <v>2052</v>
      </c>
      <c r="K971">
        <v>0.06</v>
      </c>
      <c r="L971">
        <v>0.08</v>
      </c>
      <c r="M971">
        <v>2.0000000000000004E-2</v>
      </c>
      <c r="N971">
        <v>9.5000000000000001E-2</v>
      </c>
      <c r="O971">
        <v>9.1999999999999998E-2</v>
      </c>
      <c r="P971">
        <v>-1.4000000000000002E-2</v>
      </c>
      <c r="Q971">
        <v>-1.4000000000000002E-2</v>
      </c>
      <c r="R971">
        <v>-2.8000000000000004E-2</v>
      </c>
      <c r="S971">
        <v>-3.5000000000000003E-2</v>
      </c>
      <c r="T971">
        <v>-4.0000000000000008E-2</v>
      </c>
      <c r="U971">
        <v>8.1000000000000003E-2</v>
      </c>
      <c r="V971">
        <v>8.1000000000000003E-2</v>
      </c>
      <c r="W971">
        <v>6.7000000000000004E-2</v>
      </c>
      <c r="X971">
        <v>0.06</v>
      </c>
      <c r="Y971">
        <v>5.4999999999999993E-2</v>
      </c>
      <c r="Z971">
        <v>7.8E-2</v>
      </c>
      <c r="AA971">
        <v>7.8E-2</v>
      </c>
      <c r="AB971">
        <v>6.4000000000000001E-2</v>
      </c>
      <c r="AC971">
        <v>5.6999999999999995E-2</v>
      </c>
      <c r="AD971">
        <v>5.1999999999999991E-2</v>
      </c>
      <c r="AE971" t="str">
        <f t="shared" si="15"/>
        <v>Perlengkapan Hewan PeliharaanHewan PeliharaanHewan Kecil</v>
      </c>
      <c r="BI971" t="s">
        <v>1486</v>
      </c>
      <c r="BM971" t="s">
        <v>4646</v>
      </c>
      <c r="BO971" t="s">
        <v>3842</v>
      </c>
      <c r="BP971" t="s">
        <v>4447</v>
      </c>
    </row>
    <row r="972" spans="1:68">
      <c r="A972" t="s">
        <v>1444</v>
      </c>
      <c r="B972">
        <v>801928</v>
      </c>
      <c r="C972" t="s">
        <v>1465</v>
      </c>
      <c r="D972">
        <v>992392</v>
      </c>
      <c r="E972" t="s">
        <v>1469</v>
      </c>
      <c r="F972">
        <v>2318352</v>
      </c>
      <c r="G972" t="s">
        <v>4444</v>
      </c>
      <c r="H972" t="s">
        <v>4072</v>
      </c>
      <c r="I972" t="s">
        <v>2971</v>
      </c>
      <c r="J972" t="s">
        <v>3208</v>
      </c>
      <c r="K972">
        <v>0.05</v>
      </c>
      <c r="L972">
        <v>0.08</v>
      </c>
      <c r="M972">
        <v>0.03</v>
      </c>
      <c r="N972">
        <v>0.1</v>
      </c>
      <c r="O972">
        <v>8.2000000000000003E-2</v>
      </c>
      <c r="P972">
        <v>-1.2999999999999998E-2</v>
      </c>
      <c r="Q972">
        <v>-2.0999999999999998E-2</v>
      </c>
      <c r="R972">
        <v>-3.3999999999999996E-2</v>
      </c>
      <c r="S972">
        <v>-4.2499999999999996E-2</v>
      </c>
      <c r="T972">
        <v>-0.05</v>
      </c>
      <c r="U972">
        <v>8.7000000000000008E-2</v>
      </c>
      <c r="V972">
        <v>7.9000000000000015E-2</v>
      </c>
      <c r="W972">
        <v>6.6000000000000003E-2</v>
      </c>
      <c r="X972">
        <v>5.7500000000000009E-2</v>
      </c>
      <c r="Y972">
        <v>0.05</v>
      </c>
      <c r="Z972">
        <v>6.9000000000000006E-2</v>
      </c>
      <c r="AA972">
        <v>6.1000000000000006E-2</v>
      </c>
      <c r="AB972">
        <v>4.8000000000000008E-2</v>
      </c>
      <c r="AC972">
        <v>3.9500000000000007E-2</v>
      </c>
      <c r="AD972">
        <v>3.2000000000000001E-2</v>
      </c>
      <c r="AE972" t="str">
        <f t="shared" si="15"/>
        <v>Buku, Majalah, &amp; AudioGaya Hidup &amp; HobiPermainan &amp; Hiburan</v>
      </c>
      <c r="BI972" t="s">
        <v>1486</v>
      </c>
      <c r="BM972" t="s">
        <v>4647</v>
      </c>
      <c r="BO972" t="s">
        <v>3816</v>
      </c>
      <c r="BP972" t="s">
        <v>4449</v>
      </c>
    </row>
    <row r="973" spans="1:68">
      <c r="A973" t="s">
        <v>1405</v>
      </c>
      <c r="B973">
        <v>2344592</v>
      </c>
      <c r="C973" t="s">
        <v>1430</v>
      </c>
      <c r="D973">
        <v>2316176</v>
      </c>
      <c r="E973" t="s">
        <v>1434</v>
      </c>
      <c r="F973">
        <v>2327312</v>
      </c>
      <c r="G973" t="s">
        <v>3451</v>
      </c>
      <c r="H973" t="s">
        <v>4537</v>
      </c>
      <c r="I973" t="s">
        <v>3415</v>
      </c>
      <c r="J973" t="s">
        <v>4538</v>
      </c>
      <c r="K973">
        <v>0.04</v>
      </c>
      <c r="L973">
        <v>0.06</v>
      </c>
      <c r="M973">
        <v>1.9999999999999997E-2</v>
      </c>
      <c r="N973">
        <v>0.1</v>
      </c>
      <c r="O973">
        <v>0.08</v>
      </c>
      <c r="P973">
        <v>-1.4E-2</v>
      </c>
      <c r="Q973">
        <v>-1.3999999999999997E-2</v>
      </c>
      <c r="R973">
        <v>-2.7999999999999997E-2</v>
      </c>
      <c r="S973">
        <v>-3.4999999999999996E-2</v>
      </c>
      <c r="T973">
        <v>-3.9999999999999994E-2</v>
      </c>
      <c r="U973">
        <v>8.6000000000000007E-2</v>
      </c>
      <c r="V973">
        <v>8.6000000000000007E-2</v>
      </c>
      <c r="W973">
        <v>7.2000000000000008E-2</v>
      </c>
      <c r="X973">
        <v>6.5000000000000002E-2</v>
      </c>
      <c r="Y973">
        <v>6.0000000000000012E-2</v>
      </c>
      <c r="Z973">
        <v>6.6000000000000003E-2</v>
      </c>
      <c r="AA973">
        <v>6.6000000000000003E-2</v>
      </c>
      <c r="AB973">
        <v>5.2000000000000005E-2</v>
      </c>
      <c r="AC973">
        <v>4.5000000000000005E-2</v>
      </c>
      <c r="AD973">
        <v>4.0000000000000008E-2</v>
      </c>
      <c r="AE973" t="str">
        <f t="shared" si="15"/>
        <v>Pemesanan &amp; VoucherPerjalanan &amp; TiketTur Kapal Pesiar</v>
      </c>
      <c r="BI973" t="s">
        <v>1486</v>
      </c>
      <c r="BM973" t="s">
        <v>4648</v>
      </c>
      <c r="BO973" t="s">
        <v>3833</v>
      </c>
      <c r="BP973" t="s">
        <v>4452</v>
      </c>
    </row>
    <row r="974" spans="1:68">
      <c r="A974" t="s">
        <v>1405</v>
      </c>
      <c r="B974">
        <v>2344592</v>
      </c>
      <c r="C974" t="s">
        <v>1410</v>
      </c>
      <c r="D974">
        <v>2316048</v>
      </c>
      <c r="E974" t="s">
        <v>1428</v>
      </c>
      <c r="F974">
        <v>2326032</v>
      </c>
      <c r="G974" t="s">
        <v>3492</v>
      </c>
      <c r="H974" t="s">
        <v>4525</v>
      </c>
      <c r="I974" t="s">
        <v>3415</v>
      </c>
      <c r="J974" t="s">
        <v>4526</v>
      </c>
      <c r="K974">
        <v>0.04</v>
      </c>
      <c r="L974">
        <v>0.06</v>
      </c>
      <c r="M974">
        <v>1.9999999999999997E-2</v>
      </c>
      <c r="N974">
        <v>9.5000000000000001E-2</v>
      </c>
      <c r="O974">
        <v>4.4999999999999998E-2</v>
      </c>
      <c r="P974">
        <v>-1.4E-2</v>
      </c>
      <c r="Q974">
        <v>-1.3999999999999997E-2</v>
      </c>
      <c r="R974">
        <v>-2.7999999999999997E-2</v>
      </c>
      <c r="S974">
        <v>-3.4999999999999996E-2</v>
      </c>
      <c r="T974">
        <v>-3.9999999999999994E-2</v>
      </c>
      <c r="U974">
        <v>8.1000000000000003E-2</v>
      </c>
      <c r="V974">
        <v>8.1000000000000003E-2</v>
      </c>
      <c r="W974">
        <v>6.7000000000000004E-2</v>
      </c>
      <c r="X974">
        <v>6.0000000000000005E-2</v>
      </c>
      <c r="Y974">
        <v>5.5000000000000007E-2</v>
      </c>
      <c r="Z974">
        <v>3.1E-2</v>
      </c>
      <c r="AA974">
        <v>3.1E-2</v>
      </c>
      <c r="AB974">
        <v>1.7000000000000001E-2</v>
      </c>
      <c r="AC974">
        <v>1.0000000000000002E-2</v>
      </c>
      <c r="AD974">
        <v>5.0000000000000044E-3</v>
      </c>
      <c r="AE974" t="str">
        <f t="shared" si="15"/>
        <v>Pemesanan &amp; VoucherPropertiPembayaran Penuh Vila</v>
      </c>
      <c r="BI974" t="s">
        <v>1486</v>
      </c>
      <c r="BM974" t="s">
        <v>4649</v>
      </c>
      <c r="BO974" t="s">
        <v>3813</v>
      </c>
      <c r="BP974" t="s">
        <v>4454</v>
      </c>
    </row>
    <row r="975" spans="1:68">
      <c r="A975" t="s">
        <v>1444</v>
      </c>
      <c r="B975">
        <v>801928</v>
      </c>
      <c r="C975" t="s">
        <v>1465</v>
      </c>
      <c r="D975">
        <v>992392</v>
      </c>
      <c r="E975" t="s">
        <v>1406</v>
      </c>
      <c r="F975">
        <v>2318096</v>
      </c>
      <c r="G975" t="s">
        <v>4438</v>
      </c>
      <c r="H975" t="s">
        <v>4072</v>
      </c>
      <c r="I975" t="s">
        <v>2971</v>
      </c>
      <c r="J975" t="s">
        <v>3208</v>
      </c>
      <c r="K975">
        <v>0.05</v>
      </c>
      <c r="L975">
        <v>0.08</v>
      </c>
      <c r="M975">
        <v>0.03</v>
      </c>
      <c r="N975">
        <v>0.1</v>
      </c>
      <c r="O975">
        <v>8.2000000000000003E-2</v>
      </c>
      <c r="P975">
        <v>-1.2999999999999998E-2</v>
      </c>
      <c r="Q975">
        <v>-2.0999999999999998E-2</v>
      </c>
      <c r="R975">
        <v>-3.3999999999999996E-2</v>
      </c>
      <c r="S975">
        <v>-4.2499999999999996E-2</v>
      </c>
      <c r="T975">
        <v>-0.05</v>
      </c>
      <c r="U975">
        <v>8.7000000000000008E-2</v>
      </c>
      <c r="V975">
        <v>7.9000000000000015E-2</v>
      </c>
      <c r="W975">
        <v>6.6000000000000003E-2</v>
      </c>
      <c r="X975">
        <v>5.7500000000000009E-2</v>
      </c>
      <c r="Y975">
        <v>0.05</v>
      </c>
      <c r="Z975">
        <v>6.9000000000000006E-2</v>
      </c>
      <c r="AA975">
        <v>6.1000000000000006E-2</v>
      </c>
      <c r="AB975">
        <v>4.8000000000000008E-2</v>
      </c>
      <c r="AC975">
        <v>3.9500000000000007E-2</v>
      </c>
      <c r="AD975">
        <v>3.2000000000000001E-2</v>
      </c>
      <c r="AE975" t="str">
        <f t="shared" si="15"/>
        <v>Buku, Majalah, &amp; AudioGaya Hidup &amp; HobiOtomotif</v>
      </c>
      <c r="BI975" t="s">
        <v>1486</v>
      </c>
      <c r="BM975" t="s">
        <v>4650</v>
      </c>
      <c r="BO975" t="s">
        <v>3839</v>
      </c>
      <c r="BP975" t="s">
        <v>4456</v>
      </c>
    </row>
    <row r="976" spans="1:68">
      <c r="A976" t="s">
        <v>1184</v>
      </c>
      <c r="B976">
        <v>605196</v>
      </c>
      <c r="C976" t="s">
        <v>1201</v>
      </c>
      <c r="D976">
        <v>2315664</v>
      </c>
      <c r="E976" t="s">
        <v>1204</v>
      </c>
      <c r="F976">
        <v>2322320</v>
      </c>
      <c r="G976" t="s">
        <v>2841</v>
      </c>
      <c r="H976" t="s">
        <v>4448</v>
      </c>
      <c r="I976" t="s">
        <v>2403</v>
      </c>
      <c r="J976" t="s">
        <v>1184</v>
      </c>
      <c r="K976">
        <v>5.5E-2</v>
      </c>
      <c r="L976">
        <v>7.4999999999999997E-2</v>
      </c>
      <c r="M976">
        <v>1.9999999999999997E-2</v>
      </c>
      <c r="N976">
        <v>2.5000000000000001E-2</v>
      </c>
      <c r="O976">
        <v>2.5000000000000001E-2</v>
      </c>
      <c r="P976">
        <v>-2.0000000000000052E-4</v>
      </c>
      <c r="Q976">
        <v>-8.3999999999999977E-3</v>
      </c>
      <c r="R976">
        <v>-8.5999999999999983E-3</v>
      </c>
      <c r="S976">
        <v>-7.4999999999999989E-3</v>
      </c>
      <c r="T976">
        <v>-9.9999999999999985E-3</v>
      </c>
      <c r="U976">
        <v>2.4800000000000003E-2</v>
      </c>
      <c r="V976">
        <v>1.6600000000000004E-2</v>
      </c>
      <c r="W976">
        <v>1.6400000000000005E-2</v>
      </c>
      <c r="X976">
        <v>1.7500000000000002E-2</v>
      </c>
      <c r="Y976">
        <v>1.5000000000000003E-2</v>
      </c>
      <c r="Z976">
        <v>2.4800000000000003E-2</v>
      </c>
      <c r="AA976">
        <v>1.6600000000000004E-2</v>
      </c>
      <c r="AB976">
        <v>1.6400000000000005E-2</v>
      </c>
      <c r="AC976">
        <v>1.7500000000000002E-2</v>
      </c>
      <c r="AD976">
        <v>1.5000000000000003E-2</v>
      </c>
      <c r="AE976" t="str">
        <f t="shared" si="15"/>
        <v>Mobil &amp; Sepeda MotorMobilMobil Sedan</v>
      </c>
      <c r="BI976" t="s">
        <v>1486</v>
      </c>
      <c r="BM976" t="s">
        <v>4651</v>
      </c>
      <c r="BO976" t="s">
        <v>3845</v>
      </c>
      <c r="BP976" t="s">
        <v>4458</v>
      </c>
    </row>
    <row r="977" spans="1:68">
      <c r="A977" t="s">
        <v>1405</v>
      </c>
      <c r="B977">
        <v>2344592</v>
      </c>
      <c r="C977" t="s">
        <v>1430</v>
      </c>
      <c r="D977">
        <v>2316176</v>
      </c>
      <c r="E977" t="s">
        <v>1437</v>
      </c>
      <c r="F977">
        <v>2328208</v>
      </c>
      <c r="G977" t="s">
        <v>3439</v>
      </c>
      <c r="H977" t="s">
        <v>4537</v>
      </c>
      <c r="I977" t="s">
        <v>3415</v>
      </c>
      <c r="J977" t="s">
        <v>4538</v>
      </c>
      <c r="K977">
        <v>0.04</v>
      </c>
      <c r="L977">
        <v>0.06</v>
      </c>
      <c r="M977">
        <v>1.9999999999999997E-2</v>
      </c>
      <c r="N977">
        <v>0.1</v>
      </c>
      <c r="O977">
        <v>0.08</v>
      </c>
      <c r="P977">
        <v>-1.4E-2</v>
      </c>
      <c r="Q977">
        <v>-1.3999999999999997E-2</v>
      </c>
      <c r="R977">
        <v>-2.7999999999999997E-2</v>
      </c>
      <c r="S977">
        <v>-3.4999999999999996E-2</v>
      </c>
      <c r="T977">
        <v>-3.9999999999999994E-2</v>
      </c>
      <c r="U977">
        <v>8.6000000000000007E-2</v>
      </c>
      <c r="V977">
        <v>8.6000000000000007E-2</v>
      </c>
      <c r="W977">
        <v>7.2000000000000008E-2</v>
      </c>
      <c r="X977">
        <v>6.5000000000000002E-2</v>
      </c>
      <c r="Y977">
        <v>6.0000000000000012E-2</v>
      </c>
      <c r="Z977">
        <v>6.6000000000000003E-2</v>
      </c>
      <c r="AA977">
        <v>6.6000000000000003E-2</v>
      </c>
      <c r="AB977">
        <v>5.2000000000000005E-2</v>
      </c>
      <c r="AC977">
        <v>4.5000000000000005E-2</v>
      </c>
      <c r="AD977">
        <v>4.0000000000000008E-2</v>
      </c>
      <c r="AE977" t="str">
        <f t="shared" si="15"/>
        <v>Pemesanan &amp; VoucherPerjalanan &amp; TiketTiket Atraksi Internasional</v>
      </c>
      <c r="BI977" t="s">
        <v>1486</v>
      </c>
      <c r="BM977" t="s">
        <v>4652</v>
      </c>
      <c r="BO977" t="s">
        <v>3852</v>
      </c>
      <c r="BP977" t="s">
        <v>4460</v>
      </c>
    </row>
    <row r="978" spans="1:68">
      <c r="A978" t="s">
        <v>2160</v>
      </c>
      <c r="B978">
        <v>603014</v>
      </c>
      <c r="C978" t="s">
        <v>2197</v>
      </c>
      <c r="D978">
        <v>835592</v>
      </c>
      <c r="E978" t="s">
        <v>2209</v>
      </c>
      <c r="F978">
        <v>603477</v>
      </c>
      <c r="G978" t="s">
        <v>4558</v>
      </c>
      <c r="H978" t="s">
        <v>3150</v>
      </c>
      <c r="I978" t="s">
        <v>2971</v>
      </c>
      <c r="J978" t="s">
        <v>3062</v>
      </c>
      <c r="K978">
        <v>0.06</v>
      </c>
      <c r="L978">
        <v>6.5000000000000002E-2</v>
      </c>
      <c r="M978">
        <v>5.0000000000000044E-3</v>
      </c>
      <c r="N978">
        <v>0.1</v>
      </c>
      <c r="O978">
        <v>0.1</v>
      </c>
      <c r="P978">
        <v>-1.5437430259749085E-2</v>
      </c>
      <c r="Q978">
        <v>-3.9379881817564336E-3</v>
      </c>
      <c r="R978">
        <v>-1.9375418441505518E-2</v>
      </c>
      <c r="S978">
        <v>-2.4219273051881894E-2</v>
      </c>
      <c r="T978">
        <v>-2.5625697402509192E-2</v>
      </c>
      <c r="U978">
        <v>8.456256974025092E-2</v>
      </c>
      <c r="V978">
        <v>9.6062011818243573E-2</v>
      </c>
      <c r="W978">
        <v>8.0624581558494487E-2</v>
      </c>
      <c r="X978">
        <v>7.5780726948118105E-2</v>
      </c>
      <c r="Y978">
        <v>7.437430259749081E-2</v>
      </c>
      <c r="Z978">
        <v>8.456256974025092E-2</v>
      </c>
      <c r="AA978">
        <v>9.6062011818243573E-2</v>
      </c>
      <c r="AB978">
        <v>8.0624581558494487E-2</v>
      </c>
      <c r="AC978">
        <v>7.5780726948118105E-2</v>
      </c>
      <c r="AD978">
        <v>7.437430259749081E-2</v>
      </c>
      <c r="AE978" t="str">
        <f t="shared" si="15"/>
        <v>Olahraga &amp; OutdoorPeralatan Bersantai &amp; Rekreasi Luar RuanganBerkuda</v>
      </c>
      <c r="BI978" t="s">
        <v>1486</v>
      </c>
      <c r="BM978" t="s">
        <v>4653</v>
      </c>
      <c r="BO978" t="s">
        <v>3831</v>
      </c>
      <c r="BP978" t="s">
        <v>4462</v>
      </c>
    </row>
    <row r="979" spans="1:68">
      <c r="A979" t="s">
        <v>1929</v>
      </c>
      <c r="B979">
        <v>953224</v>
      </c>
      <c r="C979" t="s">
        <v>1930</v>
      </c>
      <c r="D979">
        <v>964616</v>
      </c>
      <c r="G979" t="s">
        <v>3519</v>
      </c>
      <c r="H979" t="s">
        <v>3519</v>
      </c>
      <c r="I979" t="s">
        <v>246</v>
      </c>
      <c r="J979" t="s">
        <v>2479</v>
      </c>
      <c r="K979">
        <v>0.04</v>
      </c>
      <c r="L979">
        <v>4.4999999999999998E-2</v>
      </c>
      <c r="M979">
        <v>4.9999999999999975E-3</v>
      </c>
      <c r="N979">
        <v>4.7500000000000001E-2</v>
      </c>
      <c r="O979">
        <v>3.6999999999999998E-2</v>
      </c>
      <c r="P979">
        <v>-3.2294307192998403E-3</v>
      </c>
      <c r="Q979">
        <v>-2.0424060140395491E-2</v>
      </c>
      <c r="R979">
        <v>-2.3653490859695332E-2</v>
      </c>
      <c r="S979">
        <v>-2.6882921578995172E-2</v>
      </c>
      <c r="T979">
        <v>-3.4177228771993563E-2</v>
      </c>
      <c r="U979">
        <v>4.427056928070016E-2</v>
      </c>
      <c r="V979">
        <v>2.7075939859604509E-2</v>
      </c>
      <c r="W979">
        <v>2.3846509140304669E-2</v>
      </c>
      <c r="X979">
        <v>2.0617078421004829E-2</v>
      </c>
      <c r="Y979">
        <v>1.3322771228006437E-2</v>
      </c>
      <c r="Z979">
        <v>3.3770569280700158E-2</v>
      </c>
      <c r="AA979">
        <v>1.6575939859604507E-2</v>
      </c>
      <c r="AB979">
        <v>1.3346509140304667E-2</v>
      </c>
      <c r="AC979">
        <v>1.0117078421004826E-2</v>
      </c>
      <c r="AD979">
        <v>2.8227712280064349E-3</v>
      </c>
      <c r="AE979" t="str">
        <f t="shared" si="15"/>
        <v>Aksesori Perhiasan &amp; TurunannyaBatu Ambar</v>
      </c>
      <c r="BI979" t="s">
        <v>1486</v>
      </c>
      <c r="BM979" t="s">
        <v>4654</v>
      </c>
      <c r="BO979" t="s">
        <v>3810</v>
      </c>
      <c r="BP979" t="s">
        <v>4463</v>
      </c>
    </row>
    <row r="980" spans="1:68">
      <c r="A980" t="s">
        <v>2160</v>
      </c>
      <c r="B980">
        <v>603014</v>
      </c>
      <c r="C980" t="s">
        <v>2197</v>
      </c>
      <c r="D980">
        <v>835592</v>
      </c>
      <c r="E980" t="s">
        <v>706</v>
      </c>
      <c r="F980">
        <v>603304</v>
      </c>
      <c r="G980" t="s">
        <v>4561</v>
      </c>
      <c r="H980" t="s">
        <v>3150</v>
      </c>
      <c r="I980" t="s">
        <v>2971</v>
      </c>
      <c r="J980" t="s">
        <v>3062</v>
      </c>
      <c r="K980">
        <v>0.06</v>
      </c>
      <c r="L980">
        <v>6.5000000000000002E-2</v>
      </c>
      <c r="M980">
        <v>5.0000000000000044E-3</v>
      </c>
      <c r="N980">
        <v>0.1</v>
      </c>
      <c r="O980">
        <v>0.1</v>
      </c>
      <c r="P980">
        <v>-1.55E-2</v>
      </c>
      <c r="Q980">
        <v>-3.5000000000000027E-3</v>
      </c>
      <c r="R980">
        <v>-1.9000000000000003E-2</v>
      </c>
      <c r="S980">
        <v>-2.3750000000000004E-2</v>
      </c>
      <c r="T980">
        <v>-2.5000000000000005E-2</v>
      </c>
      <c r="U980">
        <v>8.4500000000000006E-2</v>
      </c>
      <c r="V980">
        <v>9.6500000000000002E-2</v>
      </c>
      <c r="W980">
        <v>8.1000000000000003E-2</v>
      </c>
      <c r="X980">
        <v>7.6249999999999998E-2</v>
      </c>
      <c r="Y980">
        <v>7.4999999999999997E-2</v>
      </c>
      <c r="Z980">
        <v>8.4500000000000006E-2</v>
      </c>
      <c r="AA980">
        <v>9.6500000000000002E-2</v>
      </c>
      <c r="AB980">
        <v>8.1000000000000003E-2</v>
      </c>
      <c r="AC980">
        <v>7.6249999999999998E-2</v>
      </c>
      <c r="AD980">
        <v>7.4999999999999997E-2</v>
      </c>
      <c r="AE980" t="str">
        <f t="shared" si="15"/>
        <v>Olahraga &amp; OutdoorPeralatan Bersantai &amp; Rekreasi Luar RuanganNunchucks</v>
      </c>
      <c r="BI980" t="s">
        <v>1486</v>
      </c>
      <c r="BM980" t="s">
        <v>4655</v>
      </c>
      <c r="BO980" t="s">
        <v>3829</v>
      </c>
      <c r="BP980" t="s">
        <v>4465</v>
      </c>
    </row>
    <row r="981" spans="1:68">
      <c r="A981" t="s">
        <v>1581</v>
      </c>
      <c r="B981">
        <v>605248</v>
      </c>
      <c r="C981" t="s">
        <v>1614</v>
      </c>
      <c r="D981">
        <v>888592</v>
      </c>
      <c r="G981" t="s">
        <v>3599</v>
      </c>
      <c r="H981" t="s">
        <v>3599</v>
      </c>
      <c r="I981" t="s">
        <v>246</v>
      </c>
      <c r="J981" t="s">
        <v>1581</v>
      </c>
      <c r="K981">
        <v>0.06</v>
      </c>
      <c r="L981">
        <v>7.4999999999999997E-2</v>
      </c>
      <c r="M981">
        <v>1.4999999999999999E-2</v>
      </c>
      <c r="N981">
        <v>0.1</v>
      </c>
      <c r="O981">
        <v>0.11700000000000001</v>
      </c>
      <c r="P981">
        <v>-1.4500000000000002E-2</v>
      </c>
      <c r="Q981">
        <v>-1.0499999999999999E-2</v>
      </c>
      <c r="R981">
        <v>-2.5000000000000001E-2</v>
      </c>
      <c r="S981">
        <v>-3.125E-2</v>
      </c>
      <c r="T981">
        <v>-3.5000000000000003E-2</v>
      </c>
      <c r="U981">
        <v>8.5500000000000007E-2</v>
      </c>
      <c r="V981">
        <v>8.950000000000001E-2</v>
      </c>
      <c r="W981">
        <v>7.5000000000000011E-2</v>
      </c>
      <c r="X981">
        <v>6.8750000000000006E-2</v>
      </c>
      <c r="Y981">
        <v>6.5000000000000002E-2</v>
      </c>
      <c r="Z981">
        <v>0.10250000000000001</v>
      </c>
      <c r="AA981">
        <v>0.10650000000000001</v>
      </c>
      <c r="AB981">
        <v>9.1999999999999998E-2</v>
      </c>
      <c r="AC981">
        <v>8.5750000000000007E-2</v>
      </c>
      <c r="AD981">
        <v>8.2000000000000003E-2</v>
      </c>
      <c r="AE981" t="str">
        <f t="shared" si="15"/>
        <v>Aksesoris FashionAksesoris Pernikahan</v>
      </c>
      <c r="BI981" t="s">
        <v>1486</v>
      </c>
      <c r="BM981" t="s">
        <v>4656</v>
      </c>
      <c r="BO981" t="s">
        <v>3827</v>
      </c>
      <c r="BP981" t="s">
        <v>4467</v>
      </c>
    </row>
    <row r="982" spans="1:68">
      <c r="A982" t="s">
        <v>2160</v>
      </c>
      <c r="B982">
        <v>603014</v>
      </c>
      <c r="C982" t="s">
        <v>2171</v>
      </c>
      <c r="D982">
        <v>835464</v>
      </c>
      <c r="E982" t="s">
        <v>2173</v>
      </c>
      <c r="F982">
        <v>603917</v>
      </c>
      <c r="G982" t="s">
        <v>4539</v>
      </c>
      <c r="H982" t="s">
        <v>4567</v>
      </c>
      <c r="I982" t="s">
        <v>2971</v>
      </c>
      <c r="J982" t="s">
        <v>3062</v>
      </c>
      <c r="K982">
        <v>0.06</v>
      </c>
      <c r="L982">
        <v>6.5000000000000002E-2</v>
      </c>
      <c r="M982">
        <v>5.0000000000000044E-3</v>
      </c>
      <c r="N982">
        <v>0.1</v>
      </c>
      <c r="O982">
        <v>0.10500000000000001</v>
      </c>
      <c r="P982">
        <v>-1.55E-2</v>
      </c>
      <c r="Q982">
        <v>-3.5000000000000027E-3</v>
      </c>
      <c r="R982">
        <v>-1.9000000000000003E-2</v>
      </c>
      <c r="S982">
        <v>-2.3750000000000004E-2</v>
      </c>
      <c r="T982">
        <v>-2.5000000000000005E-2</v>
      </c>
      <c r="U982">
        <v>8.4500000000000006E-2</v>
      </c>
      <c r="V982">
        <v>9.6500000000000002E-2</v>
      </c>
      <c r="W982">
        <v>8.1000000000000003E-2</v>
      </c>
      <c r="X982">
        <v>7.6249999999999998E-2</v>
      </c>
      <c r="Y982">
        <v>7.4999999999999997E-2</v>
      </c>
      <c r="Z982">
        <v>8.950000000000001E-2</v>
      </c>
      <c r="AA982">
        <v>0.10150000000000001</v>
      </c>
      <c r="AB982">
        <v>8.6000000000000007E-2</v>
      </c>
      <c r="AC982">
        <v>8.1250000000000003E-2</v>
      </c>
      <c r="AD982">
        <v>0.08</v>
      </c>
      <c r="AE982" t="str">
        <f t="shared" si="15"/>
        <v>Olahraga &amp; OutdoorPeralatan Berkemah &amp; MendakiAlat Masak untuk Berkemah</v>
      </c>
      <c r="BI982" t="s">
        <v>1486</v>
      </c>
      <c r="BM982" t="s">
        <v>4657</v>
      </c>
      <c r="BO982" t="s">
        <v>3854</v>
      </c>
      <c r="BP982" t="s">
        <v>4470</v>
      </c>
    </row>
    <row r="983" spans="1:68">
      <c r="A983" t="s">
        <v>2160</v>
      </c>
      <c r="B983">
        <v>603014</v>
      </c>
      <c r="C983" t="s">
        <v>2171</v>
      </c>
      <c r="D983">
        <v>835464</v>
      </c>
      <c r="E983" t="s">
        <v>2177</v>
      </c>
      <c r="F983">
        <v>603970</v>
      </c>
      <c r="G983" t="s">
        <v>4543</v>
      </c>
      <c r="H983" t="s">
        <v>4567</v>
      </c>
      <c r="I983" t="s">
        <v>2971</v>
      </c>
      <c r="J983" t="s">
        <v>3062</v>
      </c>
      <c r="K983">
        <v>0.06</v>
      </c>
      <c r="L983">
        <v>6.5000000000000002E-2</v>
      </c>
      <c r="M983">
        <v>5.0000000000000044E-3</v>
      </c>
      <c r="N983">
        <v>0.1</v>
      </c>
      <c r="O983">
        <v>0.10500000000000001</v>
      </c>
      <c r="P983">
        <v>-1.4822151666689667E-2</v>
      </c>
      <c r="Q983">
        <v>-8.2449383331723303E-3</v>
      </c>
      <c r="R983">
        <v>-2.3067089999861998E-2</v>
      </c>
      <c r="S983">
        <v>-2.8833862499827497E-2</v>
      </c>
      <c r="T983">
        <v>-3.1778483333103333E-2</v>
      </c>
      <c r="U983">
        <v>8.5177848333310338E-2</v>
      </c>
      <c r="V983">
        <v>9.1755061666827675E-2</v>
      </c>
      <c r="W983">
        <v>7.6932910000138008E-2</v>
      </c>
      <c r="X983">
        <v>7.1166137500172505E-2</v>
      </c>
      <c r="Y983">
        <v>6.8221516666896673E-2</v>
      </c>
      <c r="Z983">
        <v>9.0177848333310343E-2</v>
      </c>
      <c r="AA983">
        <v>9.675506166682768E-2</v>
      </c>
      <c r="AB983">
        <v>8.1932910000138012E-2</v>
      </c>
      <c r="AC983">
        <v>7.6166137500172509E-2</v>
      </c>
      <c r="AD983">
        <v>7.3221516666896677E-2</v>
      </c>
      <c r="AE983" t="str">
        <f t="shared" si="15"/>
        <v>Olahraga &amp; OutdoorPeralatan Berkemah &amp; MendakiPencahayaan Berkemah</v>
      </c>
      <c r="BI983" t="s">
        <v>1486</v>
      </c>
      <c r="BM983" t="s">
        <v>4658</v>
      </c>
      <c r="BO983" t="s">
        <v>3856</v>
      </c>
      <c r="BP983" t="s">
        <v>4472</v>
      </c>
    </row>
    <row r="984" spans="1:68">
      <c r="A984" t="s">
        <v>2160</v>
      </c>
      <c r="B984">
        <v>603014</v>
      </c>
      <c r="C984" t="s">
        <v>2171</v>
      </c>
      <c r="D984">
        <v>835464</v>
      </c>
      <c r="E984" t="s">
        <v>2172</v>
      </c>
      <c r="F984">
        <v>604065</v>
      </c>
      <c r="G984" t="s">
        <v>4552</v>
      </c>
      <c r="H984" t="s">
        <v>4567</v>
      </c>
      <c r="I984" t="s">
        <v>2971</v>
      </c>
      <c r="J984" t="s">
        <v>3062</v>
      </c>
      <c r="K984">
        <v>0.06</v>
      </c>
      <c r="L984">
        <v>6.5000000000000002E-2</v>
      </c>
      <c r="M984">
        <v>5.0000000000000044E-3</v>
      </c>
      <c r="N984">
        <v>0.1</v>
      </c>
      <c r="O984">
        <v>0.10500000000000001</v>
      </c>
      <c r="P984">
        <v>-1.55E-2</v>
      </c>
      <c r="Q984">
        <v>-3.5000000000000027E-3</v>
      </c>
      <c r="R984">
        <v>-1.9000000000000003E-2</v>
      </c>
      <c r="S984">
        <v>-2.3750000000000004E-2</v>
      </c>
      <c r="T984">
        <v>-2.5000000000000005E-2</v>
      </c>
      <c r="U984">
        <v>8.4500000000000006E-2</v>
      </c>
      <c r="V984">
        <v>9.6500000000000002E-2</v>
      </c>
      <c r="W984">
        <v>8.1000000000000003E-2</v>
      </c>
      <c r="X984">
        <v>7.6249999999999998E-2</v>
      </c>
      <c r="Y984">
        <v>7.4999999999999997E-2</v>
      </c>
      <c r="Z984">
        <v>8.950000000000001E-2</v>
      </c>
      <c r="AA984">
        <v>0.10150000000000001</v>
      </c>
      <c r="AB984">
        <v>8.6000000000000007E-2</v>
      </c>
      <c r="AC984">
        <v>8.1250000000000003E-2</v>
      </c>
      <c r="AD984">
        <v>0.08</v>
      </c>
      <c r="AE984" t="str">
        <f t="shared" si="15"/>
        <v>Olahraga &amp; OutdoorPeralatan Berkemah &amp; MendakiTeropong &amp; Teleskop</v>
      </c>
      <c r="BI984" t="s">
        <v>1486</v>
      </c>
      <c r="BM984" t="s">
        <v>4659</v>
      </c>
      <c r="BO984" t="s">
        <v>3824</v>
      </c>
      <c r="BP984" t="s">
        <v>4474</v>
      </c>
    </row>
    <row r="985" spans="1:68">
      <c r="A985" t="s">
        <v>2248</v>
      </c>
      <c r="B985">
        <v>600154</v>
      </c>
      <c r="C985" t="s">
        <v>2250</v>
      </c>
      <c r="D985">
        <v>808328</v>
      </c>
      <c r="E985" t="s">
        <v>2251</v>
      </c>
      <c r="F985">
        <v>807184</v>
      </c>
      <c r="G985" t="s">
        <v>4660</v>
      </c>
      <c r="H985" t="s">
        <v>4637</v>
      </c>
      <c r="I985" t="s">
        <v>2547</v>
      </c>
      <c r="J985" t="s">
        <v>2248</v>
      </c>
      <c r="K985">
        <v>0.05</v>
      </c>
      <c r="L985">
        <v>0.08</v>
      </c>
      <c r="M985">
        <v>0.03</v>
      </c>
      <c r="N985">
        <v>0.1</v>
      </c>
      <c r="O985">
        <v>0.10500000000000001</v>
      </c>
      <c r="P985">
        <v>-1.2292886819146271E-2</v>
      </c>
      <c r="Q985">
        <v>-2.5949792265976084E-2</v>
      </c>
      <c r="R985">
        <v>-3.8242679085122355E-2</v>
      </c>
      <c r="S985">
        <v>-4.7803348856402944E-2</v>
      </c>
      <c r="T985">
        <v>-5.7071131808537262E-2</v>
      </c>
      <c r="U985">
        <v>8.7707113180853738E-2</v>
      </c>
      <c r="V985">
        <v>7.4050207734023918E-2</v>
      </c>
      <c r="W985">
        <v>6.175732091487765E-2</v>
      </c>
      <c r="X985">
        <v>5.2196651143597061E-2</v>
      </c>
      <c r="Y985">
        <v>4.2928868191462743E-2</v>
      </c>
      <c r="Z985">
        <v>9.2707113180853742E-2</v>
      </c>
      <c r="AA985">
        <v>7.9050207734023922E-2</v>
      </c>
      <c r="AB985">
        <v>6.6757320914877655E-2</v>
      </c>
      <c r="AC985">
        <v>5.7196651143597066E-2</v>
      </c>
      <c r="AD985">
        <v>4.7928868191462748E-2</v>
      </c>
      <c r="AE985" t="str">
        <f t="shared" si="15"/>
        <v>Tekstil &amp; Soft FurnishingSepreiAksesori Tempat Tidur</v>
      </c>
      <c r="BI985" t="s">
        <v>1486</v>
      </c>
      <c r="BM985" t="s">
        <v>4661</v>
      </c>
      <c r="BO985" t="s">
        <v>4559</v>
      </c>
      <c r="BP985" t="s">
        <v>4476</v>
      </c>
    </row>
    <row r="986" spans="1:68">
      <c r="A986" t="s">
        <v>2160</v>
      </c>
      <c r="B986">
        <v>603014</v>
      </c>
      <c r="C986" t="s">
        <v>2182</v>
      </c>
      <c r="D986">
        <v>835336</v>
      </c>
      <c r="E986" t="s">
        <v>2195</v>
      </c>
      <c r="F986">
        <v>837640</v>
      </c>
      <c r="G986" t="s">
        <v>4592</v>
      </c>
      <c r="H986" t="s">
        <v>4576</v>
      </c>
      <c r="I986" t="s">
        <v>2971</v>
      </c>
      <c r="J986" t="s">
        <v>3062</v>
      </c>
      <c r="K986">
        <v>0.06</v>
      </c>
      <c r="L986">
        <v>6.5000000000000002E-2</v>
      </c>
      <c r="M986">
        <v>5.0000000000000044E-3</v>
      </c>
      <c r="N986">
        <v>0.1</v>
      </c>
      <c r="O986">
        <v>0.10500000000000001</v>
      </c>
      <c r="P986">
        <v>-1.55E-2</v>
      </c>
      <c r="Q986">
        <v>-3.5000000000000027E-3</v>
      </c>
      <c r="R986">
        <v>-1.9000000000000003E-2</v>
      </c>
      <c r="S986">
        <v>-2.3750000000000004E-2</v>
      </c>
      <c r="T986">
        <v>-2.5000000000000005E-2</v>
      </c>
      <c r="U986">
        <v>8.4500000000000006E-2</v>
      </c>
      <c r="V986">
        <v>9.6500000000000002E-2</v>
      </c>
      <c r="W986">
        <v>8.1000000000000003E-2</v>
      </c>
      <c r="X986">
        <v>7.6249999999999998E-2</v>
      </c>
      <c r="Y986">
        <v>7.4999999999999997E-2</v>
      </c>
      <c r="Z986">
        <v>8.950000000000001E-2</v>
      </c>
      <c r="AA986">
        <v>0.10150000000000001</v>
      </c>
      <c r="AB986">
        <v>8.6000000000000007E-2</v>
      </c>
      <c r="AC986">
        <v>8.1250000000000003E-2</v>
      </c>
      <c r="AD986">
        <v>0.08</v>
      </c>
      <c r="AE986" t="str">
        <f t="shared" si="15"/>
        <v>Olahraga &amp; OutdoorPeralatan KebugaranLatihan Beban</v>
      </c>
      <c r="BI986" t="s">
        <v>1486</v>
      </c>
      <c r="BM986" t="s">
        <v>4662</v>
      </c>
      <c r="BO986" t="s">
        <v>3796</v>
      </c>
      <c r="BP986" t="s">
        <v>4477</v>
      </c>
    </row>
    <row r="987" spans="1:68">
      <c r="A987" t="s">
        <v>2160</v>
      </c>
      <c r="B987">
        <v>603014</v>
      </c>
      <c r="C987" t="s">
        <v>2182</v>
      </c>
      <c r="D987">
        <v>835336</v>
      </c>
      <c r="E987" t="s">
        <v>2185</v>
      </c>
      <c r="F987">
        <v>603353</v>
      </c>
      <c r="G987" t="s">
        <v>4590</v>
      </c>
      <c r="H987" t="s">
        <v>4576</v>
      </c>
      <c r="I987" t="s">
        <v>2971</v>
      </c>
      <c r="J987" t="s">
        <v>3062</v>
      </c>
      <c r="K987">
        <v>0.06</v>
      </c>
      <c r="L987">
        <v>6.5000000000000002E-2</v>
      </c>
      <c r="M987">
        <v>5.0000000000000044E-3</v>
      </c>
      <c r="N987">
        <v>0.1</v>
      </c>
      <c r="O987">
        <v>0.10500000000000001</v>
      </c>
      <c r="P987">
        <v>-1.55E-2</v>
      </c>
      <c r="Q987">
        <v>-3.5000000000000027E-3</v>
      </c>
      <c r="R987">
        <v>-1.9000000000000003E-2</v>
      </c>
      <c r="S987">
        <v>-2.3750000000000004E-2</v>
      </c>
      <c r="T987">
        <v>-2.5000000000000005E-2</v>
      </c>
      <c r="U987">
        <v>8.4500000000000006E-2</v>
      </c>
      <c r="V987">
        <v>9.6500000000000002E-2</v>
      </c>
      <c r="W987">
        <v>8.1000000000000003E-2</v>
      </c>
      <c r="X987">
        <v>7.6249999999999998E-2</v>
      </c>
      <c r="Y987">
        <v>7.4999999999999997E-2</v>
      </c>
      <c r="Z987">
        <v>8.950000000000001E-2</v>
      </c>
      <c r="AA987">
        <v>0.10150000000000001</v>
      </c>
      <c r="AB987">
        <v>8.6000000000000007E-2</v>
      </c>
      <c r="AC987">
        <v>8.1250000000000003E-2</v>
      </c>
      <c r="AD987">
        <v>0.08</v>
      </c>
      <c r="AE987" t="str">
        <f t="shared" si="15"/>
        <v>Olahraga &amp; OutdoorPeralatan KebugaranHula Hoop</v>
      </c>
      <c r="BI987" t="s">
        <v>1486</v>
      </c>
      <c r="BM987" t="s">
        <v>4663</v>
      </c>
      <c r="BO987" t="s">
        <v>3791</v>
      </c>
      <c r="BP987" t="s">
        <v>4479</v>
      </c>
    </row>
    <row r="988" spans="1:68">
      <c r="A988" t="s">
        <v>1811</v>
      </c>
      <c r="B988">
        <v>600001</v>
      </c>
      <c r="C988" t="s">
        <v>1851</v>
      </c>
      <c r="D988">
        <v>852360</v>
      </c>
      <c r="E988" t="s">
        <v>1855</v>
      </c>
      <c r="F988">
        <v>855304</v>
      </c>
      <c r="G988" t="s">
        <v>4664</v>
      </c>
      <c r="H988" t="s">
        <v>3670</v>
      </c>
      <c r="I988" t="s">
        <v>2547</v>
      </c>
      <c r="J988" t="s">
        <v>1811</v>
      </c>
      <c r="K988">
        <v>0.06</v>
      </c>
      <c r="L988">
        <v>0.08</v>
      </c>
      <c r="M988">
        <v>2.0000000000000004E-2</v>
      </c>
      <c r="N988">
        <v>0.1</v>
      </c>
      <c r="O988">
        <v>0.122</v>
      </c>
      <c r="P988">
        <v>-1.1738816244351837E-2</v>
      </c>
      <c r="Q988">
        <v>-2.9828286289537168E-2</v>
      </c>
      <c r="R988">
        <v>-4.1567102533889004E-2</v>
      </c>
      <c r="S988">
        <v>-5.195887816736125E-2</v>
      </c>
      <c r="T988">
        <v>-6.261183755648167E-2</v>
      </c>
      <c r="U988">
        <v>8.8261183755648176E-2</v>
      </c>
      <c r="V988">
        <v>7.0171713710462838E-2</v>
      </c>
      <c r="W988">
        <v>5.8432897466111001E-2</v>
      </c>
      <c r="X988">
        <v>4.8041121832638756E-2</v>
      </c>
      <c r="Y988">
        <v>3.7388162443518336E-2</v>
      </c>
      <c r="Z988">
        <v>0.11026118375564817</v>
      </c>
      <c r="AA988">
        <v>9.217171371046283E-2</v>
      </c>
      <c r="AB988">
        <v>8.0432897466110986E-2</v>
      </c>
      <c r="AC988">
        <v>7.0041121832638747E-2</v>
      </c>
      <c r="AD988">
        <v>5.9388162443518328E-2</v>
      </c>
      <c r="AE988" t="str">
        <f t="shared" si="15"/>
        <v>Perlengkapan RumahAlat &amp; Aksesori LaundryPapan Cuci</v>
      </c>
      <c r="BI988" t="s">
        <v>1486</v>
      </c>
      <c r="BM988" t="s">
        <v>4665</v>
      </c>
      <c r="BO988" t="s">
        <v>3799</v>
      </c>
      <c r="BP988" t="s">
        <v>4481</v>
      </c>
    </row>
    <row r="989" spans="1:68">
      <c r="A989" t="s">
        <v>1779</v>
      </c>
      <c r="B989">
        <v>604968</v>
      </c>
      <c r="C989" t="s">
        <v>1797</v>
      </c>
      <c r="D989">
        <v>872712</v>
      </c>
      <c r="E989" t="s">
        <v>1798</v>
      </c>
      <c r="F989">
        <v>896136</v>
      </c>
      <c r="G989" t="s">
        <v>4666</v>
      </c>
      <c r="H989" t="s">
        <v>3625</v>
      </c>
      <c r="I989" t="s">
        <v>2547</v>
      </c>
      <c r="J989" t="s">
        <v>1779</v>
      </c>
      <c r="K989">
        <v>5.5E-2</v>
      </c>
      <c r="L989">
        <v>7.4999999999999997E-2</v>
      </c>
      <c r="M989">
        <v>1.9999999999999997E-2</v>
      </c>
      <c r="N989">
        <v>0.1</v>
      </c>
      <c r="O989">
        <v>0.122</v>
      </c>
      <c r="P989">
        <v>-1.4E-2</v>
      </c>
      <c r="Q989">
        <v>-1.3999999999999997E-2</v>
      </c>
      <c r="R989">
        <v>-2.7999999999999997E-2</v>
      </c>
      <c r="S989">
        <v>-3.4999999999999996E-2</v>
      </c>
      <c r="T989">
        <v>-3.9999999999999994E-2</v>
      </c>
      <c r="U989">
        <v>8.6000000000000007E-2</v>
      </c>
      <c r="V989">
        <v>8.6000000000000007E-2</v>
      </c>
      <c r="W989">
        <v>7.2000000000000008E-2</v>
      </c>
      <c r="X989">
        <v>6.5000000000000002E-2</v>
      </c>
      <c r="Y989">
        <v>6.0000000000000012E-2</v>
      </c>
      <c r="Z989">
        <v>0.108</v>
      </c>
      <c r="AA989">
        <v>0.108</v>
      </c>
      <c r="AB989">
        <v>9.4E-2</v>
      </c>
      <c r="AC989">
        <v>8.6999999999999994E-2</v>
      </c>
      <c r="AD989">
        <v>8.2000000000000003E-2</v>
      </c>
      <c r="AE989" t="str">
        <f t="shared" si="15"/>
        <v>Perbaikan RumahPerlengkapan DapurAksesoris Perlengkapan Dapur</v>
      </c>
      <c r="BI989" t="s">
        <v>1486</v>
      </c>
      <c r="BM989" t="s">
        <v>4667</v>
      </c>
      <c r="BO989" t="s">
        <v>3789</v>
      </c>
      <c r="BP989" t="s">
        <v>4483</v>
      </c>
    </row>
    <row r="990" spans="1:68">
      <c r="A990" t="s">
        <v>1997</v>
      </c>
      <c r="B990">
        <v>824584</v>
      </c>
      <c r="C990" t="s">
        <v>1999</v>
      </c>
      <c r="D990">
        <v>902792</v>
      </c>
      <c r="E990" t="s">
        <v>2001</v>
      </c>
      <c r="F990">
        <v>904328</v>
      </c>
      <c r="G990" t="s">
        <v>3750</v>
      </c>
      <c r="H990" t="s">
        <v>2812</v>
      </c>
      <c r="I990" t="s">
        <v>246</v>
      </c>
      <c r="J990" t="s">
        <v>1997</v>
      </c>
      <c r="K990">
        <v>5.5E-2</v>
      </c>
      <c r="L990">
        <v>0.08</v>
      </c>
      <c r="M990">
        <v>2.5000000000000001E-2</v>
      </c>
      <c r="N990">
        <v>0.1</v>
      </c>
      <c r="O990">
        <v>0.11700000000000001</v>
      </c>
      <c r="P990">
        <v>-1.3500000000000009E-2</v>
      </c>
      <c r="Q990">
        <v>-1.7499999999999998E-2</v>
      </c>
      <c r="R990">
        <v>-3.1000000000000007E-2</v>
      </c>
      <c r="S990">
        <v>-3.8750000000000007E-2</v>
      </c>
      <c r="T990">
        <v>-4.4999999999999998E-2</v>
      </c>
      <c r="U990">
        <v>8.6499999999999994E-2</v>
      </c>
      <c r="V990">
        <v>8.2500000000000004E-2</v>
      </c>
      <c r="W990">
        <v>6.9000000000000006E-2</v>
      </c>
      <c r="X990">
        <v>6.1249999999999999E-2</v>
      </c>
      <c r="Y990">
        <v>5.5000000000000007E-2</v>
      </c>
      <c r="Z990">
        <v>0.10349999999999999</v>
      </c>
      <c r="AA990">
        <v>9.9500000000000005E-2</v>
      </c>
      <c r="AB990">
        <v>8.5999999999999993E-2</v>
      </c>
      <c r="AC990">
        <v>7.825E-2</v>
      </c>
      <c r="AD990">
        <v>7.2000000000000008E-2</v>
      </c>
      <c r="AE990" t="str">
        <f t="shared" si="15"/>
        <v>Koper &amp; TasTas FungsionalTas Pendingin</v>
      </c>
      <c r="BI990" t="s">
        <v>1486</v>
      </c>
      <c r="BM990" t="s">
        <v>4668</v>
      </c>
      <c r="BO990" t="s">
        <v>3794</v>
      </c>
      <c r="BP990" t="s">
        <v>4485</v>
      </c>
    </row>
    <row r="991" spans="1:68">
      <c r="A991" t="s">
        <v>1405</v>
      </c>
      <c r="B991">
        <v>2344592</v>
      </c>
      <c r="C991" t="s">
        <v>1410</v>
      </c>
      <c r="D991">
        <v>2316048</v>
      </c>
      <c r="E991" t="s">
        <v>1414</v>
      </c>
      <c r="F991">
        <v>2326416</v>
      </c>
      <c r="G991" t="s">
        <v>3507</v>
      </c>
      <c r="H991" t="s">
        <v>4525</v>
      </c>
      <c r="I991" t="s">
        <v>3415</v>
      </c>
      <c r="J991" t="s">
        <v>4526</v>
      </c>
      <c r="K991">
        <v>0.04</v>
      </c>
      <c r="L991">
        <v>0.06</v>
      </c>
      <c r="M991">
        <v>1.9999999999999997E-2</v>
      </c>
      <c r="N991">
        <v>9.5000000000000001E-2</v>
      </c>
      <c r="O991">
        <v>4.4999999999999998E-2</v>
      </c>
      <c r="P991">
        <v>-1.4E-2</v>
      </c>
      <c r="Q991">
        <v>-1.3999999999999997E-2</v>
      </c>
      <c r="R991">
        <v>-2.7999999999999997E-2</v>
      </c>
      <c r="S991">
        <v>-3.4999999999999996E-2</v>
      </c>
      <c r="T991">
        <v>-3.9999999999999994E-2</v>
      </c>
      <c r="U991">
        <v>8.1000000000000003E-2</v>
      </c>
      <c r="V991">
        <v>8.1000000000000003E-2</v>
      </c>
      <c r="W991">
        <v>6.7000000000000004E-2</v>
      </c>
      <c r="X991">
        <v>6.0000000000000005E-2</v>
      </c>
      <c r="Y991">
        <v>5.5000000000000007E-2</v>
      </c>
      <c r="Z991">
        <v>3.1E-2</v>
      </c>
      <c r="AA991">
        <v>3.1E-2</v>
      </c>
      <c r="AB991">
        <v>1.7000000000000001E-2</v>
      </c>
      <c r="AC991">
        <v>1.0000000000000002E-2</v>
      </c>
      <c r="AD991">
        <v>5.0000000000000044E-3</v>
      </c>
      <c r="AE991" t="str">
        <f t="shared" si="15"/>
        <v>Pemesanan &amp; VoucherPropertiSewa Rumah Kos</v>
      </c>
      <c r="BI991" t="s">
        <v>1486</v>
      </c>
      <c r="BM991" t="s">
        <v>4669</v>
      </c>
      <c r="BO991" t="s">
        <v>3786</v>
      </c>
      <c r="BP991" t="s">
        <v>4486</v>
      </c>
    </row>
    <row r="992" spans="1:68">
      <c r="A992" t="s">
        <v>2248</v>
      </c>
      <c r="B992">
        <v>600154</v>
      </c>
      <c r="C992" t="s">
        <v>2250</v>
      </c>
      <c r="D992">
        <v>808328</v>
      </c>
      <c r="E992" t="s">
        <v>2252</v>
      </c>
      <c r="F992">
        <v>600157</v>
      </c>
      <c r="G992" t="s">
        <v>4670</v>
      </c>
      <c r="H992" t="s">
        <v>4637</v>
      </c>
      <c r="I992" t="s">
        <v>2547</v>
      </c>
      <c r="J992" t="s">
        <v>2248</v>
      </c>
      <c r="K992">
        <v>0.05</v>
      </c>
      <c r="L992">
        <v>0.08</v>
      </c>
      <c r="M992">
        <v>0.03</v>
      </c>
      <c r="N992">
        <v>0.1</v>
      </c>
      <c r="O992">
        <v>0.10500000000000001</v>
      </c>
      <c r="P992">
        <v>-1.29077703862981E-2</v>
      </c>
      <c r="Q992">
        <v>-2.1645607295913315E-2</v>
      </c>
      <c r="R992">
        <v>-3.4553377682211416E-2</v>
      </c>
      <c r="S992">
        <v>-4.3191722102764271E-2</v>
      </c>
      <c r="T992">
        <v>-5.0922296137019027E-2</v>
      </c>
      <c r="U992">
        <v>8.7092229613701902E-2</v>
      </c>
      <c r="V992">
        <v>7.8354392704086687E-2</v>
      </c>
      <c r="W992">
        <v>6.5446622317788583E-2</v>
      </c>
      <c r="X992">
        <v>5.6808277897235734E-2</v>
      </c>
      <c r="Y992">
        <v>4.9077703862980979E-2</v>
      </c>
      <c r="Z992">
        <v>9.2092229613701906E-2</v>
      </c>
      <c r="AA992">
        <v>8.3354392704086691E-2</v>
      </c>
      <c r="AB992">
        <v>7.0446622317788588E-2</v>
      </c>
      <c r="AC992">
        <v>6.1808277897235739E-2</v>
      </c>
      <c r="AD992">
        <v>5.4077703862980983E-2</v>
      </c>
      <c r="AE992" t="str">
        <f t="shared" si="15"/>
        <v>Tekstil &amp; Soft FurnishingSepreiSelimut &amp; Penutup</v>
      </c>
      <c r="BI992" t="s">
        <v>1486</v>
      </c>
      <c r="BM992" t="s">
        <v>4671</v>
      </c>
      <c r="BO992" t="s">
        <v>3783</v>
      </c>
      <c r="BP992" t="s">
        <v>4488</v>
      </c>
    </row>
    <row r="993" spans="1:68">
      <c r="A993" t="s">
        <v>1811</v>
      </c>
      <c r="B993">
        <v>600001</v>
      </c>
      <c r="C993" t="s">
        <v>1857</v>
      </c>
      <c r="D993">
        <v>852616</v>
      </c>
      <c r="E993" t="s">
        <v>1860</v>
      </c>
      <c r="F993">
        <v>600573</v>
      </c>
      <c r="G993" t="s">
        <v>4672</v>
      </c>
      <c r="H993" t="s">
        <v>3303</v>
      </c>
      <c r="I993" t="s">
        <v>2547</v>
      </c>
      <c r="J993" t="s">
        <v>1811</v>
      </c>
      <c r="K993">
        <v>0.06</v>
      </c>
      <c r="L993">
        <v>0.08</v>
      </c>
      <c r="M993">
        <v>2.0000000000000004E-2</v>
      </c>
      <c r="N993">
        <v>0.1</v>
      </c>
      <c r="O993">
        <v>0.122</v>
      </c>
      <c r="P993">
        <v>-1.328788973084746E-2</v>
      </c>
      <c r="Q993">
        <v>-1.8984771884067799E-2</v>
      </c>
      <c r="R993">
        <v>-3.2272661614915259E-2</v>
      </c>
      <c r="S993">
        <v>-4.0340827018644068E-2</v>
      </c>
      <c r="T993">
        <v>-4.7121102691525432E-2</v>
      </c>
      <c r="U993">
        <v>8.6712110269152542E-2</v>
      </c>
      <c r="V993">
        <v>8.1015228115932203E-2</v>
      </c>
      <c r="W993">
        <v>6.772733838508474E-2</v>
      </c>
      <c r="X993">
        <v>5.9659172981355937E-2</v>
      </c>
      <c r="Y993">
        <v>5.2878897308474573E-2</v>
      </c>
      <c r="Z993">
        <v>0.10871211026915253</v>
      </c>
      <c r="AA993">
        <v>0.10301522811593219</v>
      </c>
      <c r="AB993">
        <v>8.9727338385084732E-2</v>
      </c>
      <c r="AC993">
        <v>8.1659172981355929E-2</v>
      </c>
      <c r="AD993">
        <v>7.4878897308474565E-2</v>
      </c>
      <c r="AE993" t="str">
        <f t="shared" si="15"/>
        <v>Perlengkapan RumahPerlengkapan Rumah LainnyaJas Hujan</v>
      </c>
      <c r="BI993" t="s">
        <v>1486</v>
      </c>
      <c r="BM993" t="s">
        <v>4673</v>
      </c>
      <c r="BO993" t="s">
        <v>3371</v>
      </c>
      <c r="BP993" t="s">
        <v>4490</v>
      </c>
    </row>
    <row r="994" spans="1:68">
      <c r="A994" t="s">
        <v>1811</v>
      </c>
      <c r="B994">
        <v>600001</v>
      </c>
      <c r="C994" t="s">
        <v>1851</v>
      </c>
      <c r="D994">
        <v>852360</v>
      </c>
      <c r="E994" t="s">
        <v>1852</v>
      </c>
      <c r="F994">
        <v>600758</v>
      </c>
      <c r="G994" t="s">
        <v>4674</v>
      </c>
      <c r="H994" t="s">
        <v>3670</v>
      </c>
      <c r="I994" t="s">
        <v>2547</v>
      </c>
      <c r="J994" t="s">
        <v>1811</v>
      </c>
      <c r="K994">
        <v>0.06</v>
      </c>
      <c r="L994">
        <v>0.08</v>
      </c>
      <c r="M994">
        <v>2.0000000000000004E-2</v>
      </c>
      <c r="N994">
        <v>0.1</v>
      </c>
      <c r="O994">
        <v>0.122</v>
      </c>
      <c r="P994">
        <v>-1.3819707879520313E-2</v>
      </c>
      <c r="Q994">
        <v>-1.5262044843357794E-2</v>
      </c>
      <c r="R994">
        <v>-2.9081752722878107E-2</v>
      </c>
      <c r="S994">
        <v>-3.6352190903597634E-2</v>
      </c>
      <c r="T994">
        <v>-4.1802921204796853E-2</v>
      </c>
      <c r="U994">
        <v>8.6180292120479687E-2</v>
      </c>
      <c r="V994">
        <v>8.4737955156642217E-2</v>
      </c>
      <c r="W994">
        <v>7.0918247277121899E-2</v>
      </c>
      <c r="X994">
        <v>6.3647809096402372E-2</v>
      </c>
      <c r="Y994">
        <v>5.8197078795203153E-2</v>
      </c>
      <c r="Z994">
        <v>0.10818029212047968</v>
      </c>
      <c r="AA994">
        <v>0.10673795515664221</v>
      </c>
      <c r="AB994">
        <v>9.291824727712189E-2</v>
      </c>
      <c r="AC994">
        <v>8.5647809096402364E-2</v>
      </c>
      <c r="AD994">
        <v>8.0197078795203144E-2</v>
      </c>
      <c r="AE994" t="str">
        <f t="shared" si="15"/>
        <v>Perlengkapan RumahAlat &amp; Aksesori LaundryRak Pengeringan</v>
      </c>
      <c r="BI994" t="s">
        <v>1486</v>
      </c>
      <c r="BM994" t="s">
        <v>4675</v>
      </c>
      <c r="BO994" t="s">
        <v>2546</v>
      </c>
      <c r="BP994" t="s">
        <v>4493</v>
      </c>
    </row>
    <row r="995" spans="1:68">
      <c r="A995" t="s">
        <v>2014</v>
      </c>
      <c r="B995">
        <v>824328</v>
      </c>
      <c r="C995" t="s">
        <v>2024</v>
      </c>
      <c r="D995">
        <v>840456</v>
      </c>
      <c r="E995" t="s">
        <v>2025</v>
      </c>
      <c r="F995">
        <v>841480</v>
      </c>
      <c r="G995" t="s">
        <v>3802</v>
      </c>
      <c r="H995" t="s">
        <v>4621</v>
      </c>
      <c r="I995" t="s">
        <v>246</v>
      </c>
      <c r="J995" t="s">
        <v>2014</v>
      </c>
      <c r="K995">
        <v>0.05</v>
      </c>
      <c r="L995">
        <v>0.08</v>
      </c>
      <c r="M995">
        <v>0.03</v>
      </c>
      <c r="N995">
        <v>9.2499999999999999E-2</v>
      </c>
      <c r="O995">
        <v>9.7500000000000003E-2</v>
      </c>
      <c r="P995">
        <v>-6.5743990942446935E-3</v>
      </c>
      <c r="Q995">
        <v>-2.3979206340287197E-2</v>
      </c>
      <c r="R995">
        <v>-3.0553605434531891E-2</v>
      </c>
      <c r="S995">
        <v>-3.8192006793164861E-2</v>
      </c>
      <c r="T995">
        <v>-4.6756009057553144E-2</v>
      </c>
      <c r="U995">
        <v>8.5925600905755309E-2</v>
      </c>
      <c r="V995">
        <v>6.8520793659712809E-2</v>
      </c>
      <c r="W995">
        <v>6.1946394565468105E-2</v>
      </c>
      <c r="X995">
        <v>5.4307993206835138E-2</v>
      </c>
      <c r="Y995">
        <v>4.5743990942446855E-2</v>
      </c>
      <c r="Z995">
        <v>9.0925600905755313E-2</v>
      </c>
      <c r="AA995">
        <v>7.3520793659712813E-2</v>
      </c>
      <c r="AB995">
        <v>6.6946394565468109E-2</v>
      </c>
      <c r="AC995">
        <v>5.9307993206835143E-2</v>
      </c>
      <c r="AD995">
        <v>5.0743990942446859E-2</v>
      </c>
      <c r="AE995" t="str">
        <f t="shared" si="15"/>
        <v>Pakaian &amp; Pakaian Dalam PriaPakaian Dalam PriaRompi</v>
      </c>
      <c r="BI995" t="s">
        <v>1486</v>
      </c>
      <c r="BM995" t="s">
        <v>4676</v>
      </c>
      <c r="BO995" t="s">
        <v>3744</v>
      </c>
      <c r="BP995" t="s">
        <v>4495</v>
      </c>
    </row>
    <row r="996" spans="1:68">
      <c r="A996" t="s">
        <v>1444</v>
      </c>
      <c r="B996">
        <v>801928</v>
      </c>
      <c r="C996" t="s">
        <v>1484</v>
      </c>
      <c r="D996">
        <v>985736</v>
      </c>
      <c r="E996" t="s">
        <v>1485</v>
      </c>
      <c r="F996">
        <v>985864</v>
      </c>
      <c r="G996" t="s">
        <v>4478</v>
      </c>
      <c r="H996" t="s">
        <v>4139</v>
      </c>
      <c r="I996" t="s">
        <v>2971</v>
      </c>
      <c r="J996" t="s">
        <v>3208</v>
      </c>
      <c r="K996">
        <v>0.05</v>
      </c>
      <c r="L996">
        <v>0.08</v>
      </c>
      <c r="M996">
        <v>0.03</v>
      </c>
      <c r="N996">
        <v>0.1</v>
      </c>
      <c r="O996">
        <v>0.122</v>
      </c>
      <c r="P996">
        <v>-1.2364666445768249E-2</v>
      </c>
      <c r="Q996">
        <v>-2.5447334879622304E-2</v>
      </c>
      <c r="R996">
        <v>-3.7812001325390553E-2</v>
      </c>
      <c r="S996">
        <v>-4.7265001656738186E-2</v>
      </c>
      <c r="T996">
        <v>-5.6353335542317584E-2</v>
      </c>
      <c r="U996">
        <v>8.7635333554231754E-2</v>
      </c>
      <c r="V996">
        <v>7.4552665120377698E-2</v>
      </c>
      <c r="W996">
        <v>6.2187998674609453E-2</v>
      </c>
      <c r="X996">
        <v>5.273499834326182E-2</v>
      </c>
      <c r="Y996">
        <v>4.3646664457682421E-2</v>
      </c>
      <c r="Z996">
        <v>0.10963533355423175</v>
      </c>
      <c r="AA996">
        <v>9.655266512037769E-2</v>
      </c>
      <c r="AB996">
        <v>8.4187998674609438E-2</v>
      </c>
      <c r="AC996">
        <v>7.4734998343261805E-2</v>
      </c>
      <c r="AD996">
        <v>6.5646664457682413E-2</v>
      </c>
      <c r="AE996" t="str">
        <f t="shared" si="15"/>
        <v>Buku, Majalah, &amp; AudioMajalah &amp; Surat KabarBisnis</v>
      </c>
      <c r="BI996" t="s">
        <v>1486</v>
      </c>
      <c r="BM996" t="s">
        <v>4677</v>
      </c>
      <c r="BO996" t="s">
        <v>3216</v>
      </c>
      <c r="BP996" t="s">
        <v>4497</v>
      </c>
    </row>
    <row r="997" spans="1:68">
      <c r="A997" t="s">
        <v>1444</v>
      </c>
      <c r="B997">
        <v>801928</v>
      </c>
      <c r="C997" t="s">
        <v>1450</v>
      </c>
      <c r="D997">
        <v>989320</v>
      </c>
      <c r="E997" t="s">
        <v>1453</v>
      </c>
      <c r="F997">
        <v>989576</v>
      </c>
      <c r="G997" t="s">
        <v>4427</v>
      </c>
      <c r="H997" t="s">
        <v>4169</v>
      </c>
      <c r="I997" t="s">
        <v>2971</v>
      </c>
      <c r="J997" t="s">
        <v>3208</v>
      </c>
      <c r="K997">
        <v>0.05</v>
      </c>
      <c r="L997">
        <v>0.08</v>
      </c>
      <c r="M997">
        <v>0.03</v>
      </c>
      <c r="N997">
        <v>0.1</v>
      </c>
      <c r="O997">
        <v>8.2000000000000003E-2</v>
      </c>
      <c r="P997">
        <v>-1.2661185100178655E-2</v>
      </c>
      <c r="Q997">
        <v>-2.3371704298749428E-2</v>
      </c>
      <c r="R997">
        <v>-3.6032889398928084E-2</v>
      </c>
      <c r="S997">
        <v>-4.5041111748660101E-2</v>
      </c>
      <c r="T997">
        <v>-5.3388148998213467E-2</v>
      </c>
      <c r="U997">
        <v>8.7338814899821343E-2</v>
      </c>
      <c r="V997">
        <v>7.6628295701250571E-2</v>
      </c>
      <c r="W997">
        <v>6.3967110601071922E-2</v>
      </c>
      <c r="X997">
        <v>5.4958888251339905E-2</v>
      </c>
      <c r="Y997">
        <v>4.6611851001786539E-2</v>
      </c>
      <c r="Z997">
        <v>6.9338814899821355E-2</v>
      </c>
      <c r="AA997">
        <v>5.8628295701250575E-2</v>
      </c>
      <c r="AB997">
        <v>4.596711060107192E-2</v>
      </c>
      <c r="AC997">
        <v>3.6958888251339903E-2</v>
      </c>
      <c r="AD997">
        <v>2.8611851001786537E-2</v>
      </c>
      <c r="AE997" t="str">
        <f t="shared" si="15"/>
        <v>Buku, Majalah, &amp; AudioEkonomi &amp; ManajemenKeuangan &amp; Investasi</v>
      </c>
      <c r="BI997" t="s">
        <v>1486</v>
      </c>
      <c r="BM997" t="s">
        <v>4678</v>
      </c>
      <c r="BO997" t="s">
        <v>4551</v>
      </c>
      <c r="BP997" t="s">
        <v>4533</v>
      </c>
    </row>
    <row r="998" spans="1:68">
      <c r="A998" t="s">
        <v>1444</v>
      </c>
      <c r="B998">
        <v>801928</v>
      </c>
      <c r="C998" t="s">
        <v>1445</v>
      </c>
      <c r="D998">
        <v>989704</v>
      </c>
      <c r="E998" t="s">
        <v>1449</v>
      </c>
      <c r="F998">
        <v>990088</v>
      </c>
      <c r="G998" t="s">
        <v>4420</v>
      </c>
      <c r="H998" t="s">
        <v>3311</v>
      </c>
      <c r="I998" t="s">
        <v>2971</v>
      </c>
      <c r="J998" t="s">
        <v>3208</v>
      </c>
      <c r="K998">
        <v>0.05</v>
      </c>
      <c r="L998">
        <v>0.08</v>
      </c>
      <c r="M998">
        <v>0.03</v>
      </c>
      <c r="N998">
        <v>0.1</v>
      </c>
      <c r="O998">
        <v>8.2000000000000003E-2</v>
      </c>
      <c r="P998">
        <v>-1.2999999999999998E-2</v>
      </c>
      <c r="Q998">
        <v>-2.0999999999999998E-2</v>
      </c>
      <c r="R998">
        <v>-3.3999999999999996E-2</v>
      </c>
      <c r="S998">
        <v>-4.2499999999999996E-2</v>
      </c>
      <c r="T998">
        <v>-0.05</v>
      </c>
      <c r="U998">
        <v>8.7000000000000008E-2</v>
      </c>
      <c r="V998">
        <v>7.9000000000000015E-2</v>
      </c>
      <c r="W998">
        <v>6.6000000000000003E-2</v>
      </c>
      <c r="X998">
        <v>5.7500000000000009E-2</v>
      </c>
      <c r="Y998">
        <v>0.05</v>
      </c>
      <c r="Z998">
        <v>6.9000000000000006E-2</v>
      </c>
      <c r="AA998">
        <v>6.1000000000000006E-2</v>
      </c>
      <c r="AB998">
        <v>4.8000000000000008E-2</v>
      </c>
      <c r="AC998">
        <v>3.9500000000000007E-2</v>
      </c>
      <c r="AD998">
        <v>3.2000000000000001E-2</v>
      </c>
      <c r="AE998" t="str">
        <f t="shared" si="15"/>
        <v>Buku, Majalah, &amp; AudioBuku Anak &amp; BayiBuku Bergambar</v>
      </c>
      <c r="BI998" t="s">
        <v>1486</v>
      </c>
      <c r="BM998" t="s">
        <v>4679</v>
      </c>
      <c r="BO998" t="s">
        <v>4257</v>
      </c>
      <c r="BP998" t="s">
        <v>4563</v>
      </c>
    </row>
    <row r="999" spans="1:68">
      <c r="A999" t="s">
        <v>1444</v>
      </c>
      <c r="B999">
        <v>801928</v>
      </c>
      <c r="C999" t="s">
        <v>1488</v>
      </c>
      <c r="D999">
        <v>990216</v>
      </c>
      <c r="E999" t="s">
        <v>1489</v>
      </c>
      <c r="F999">
        <v>991112</v>
      </c>
      <c r="G999" t="s">
        <v>4459</v>
      </c>
      <c r="H999" t="s">
        <v>4190</v>
      </c>
      <c r="I999" t="s">
        <v>2971</v>
      </c>
      <c r="J999" t="s">
        <v>3208</v>
      </c>
      <c r="K999">
        <v>0.05</v>
      </c>
      <c r="L999">
        <v>0.08</v>
      </c>
      <c r="M999">
        <v>0.03</v>
      </c>
      <c r="N999">
        <v>0.1</v>
      </c>
      <c r="O999">
        <v>8.2000000000000003E-2</v>
      </c>
      <c r="P999">
        <v>-1.2999999999999998E-2</v>
      </c>
      <c r="Q999">
        <v>-2.0999999999999998E-2</v>
      </c>
      <c r="R999">
        <v>-3.3999999999999996E-2</v>
      </c>
      <c r="S999">
        <v>-4.2499999999999996E-2</v>
      </c>
      <c r="T999">
        <v>-0.05</v>
      </c>
      <c r="U999">
        <v>8.7000000000000008E-2</v>
      </c>
      <c r="V999">
        <v>7.9000000000000015E-2</v>
      </c>
      <c r="W999">
        <v>6.6000000000000003E-2</v>
      </c>
      <c r="X999">
        <v>5.7500000000000009E-2</v>
      </c>
      <c r="Y999">
        <v>0.05</v>
      </c>
      <c r="Z999">
        <v>6.9000000000000006E-2</v>
      </c>
      <c r="AA999">
        <v>6.1000000000000006E-2</v>
      </c>
      <c r="AB999">
        <v>4.8000000000000008E-2</v>
      </c>
      <c r="AC999">
        <v>3.9500000000000007E-2</v>
      </c>
      <c r="AD999">
        <v>3.2000000000000001E-2</v>
      </c>
      <c r="AE999" t="str">
        <f t="shared" si="15"/>
        <v>Buku, Majalah, &amp; AudioIlmu &amp; TeknologiPertanian, Perhutanan &amp; Perikanan</v>
      </c>
      <c r="BI999" t="s">
        <v>1486</v>
      </c>
      <c r="BM999" t="s">
        <v>4680</v>
      </c>
      <c r="BO999" t="s">
        <v>3733</v>
      </c>
      <c r="BP999" t="s">
        <v>4564</v>
      </c>
    </row>
    <row r="1000" spans="1:68">
      <c r="A1000" t="s">
        <v>1444</v>
      </c>
      <c r="B1000">
        <v>801928</v>
      </c>
      <c r="C1000" t="s">
        <v>1465</v>
      </c>
      <c r="D1000">
        <v>992392</v>
      </c>
      <c r="E1000" t="s">
        <v>1471</v>
      </c>
      <c r="F1000">
        <v>992648</v>
      </c>
      <c r="G1000" t="s">
        <v>4440</v>
      </c>
      <c r="H1000" t="s">
        <v>4072</v>
      </c>
      <c r="I1000" t="s">
        <v>2971</v>
      </c>
      <c r="J1000" t="s">
        <v>3208</v>
      </c>
      <c r="K1000">
        <v>0.05</v>
      </c>
      <c r="L1000">
        <v>0.08</v>
      </c>
      <c r="M1000">
        <v>0.03</v>
      </c>
      <c r="N1000">
        <v>0.1</v>
      </c>
      <c r="O1000">
        <v>8.2000000000000003E-2</v>
      </c>
      <c r="P1000">
        <v>-1.264145150392789E-2</v>
      </c>
      <c r="Q1000">
        <v>-2.3509839472504783E-2</v>
      </c>
      <c r="R1000">
        <v>-3.6151290976432673E-2</v>
      </c>
      <c r="S1000">
        <v>-4.5189113720540838E-2</v>
      </c>
      <c r="T1000">
        <v>-5.3585484960721116E-2</v>
      </c>
      <c r="U1000">
        <v>8.7358548496072108E-2</v>
      </c>
      <c r="V1000">
        <v>7.6490160527495216E-2</v>
      </c>
      <c r="W1000">
        <v>6.3848709023567332E-2</v>
      </c>
      <c r="X1000">
        <v>5.4810886279459167E-2</v>
      </c>
      <c r="Y1000">
        <v>4.6414515039278889E-2</v>
      </c>
      <c r="Z1000">
        <v>6.935854849607212E-2</v>
      </c>
      <c r="AA1000">
        <v>5.849016052749522E-2</v>
      </c>
      <c r="AB1000">
        <v>4.584870902356733E-2</v>
      </c>
      <c r="AC1000">
        <v>3.6810886279459165E-2</v>
      </c>
      <c r="AD1000">
        <v>2.8414515039278887E-2</v>
      </c>
      <c r="AE1000" t="str">
        <f t="shared" si="15"/>
        <v>Buku, Majalah, &amp; AudioGaya Hidup &amp; HobiPendidikan Persalinan &amp; Antenatal</v>
      </c>
      <c r="BI1000" t="s">
        <v>1486</v>
      </c>
      <c r="BM1000" t="s">
        <v>4681</v>
      </c>
      <c r="BO1000" t="s">
        <v>4006</v>
      </c>
      <c r="BP1000" t="s">
        <v>4565</v>
      </c>
    </row>
    <row r="1001" spans="1:68">
      <c r="A1001" t="s">
        <v>2160</v>
      </c>
      <c r="B1001">
        <v>603014</v>
      </c>
      <c r="C1001" t="s">
        <v>2182</v>
      </c>
      <c r="D1001">
        <v>835336</v>
      </c>
      <c r="E1001" t="s">
        <v>2186</v>
      </c>
      <c r="F1001">
        <v>994696</v>
      </c>
      <c r="G1001" t="s">
        <v>4581</v>
      </c>
      <c r="H1001" t="s">
        <v>4576</v>
      </c>
      <c r="I1001" t="s">
        <v>2971</v>
      </c>
      <c r="J1001" t="s">
        <v>3062</v>
      </c>
      <c r="K1001">
        <v>0.06</v>
      </c>
      <c r="L1001">
        <v>6.5000000000000002E-2</v>
      </c>
      <c r="M1001">
        <v>5.0000000000000044E-3</v>
      </c>
      <c r="N1001">
        <v>0.1</v>
      </c>
      <c r="O1001">
        <v>0.10500000000000001</v>
      </c>
      <c r="P1001">
        <v>-1.55E-2</v>
      </c>
      <c r="Q1001">
        <v>-3.5000000000000027E-3</v>
      </c>
      <c r="R1001">
        <v>-1.9000000000000003E-2</v>
      </c>
      <c r="S1001">
        <v>-2.3750000000000004E-2</v>
      </c>
      <c r="T1001">
        <v>-2.5000000000000005E-2</v>
      </c>
      <c r="U1001">
        <v>8.4500000000000006E-2</v>
      </c>
      <c r="V1001">
        <v>9.6500000000000002E-2</v>
      </c>
      <c r="W1001">
        <v>8.1000000000000003E-2</v>
      </c>
      <c r="X1001">
        <v>7.6249999999999998E-2</v>
      </c>
      <c r="Y1001">
        <v>7.4999999999999997E-2</v>
      </c>
      <c r="Z1001">
        <v>8.950000000000001E-2</v>
      </c>
      <c r="AA1001">
        <v>0.10150000000000001</v>
      </c>
      <c r="AB1001">
        <v>8.6000000000000007E-2</v>
      </c>
      <c r="AC1001">
        <v>8.1250000000000003E-2</v>
      </c>
      <c r="AD1001">
        <v>0.08</v>
      </c>
      <c r="AE1001" t="str">
        <f t="shared" si="15"/>
        <v>Olahraga &amp; OutdoorPeralatan KebugaranAksesori Mesin Olahraga</v>
      </c>
      <c r="BI1001" t="s">
        <v>1486</v>
      </c>
      <c r="BM1001" t="s">
        <v>4682</v>
      </c>
      <c r="BO1001" t="s">
        <v>3991</v>
      </c>
      <c r="BP1001" t="s">
        <v>4566</v>
      </c>
    </row>
    <row r="1002" spans="1:68">
      <c r="A1002" t="s">
        <v>1997</v>
      </c>
      <c r="B1002">
        <v>824584</v>
      </c>
      <c r="C1002" t="s">
        <v>1999</v>
      </c>
      <c r="D1002">
        <v>902792</v>
      </c>
      <c r="E1002" t="s">
        <v>2005</v>
      </c>
      <c r="F1002">
        <v>995208</v>
      </c>
      <c r="G1002" t="s">
        <v>3739</v>
      </c>
      <c r="H1002" t="s">
        <v>2812</v>
      </c>
      <c r="I1002" t="s">
        <v>246</v>
      </c>
      <c r="J1002" t="s">
        <v>1997</v>
      </c>
      <c r="K1002">
        <v>5.5E-2</v>
      </c>
      <c r="L1002">
        <v>0.08</v>
      </c>
      <c r="M1002">
        <v>2.5000000000000001E-2</v>
      </c>
      <c r="N1002">
        <v>0.1</v>
      </c>
      <c r="O1002">
        <v>0.11700000000000001</v>
      </c>
      <c r="P1002">
        <v>-1.2601410751889263E-2</v>
      </c>
      <c r="Q1002">
        <v>-2.3790124736775189E-2</v>
      </c>
      <c r="R1002">
        <v>-3.6391535488664452E-2</v>
      </c>
      <c r="S1002">
        <v>-4.5489419360830563E-2</v>
      </c>
      <c r="T1002">
        <v>-5.3985892481107411E-2</v>
      </c>
      <c r="U1002">
        <v>8.7398589248110739E-2</v>
      </c>
      <c r="V1002">
        <v>7.6209875263224813E-2</v>
      </c>
      <c r="W1002">
        <v>6.3608464511335561E-2</v>
      </c>
      <c r="X1002">
        <v>5.4510580639169443E-2</v>
      </c>
      <c r="Y1002">
        <v>4.6014107518892594E-2</v>
      </c>
      <c r="Z1002">
        <v>0.10439858924811074</v>
      </c>
      <c r="AA1002">
        <v>9.3209875263224815E-2</v>
      </c>
      <c r="AB1002">
        <v>8.0608464511335548E-2</v>
      </c>
      <c r="AC1002">
        <v>7.1510580639169444E-2</v>
      </c>
      <c r="AD1002">
        <v>6.3014107518892595E-2</v>
      </c>
      <c r="AE1002" t="str">
        <f t="shared" si="15"/>
        <v>Koper &amp; TasTas FungsionalKantong Perlengkapan Mandi</v>
      </c>
      <c r="BI1002" t="s">
        <v>1486</v>
      </c>
      <c r="BM1002" t="s">
        <v>4683</v>
      </c>
      <c r="BO1002" t="s">
        <v>3988</v>
      </c>
      <c r="BP1002" t="s">
        <v>4568</v>
      </c>
    </row>
    <row r="1003" spans="1:68">
      <c r="A1003" t="s">
        <v>1405</v>
      </c>
      <c r="B1003">
        <v>2344592</v>
      </c>
      <c r="C1003" t="s">
        <v>1410</v>
      </c>
      <c r="D1003">
        <v>2316048</v>
      </c>
      <c r="E1003" t="s">
        <v>1411</v>
      </c>
      <c r="F1003">
        <v>2324624</v>
      </c>
      <c r="G1003" t="s">
        <v>3458</v>
      </c>
      <c r="H1003" t="s">
        <v>4525</v>
      </c>
      <c r="I1003" t="s">
        <v>3415</v>
      </c>
      <c r="J1003" t="s">
        <v>4526</v>
      </c>
      <c r="K1003">
        <v>0.04</v>
      </c>
      <c r="L1003">
        <v>0.06</v>
      </c>
      <c r="M1003">
        <v>1.9999999999999997E-2</v>
      </c>
      <c r="N1003">
        <v>9.5000000000000001E-2</v>
      </c>
      <c r="O1003">
        <v>0.06</v>
      </c>
      <c r="P1003">
        <v>-1.4E-2</v>
      </c>
      <c r="Q1003">
        <v>-1.3999999999999997E-2</v>
      </c>
      <c r="R1003">
        <v>-2.7999999999999997E-2</v>
      </c>
      <c r="S1003">
        <v>-3.4999999999999996E-2</v>
      </c>
      <c r="T1003">
        <v>-3.9999999999999994E-2</v>
      </c>
      <c r="U1003">
        <v>8.1000000000000003E-2</v>
      </c>
      <c r="V1003">
        <v>8.1000000000000003E-2</v>
      </c>
      <c r="W1003">
        <v>6.7000000000000004E-2</v>
      </c>
      <c r="X1003">
        <v>6.0000000000000005E-2</v>
      </c>
      <c r="Y1003">
        <v>5.5000000000000007E-2</v>
      </c>
      <c r="Z1003">
        <v>4.5999999999999999E-2</v>
      </c>
      <c r="AA1003">
        <v>4.5999999999999999E-2</v>
      </c>
      <c r="AB1003">
        <v>3.2000000000000001E-2</v>
      </c>
      <c r="AC1003">
        <v>2.5000000000000001E-2</v>
      </c>
      <c r="AD1003">
        <v>2.0000000000000004E-2</v>
      </c>
      <c r="AE1003" t="str">
        <f t="shared" si="15"/>
        <v>Pemesanan &amp; VoucherPropertiBiaya Pemesanan Apartemen</v>
      </c>
      <c r="BI1003" t="s">
        <v>1486</v>
      </c>
      <c r="BM1003" t="s">
        <v>4684</v>
      </c>
      <c r="BO1003" t="s">
        <v>3997</v>
      </c>
      <c r="BP1003" t="s">
        <v>4570</v>
      </c>
    </row>
    <row r="1004" spans="1:68">
      <c r="A1004" t="s">
        <v>1405</v>
      </c>
      <c r="B1004">
        <v>2344592</v>
      </c>
      <c r="C1004" t="s">
        <v>1430</v>
      </c>
      <c r="D1004">
        <v>2316176</v>
      </c>
      <c r="E1004" t="s">
        <v>1438</v>
      </c>
      <c r="F1004">
        <v>2327568</v>
      </c>
      <c r="G1004" t="s">
        <v>3448</v>
      </c>
      <c r="H1004" t="s">
        <v>4537</v>
      </c>
      <c r="I1004" t="s">
        <v>3415</v>
      </c>
      <c r="J1004" t="s">
        <v>4538</v>
      </c>
      <c r="K1004">
        <v>0.04</v>
      </c>
      <c r="L1004">
        <v>0.06</v>
      </c>
      <c r="M1004">
        <v>1.9999999999999997E-2</v>
      </c>
      <c r="N1004">
        <v>0.1</v>
      </c>
      <c r="O1004">
        <v>0.08</v>
      </c>
      <c r="P1004">
        <v>-1.4E-2</v>
      </c>
      <c r="Q1004">
        <v>-1.3999999999999997E-2</v>
      </c>
      <c r="R1004">
        <v>-2.7999999999999997E-2</v>
      </c>
      <c r="S1004">
        <v>-3.4999999999999996E-2</v>
      </c>
      <c r="T1004">
        <v>-3.9999999999999994E-2</v>
      </c>
      <c r="U1004">
        <v>8.6000000000000007E-2</v>
      </c>
      <c r="V1004">
        <v>8.6000000000000007E-2</v>
      </c>
      <c r="W1004">
        <v>7.2000000000000008E-2</v>
      </c>
      <c r="X1004">
        <v>6.5000000000000002E-2</v>
      </c>
      <c r="Y1004">
        <v>6.0000000000000012E-2</v>
      </c>
      <c r="Z1004">
        <v>6.6000000000000003E-2</v>
      </c>
      <c r="AA1004">
        <v>6.6000000000000003E-2</v>
      </c>
      <c r="AB1004">
        <v>5.2000000000000005E-2</v>
      </c>
      <c r="AC1004">
        <v>4.5000000000000005E-2</v>
      </c>
      <c r="AD1004">
        <v>4.0000000000000008E-2</v>
      </c>
      <c r="AE1004" t="str">
        <f t="shared" si="15"/>
        <v>Pemesanan &amp; VoucherPerjalanan &amp; TiketTur Internasional</v>
      </c>
      <c r="BI1004" t="s">
        <v>1486</v>
      </c>
      <c r="BM1004" t="s">
        <v>4685</v>
      </c>
      <c r="BO1004" t="s">
        <v>4009</v>
      </c>
      <c r="BP1004" t="s">
        <v>4571</v>
      </c>
    </row>
    <row r="1005" spans="1:68">
      <c r="A1005" t="s">
        <v>2248</v>
      </c>
      <c r="B1005">
        <v>600154</v>
      </c>
      <c r="C1005" t="s">
        <v>2250</v>
      </c>
      <c r="D1005">
        <v>808328</v>
      </c>
      <c r="E1005" t="s">
        <v>2255</v>
      </c>
      <c r="F1005">
        <v>600165</v>
      </c>
      <c r="G1005" t="s">
        <v>4686</v>
      </c>
      <c r="H1005" t="s">
        <v>4637</v>
      </c>
      <c r="I1005" t="s">
        <v>2547</v>
      </c>
      <c r="J1005" t="s">
        <v>2248</v>
      </c>
      <c r="K1005">
        <v>0.05</v>
      </c>
      <c r="L1005">
        <v>0.08</v>
      </c>
      <c r="M1005">
        <v>0.03</v>
      </c>
      <c r="N1005">
        <v>0.1</v>
      </c>
      <c r="O1005">
        <v>0.10500000000000001</v>
      </c>
      <c r="P1005">
        <v>-1.2744910310330915E-2</v>
      </c>
      <c r="Q1005">
        <v>-2.2785627827683608E-2</v>
      </c>
      <c r="R1005">
        <v>-3.5530538138014524E-2</v>
      </c>
      <c r="S1005">
        <v>-4.4413172672518153E-2</v>
      </c>
      <c r="T1005">
        <v>-5.2550896896690874E-2</v>
      </c>
      <c r="U1005">
        <v>8.7255089689669094E-2</v>
      </c>
      <c r="V1005">
        <v>7.7214372172316401E-2</v>
      </c>
      <c r="W1005">
        <v>6.4469461861985489E-2</v>
      </c>
      <c r="X1005">
        <v>5.5586827327481853E-2</v>
      </c>
      <c r="Y1005">
        <v>4.7449103103309132E-2</v>
      </c>
      <c r="Z1005">
        <v>9.2255089689669098E-2</v>
      </c>
      <c r="AA1005">
        <v>8.2214372172316405E-2</v>
      </c>
      <c r="AB1005">
        <v>6.9469461861985493E-2</v>
      </c>
      <c r="AC1005">
        <v>6.0586827327481857E-2</v>
      </c>
      <c r="AD1005">
        <v>5.2449103103309136E-2</v>
      </c>
      <c r="AE1005" t="str">
        <f t="shared" si="15"/>
        <v>Tekstil &amp; Soft FurnishingSepreiSeprai &amp; Sarung Bantal</v>
      </c>
      <c r="BI1005" t="s">
        <v>1486</v>
      </c>
      <c r="BM1005" t="s">
        <v>4687</v>
      </c>
      <c r="BO1005" t="s">
        <v>4003</v>
      </c>
      <c r="BP1005" t="s">
        <v>4574</v>
      </c>
    </row>
    <row r="1006" spans="1:68">
      <c r="A1006" t="s">
        <v>1997</v>
      </c>
      <c r="B1006">
        <v>824584</v>
      </c>
      <c r="C1006" t="s">
        <v>2006</v>
      </c>
      <c r="D1006">
        <v>902664</v>
      </c>
      <c r="E1006" t="s">
        <v>2010</v>
      </c>
      <c r="F1006">
        <v>601419</v>
      </c>
      <c r="G1006" t="s">
        <v>3734</v>
      </c>
      <c r="H1006" t="s">
        <v>3114</v>
      </c>
      <c r="I1006" t="s">
        <v>246</v>
      </c>
      <c r="J1006" t="s">
        <v>1997</v>
      </c>
      <c r="K1006">
        <v>5.5E-2</v>
      </c>
      <c r="L1006">
        <v>0.08</v>
      </c>
      <c r="M1006">
        <v>2.5000000000000001E-2</v>
      </c>
      <c r="N1006">
        <v>0.1</v>
      </c>
      <c r="O1006">
        <v>0.11700000000000001</v>
      </c>
      <c r="P1006">
        <v>-1.3500000000000009E-2</v>
      </c>
      <c r="Q1006">
        <v>-1.7499999999999998E-2</v>
      </c>
      <c r="R1006">
        <v>-3.1000000000000007E-2</v>
      </c>
      <c r="S1006">
        <v>-3.8750000000000007E-2</v>
      </c>
      <c r="T1006">
        <v>-4.4999999999999998E-2</v>
      </c>
      <c r="U1006">
        <v>8.6499999999999994E-2</v>
      </c>
      <c r="V1006">
        <v>8.2500000000000004E-2</v>
      </c>
      <c r="W1006">
        <v>6.9000000000000006E-2</v>
      </c>
      <c r="X1006">
        <v>6.1249999999999999E-2</v>
      </c>
      <c r="Y1006">
        <v>5.5000000000000007E-2</v>
      </c>
      <c r="Z1006">
        <v>0.10349999999999999</v>
      </c>
      <c r="AA1006">
        <v>9.9500000000000005E-2</v>
      </c>
      <c r="AB1006">
        <v>8.5999999999999993E-2</v>
      </c>
      <c r="AC1006">
        <v>7.825E-2</v>
      </c>
      <c r="AD1006">
        <v>7.2000000000000008E-2</v>
      </c>
      <c r="AE1006" t="str">
        <f t="shared" si="15"/>
        <v>Koper &amp; TasKoper &amp; Tas TravelTas Perjalanan</v>
      </c>
      <c r="BI1006" t="s">
        <v>1486</v>
      </c>
      <c r="BM1006" t="s">
        <v>4688</v>
      </c>
      <c r="BO1006" t="s">
        <v>4000</v>
      </c>
      <c r="BP1006" t="s">
        <v>4577</v>
      </c>
    </row>
    <row r="1007" spans="1:68">
      <c r="A1007" t="s">
        <v>1997</v>
      </c>
      <c r="B1007">
        <v>824584</v>
      </c>
      <c r="C1007" t="s">
        <v>1999</v>
      </c>
      <c r="D1007">
        <v>902792</v>
      </c>
      <c r="E1007" t="s">
        <v>2000</v>
      </c>
      <c r="F1007">
        <v>601446</v>
      </c>
      <c r="G1007" t="s">
        <v>3742</v>
      </c>
      <c r="H1007" t="s">
        <v>2812</v>
      </c>
      <c r="I1007" t="s">
        <v>246</v>
      </c>
      <c r="J1007" t="s">
        <v>1997</v>
      </c>
      <c r="K1007">
        <v>5.5E-2</v>
      </c>
      <c r="L1007">
        <v>0.08</v>
      </c>
      <c r="M1007">
        <v>2.5000000000000001E-2</v>
      </c>
      <c r="N1007">
        <v>0.1</v>
      </c>
      <c r="O1007">
        <v>0.11700000000000001</v>
      </c>
      <c r="P1007">
        <v>-1.3325283251586825E-2</v>
      </c>
      <c r="Q1007">
        <v>-1.872301723889223E-2</v>
      </c>
      <c r="R1007">
        <v>-3.2048300490479055E-2</v>
      </c>
      <c r="S1007">
        <v>-4.0060375613098817E-2</v>
      </c>
      <c r="T1007">
        <v>-4.6747167484131755E-2</v>
      </c>
      <c r="U1007">
        <v>8.6674716748413178E-2</v>
      </c>
      <c r="V1007">
        <v>8.1276982761107772E-2</v>
      </c>
      <c r="W1007">
        <v>6.7951699509520957E-2</v>
      </c>
      <c r="X1007">
        <v>5.9939624386901189E-2</v>
      </c>
      <c r="Y1007">
        <v>5.3252832515868251E-2</v>
      </c>
      <c r="Z1007">
        <v>0.10367471674841318</v>
      </c>
      <c r="AA1007">
        <v>9.8276982761107773E-2</v>
      </c>
      <c r="AB1007">
        <v>8.4951699509520945E-2</v>
      </c>
      <c r="AC1007">
        <v>7.693962438690119E-2</v>
      </c>
      <c r="AD1007">
        <v>7.0252832515868252E-2</v>
      </c>
      <c r="AE1007" t="str">
        <f t="shared" si="15"/>
        <v>Koper &amp; TasTas FungsionalRansel</v>
      </c>
      <c r="BI1007" t="s">
        <v>1486</v>
      </c>
      <c r="BM1007" t="s">
        <v>4689</v>
      </c>
      <c r="BO1007" t="s">
        <v>3994</v>
      </c>
      <c r="BP1007" t="s">
        <v>4580</v>
      </c>
    </row>
    <row r="1008" spans="1:68">
      <c r="A1008" t="s">
        <v>2160</v>
      </c>
      <c r="B1008">
        <v>603014</v>
      </c>
      <c r="C1008" t="s">
        <v>2161</v>
      </c>
      <c r="D1008">
        <v>834952</v>
      </c>
      <c r="E1008" t="s">
        <v>2168</v>
      </c>
      <c r="F1008">
        <v>603221</v>
      </c>
      <c r="G1008" t="s">
        <v>4625</v>
      </c>
      <c r="H1008" t="s">
        <v>4545</v>
      </c>
      <c r="I1008" t="s">
        <v>2971</v>
      </c>
      <c r="J1008" t="s">
        <v>3062</v>
      </c>
      <c r="K1008">
        <v>0.06</v>
      </c>
      <c r="L1008">
        <v>6.5000000000000002E-2</v>
      </c>
      <c r="M1008">
        <v>5.0000000000000044E-3</v>
      </c>
      <c r="N1008">
        <v>0.1</v>
      </c>
      <c r="O1008">
        <v>0.10500000000000001</v>
      </c>
      <c r="P1008">
        <v>-1.55E-2</v>
      </c>
      <c r="Q1008">
        <v>-3.5000000000000027E-3</v>
      </c>
      <c r="R1008">
        <v>-1.9000000000000003E-2</v>
      </c>
      <c r="S1008">
        <v>-2.3750000000000004E-2</v>
      </c>
      <c r="T1008">
        <v>-2.5000000000000005E-2</v>
      </c>
      <c r="U1008">
        <v>8.4500000000000006E-2</v>
      </c>
      <c r="V1008">
        <v>9.6500000000000002E-2</v>
      </c>
      <c r="W1008">
        <v>8.1000000000000003E-2</v>
      </c>
      <c r="X1008">
        <v>7.6249999999999998E-2</v>
      </c>
      <c r="Y1008">
        <v>7.4999999999999997E-2</v>
      </c>
      <c r="Z1008">
        <v>8.950000000000001E-2</v>
      </c>
      <c r="AA1008">
        <v>0.10150000000000001</v>
      </c>
      <c r="AB1008">
        <v>8.6000000000000007E-2</v>
      </c>
      <c r="AC1008">
        <v>8.1250000000000003E-2</v>
      </c>
      <c r="AD1008">
        <v>0.08</v>
      </c>
      <c r="AE1008" t="str">
        <f t="shared" si="15"/>
        <v>Olahraga &amp; OutdoorPeralatan Olahraga BolaTenis</v>
      </c>
      <c r="BI1008" t="s">
        <v>1486</v>
      </c>
      <c r="BM1008" t="s">
        <v>4690</v>
      </c>
      <c r="BO1008" t="s">
        <v>4030</v>
      </c>
      <c r="BP1008" t="s">
        <v>4583</v>
      </c>
    </row>
    <row r="1009" spans="1:68">
      <c r="A1009" t="s">
        <v>1811</v>
      </c>
      <c r="B1009">
        <v>600001</v>
      </c>
      <c r="C1009" t="s">
        <v>1845</v>
      </c>
      <c r="D1009">
        <v>851848</v>
      </c>
      <c r="E1009" t="s">
        <v>1850</v>
      </c>
      <c r="F1009">
        <v>852872</v>
      </c>
      <c r="G1009" t="s">
        <v>4691</v>
      </c>
      <c r="H1009" t="s">
        <v>2808</v>
      </c>
      <c r="I1009" t="s">
        <v>2547</v>
      </c>
      <c r="J1009" t="s">
        <v>1811</v>
      </c>
      <c r="K1009">
        <v>0.06</v>
      </c>
      <c r="L1009">
        <v>0.08</v>
      </c>
      <c r="M1009">
        <v>2.0000000000000004E-2</v>
      </c>
      <c r="N1009">
        <v>0.1</v>
      </c>
      <c r="O1009">
        <v>0.122</v>
      </c>
      <c r="P1009">
        <v>-1.3397963160519218E-2</v>
      </c>
      <c r="Q1009">
        <v>-1.821425787636553E-2</v>
      </c>
      <c r="R1009">
        <v>-3.1612221036884748E-2</v>
      </c>
      <c r="S1009">
        <v>-3.9515276296105933E-2</v>
      </c>
      <c r="T1009">
        <v>-4.6020368394807901E-2</v>
      </c>
      <c r="U1009">
        <v>8.6602036839480784E-2</v>
      </c>
      <c r="V1009">
        <v>8.1785742123634472E-2</v>
      </c>
      <c r="W1009">
        <v>6.8387778963115264E-2</v>
      </c>
      <c r="X1009">
        <v>6.0484723703894072E-2</v>
      </c>
      <c r="Y1009">
        <v>5.3979631605192105E-2</v>
      </c>
      <c r="Z1009">
        <v>0.10860203683948078</v>
      </c>
      <c r="AA1009">
        <v>0.10378574212363446</v>
      </c>
      <c r="AB1009">
        <v>9.0387778963115256E-2</v>
      </c>
      <c r="AC1009">
        <v>8.2484723703894064E-2</v>
      </c>
      <c r="AD1009">
        <v>7.5979631605192097E-2</v>
      </c>
      <c r="AE1009" t="str">
        <f t="shared" si="15"/>
        <v>Perlengkapan RumahHome OrganizerHolder &amp; Rak Penyimpanan</v>
      </c>
      <c r="BI1009" t="s">
        <v>1486</v>
      </c>
      <c r="BM1009" t="s">
        <v>4692</v>
      </c>
      <c r="BO1009" t="s">
        <v>4022</v>
      </c>
      <c r="BP1009" t="s">
        <v>4586</v>
      </c>
    </row>
    <row r="1010" spans="1:68">
      <c r="A1010" t="s">
        <v>1444</v>
      </c>
      <c r="B1010">
        <v>801928</v>
      </c>
      <c r="C1010" t="s">
        <v>1465</v>
      </c>
      <c r="D1010">
        <v>992392</v>
      </c>
      <c r="E1010" t="s">
        <v>1472</v>
      </c>
      <c r="F1010">
        <v>928392</v>
      </c>
      <c r="G1010" t="s">
        <v>4446</v>
      </c>
      <c r="H1010" t="s">
        <v>4072</v>
      </c>
      <c r="I1010" t="s">
        <v>2971</v>
      </c>
      <c r="J1010" t="s">
        <v>3208</v>
      </c>
      <c r="K1010">
        <v>0.05</v>
      </c>
      <c r="L1010">
        <v>0.08</v>
      </c>
      <c r="M1010">
        <v>0.03</v>
      </c>
      <c r="N1010">
        <v>0.1</v>
      </c>
      <c r="O1010">
        <v>8.2000000000000003E-2</v>
      </c>
      <c r="P1010">
        <v>-1.2999999999999998E-2</v>
      </c>
      <c r="Q1010">
        <v>-2.0999999999999998E-2</v>
      </c>
      <c r="R1010">
        <v>-3.3999999999999996E-2</v>
      </c>
      <c r="S1010">
        <v>-4.2499999999999996E-2</v>
      </c>
      <c r="T1010">
        <v>-0.05</v>
      </c>
      <c r="U1010">
        <v>8.7000000000000008E-2</v>
      </c>
      <c r="V1010">
        <v>7.9000000000000015E-2</v>
      </c>
      <c r="W1010">
        <v>6.6000000000000003E-2</v>
      </c>
      <c r="X1010">
        <v>5.7500000000000009E-2</v>
      </c>
      <c r="Y1010">
        <v>0.05</v>
      </c>
      <c r="Z1010">
        <v>6.9000000000000006E-2</v>
      </c>
      <c r="AA1010">
        <v>6.1000000000000006E-2</v>
      </c>
      <c r="AB1010">
        <v>4.8000000000000008E-2</v>
      </c>
      <c r="AC1010">
        <v>3.9500000000000007E-2</v>
      </c>
      <c r="AD1010">
        <v>3.2000000000000001E-2</v>
      </c>
      <c r="AE1010" t="str">
        <f t="shared" si="15"/>
        <v>Buku, Majalah, &amp; AudioGaya Hidup &amp; HobiResep &amp; Memasak</v>
      </c>
      <c r="BI1010" t="s">
        <v>1486</v>
      </c>
      <c r="BM1010" t="s">
        <v>4693</v>
      </c>
      <c r="BO1010" t="s">
        <v>4025</v>
      </c>
      <c r="BP1010" t="s">
        <v>4589</v>
      </c>
    </row>
    <row r="1011" spans="1:68">
      <c r="A1011" t="s">
        <v>1444</v>
      </c>
      <c r="B1011">
        <v>801928</v>
      </c>
      <c r="C1011" t="s">
        <v>1465</v>
      </c>
      <c r="D1011">
        <v>992392</v>
      </c>
      <c r="E1011" t="s">
        <v>1466</v>
      </c>
      <c r="F1011">
        <v>929288</v>
      </c>
      <c r="G1011" t="s">
        <v>4432</v>
      </c>
      <c r="H1011" t="s">
        <v>4072</v>
      </c>
      <c r="I1011" t="s">
        <v>2971</v>
      </c>
      <c r="J1011" t="s">
        <v>3208</v>
      </c>
      <c r="K1011">
        <v>0.05</v>
      </c>
      <c r="L1011">
        <v>0.08</v>
      </c>
      <c r="M1011">
        <v>0.03</v>
      </c>
      <c r="N1011">
        <v>0.1</v>
      </c>
      <c r="O1011">
        <v>8.2000000000000003E-2</v>
      </c>
      <c r="P1011">
        <v>-1.2999999999999998E-2</v>
      </c>
      <c r="Q1011">
        <v>-2.0999999999999998E-2</v>
      </c>
      <c r="R1011">
        <v>-3.3999999999999996E-2</v>
      </c>
      <c r="S1011">
        <v>-4.2499999999999996E-2</v>
      </c>
      <c r="T1011">
        <v>-0.05</v>
      </c>
      <c r="U1011">
        <v>8.7000000000000008E-2</v>
      </c>
      <c r="V1011">
        <v>7.9000000000000015E-2</v>
      </c>
      <c r="W1011">
        <v>6.6000000000000003E-2</v>
      </c>
      <c r="X1011">
        <v>5.7500000000000009E-2</v>
      </c>
      <c r="Y1011">
        <v>0.05</v>
      </c>
      <c r="Z1011">
        <v>6.9000000000000006E-2</v>
      </c>
      <c r="AA1011">
        <v>6.1000000000000006E-2</v>
      </c>
      <c r="AB1011">
        <v>4.8000000000000008E-2</v>
      </c>
      <c r="AC1011">
        <v>3.9500000000000007E-2</v>
      </c>
      <c r="AD1011">
        <v>3.2000000000000001E-2</v>
      </c>
      <c r="AE1011" t="str">
        <f t="shared" si="15"/>
        <v>Buku, Majalah, &amp; AudioGaya Hidup &amp; HobiKomik &amp; Manga</v>
      </c>
      <c r="BI1011" t="s">
        <v>1486</v>
      </c>
      <c r="BM1011" t="s">
        <v>4694</v>
      </c>
      <c r="BO1011" t="s">
        <v>4036</v>
      </c>
      <c r="BP1011" t="s">
        <v>4591</v>
      </c>
    </row>
    <row r="1012" spans="1:68">
      <c r="A1012" t="s">
        <v>1405</v>
      </c>
      <c r="B1012">
        <v>2344592</v>
      </c>
      <c r="C1012" t="s">
        <v>1430</v>
      </c>
      <c r="D1012">
        <v>2316176</v>
      </c>
      <c r="E1012" t="s">
        <v>1441</v>
      </c>
      <c r="F1012">
        <v>2327824</v>
      </c>
      <c r="G1012" t="s">
        <v>3455</v>
      </c>
      <c r="H1012" t="s">
        <v>4537</v>
      </c>
      <c r="I1012" t="s">
        <v>3415</v>
      </c>
      <c r="J1012" t="s">
        <v>4538</v>
      </c>
      <c r="K1012">
        <v>0.04</v>
      </c>
      <c r="L1012">
        <v>0.06</v>
      </c>
      <c r="M1012">
        <v>1.9999999999999997E-2</v>
      </c>
      <c r="N1012">
        <v>0.1</v>
      </c>
      <c r="O1012">
        <v>0.08</v>
      </c>
      <c r="P1012">
        <v>-1.4E-2</v>
      </c>
      <c r="Q1012">
        <v>-1.3999999999999997E-2</v>
      </c>
      <c r="R1012">
        <v>-2.7999999999999997E-2</v>
      </c>
      <c r="S1012">
        <v>-3.4999999999999996E-2</v>
      </c>
      <c r="T1012">
        <v>-3.9999999999999994E-2</v>
      </c>
      <c r="U1012">
        <v>8.6000000000000007E-2</v>
      </c>
      <c r="V1012">
        <v>8.6000000000000007E-2</v>
      </c>
      <c r="W1012">
        <v>7.2000000000000008E-2</v>
      </c>
      <c r="X1012">
        <v>6.5000000000000002E-2</v>
      </c>
      <c r="Y1012">
        <v>6.0000000000000012E-2</v>
      </c>
      <c r="Z1012">
        <v>6.6000000000000003E-2</v>
      </c>
      <c r="AA1012">
        <v>6.6000000000000003E-2</v>
      </c>
      <c r="AB1012">
        <v>5.2000000000000005E-2</v>
      </c>
      <c r="AC1012">
        <v>4.5000000000000005E-2</v>
      </c>
      <c r="AD1012">
        <v>4.0000000000000008E-2</v>
      </c>
      <c r="AE1012" t="str">
        <f t="shared" si="15"/>
        <v>Pemesanan &amp; VoucherPerjalanan &amp; TiketTur Keagamaan</v>
      </c>
      <c r="BI1012" t="s">
        <v>1486</v>
      </c>
      <c r="BM1012" t="s">
        <v>4695</v>
      </c>
      <c r="BO1012" t="s">
        <v>4033</v>
      </c>
      <c r="BP1012" t="s">
        <v>4593</v>
      </c>
    </row>
    <row r="1013" spans="1:68">
      <c r="A1013" t="s">
        <v>1405</v>
      </c>
      <c r="B1013">
        <v>2344592</v>
      </c>
      <c r="C1013" t="s">
        <v>1410</v>
      </c>
      <c r="D1013">
        <v>2316048</v>
      </c>
      <c r="E1013" t="s">
        <v>1415</v>
      </c>
      <c r="F1013">
        <v>2324752</v>
      </c>
      <c r="G1013" t="s">
        <v>3461</v>
      </c>
      <c r="H1013" t="s">
        <v>4525</v>
      </c>
      <c r="I1013" t="s">
        <v>3415</v>
      </c>
      <c r="J1013" t="s">
        <v>4526</v>
      </c>
      <c r="K1013">
        <v>0.04</v>
      </c>
      <c r="L1013">
        <v>0.06</v>
      </c>
      <c r="M1013">
        <v>1.9999999999999997E-2</v>
      </c>
      <c r="N1013">
        <v>9.5000000000000001E-2</v>
      </c>
      <c r="O1013">
        <v>0.06</v>
      </c>
      <c r="P1013">
        <v>-1.4E-2</v>
      </c>
      <c r="Q1013">
        <v>-1.3999999999999997E-2</v>
      </c>
      <c r="R1013">
        <v>-2.7999999999999997E-2</v>
      </c>
      <c r="S1013">
        <v>-3.4999999999999996E-2</v>
      </c>
      <c r="T1013">
        <v>-3.9999999999999994E-2</v>
      </c>
      <c r="U1013">
        <v>8.1000000000000003E-2</v>
      </c>
      <c r="V1013">
        <v>8.1000000000000003E-2</v>
      </c>
      <c r="W1013">
        <v>6.7000000000000004E-2</v>
      </c>
      <c r="X1013">
        <v>6.0000000000000005E-2</v>
      </c>
      <c r="Y1013">
        <v>5.5000000000000007E-2</v>
      </c>
      <c r="Z1013">
        <v>4.5999999999999999E-2</v>
      </c>
      <c r="AA1013">
        <v>4.5999999999999999E-2</v>
      </c>
      <c r="AB1013">
        <v>3.2000000000000001E-2</v>
      </c>
      <c r="AC1013">
        <v>2.5000000000000001E-2</v>
      </c>
      <c r="AD1013">
        <v>2.0000000000000004E-2</v>
      </c>
      <c r="AE1013" t="str">
        <f t="shared" si="15"/>
        <v>Pemesanan &amp; VoucherPropertiBiaya Pemesanan Gedung</v>
      </c>
      <c r="BI1013" t="s">
        <v>1486</v>
      </c>
      <c r="BM1013" t="s">
        <v>4696</v>
      </c>
      <c r="BO1013" t="s">
        <v>4019</v>
      </c>
      <c r="BP1013" t="s">
        <v>4596</v>
      </c>
    </row>
    <row r="1014" spans="1:68">
      <c r="A1014" t="s">
        <v>1244</v>
      </c>
      <c r="B1014">
        <v>602284</v>
      </c>
      <c r="C1014" t="s">
        <v>1309</v>
      </c>
      <c r="D1014">
        <v>877576</v>
      </c>
      <c r="E1014" t="s">
        <v>1315</v>
      </c>
      <c r="F1014">
        <v>998792</v>
      </c>
      <c r="G1014" t="s">
        <v>4071</v>
      </c>
      <c r="H1014" t="s">
        <v>3755</v>
      </c>
      <c r="I1014" t="s">
        <v>2457</v>
      </c>
      <c r="J1014" t="s">
        <v>2739</v>
      </c>
      <c r="K1014">
        <v>0.04</v>
      </c>
      <c r="L1014">
        <v>7.0000000000000007E-2</v>
      </c>
      <c r="M1014">
        <v>3.0000000000000006E-2</v>
      </c>
      <c r="N1014">
        <v>0.1</v>
      </c>
      <c r="O1014">
        <v>0.11700000000000001</v>
      </c>
      <c r="P1014">
        <v>-1.2118731147647503E-2</v>
      </c>
      <c r="Q1014">
        <v>-2.7168881966467492E-2</v>
      </c>
      <c r="R1014">
        <v>-3.9287613114114994E-2</v>
      </c>
      <c r="S1014">
        <v>-4.9109516392643743E-2</v>
      </c>
      <c r="T1014">
        <v>-5.8812688523524989E-2</v>
      </c>
      <c r="U1014">
        <v>8.7881268852352507E-2</v>
      </c>
      <c r="V1014">
        <v>7.283111803353251E-2</v>
      </c>
      <c r="W1014">
        <v>6.0712386885885011E-2</v>
      </c>
      <c r="X1014">
        <v>5.0890483607356263E-2</v>
      </c>
      <c r="Y1014">
        <v>4.1187311476475016E-2</v>
      </c>
      <c r="Z1014">
        <v>0.10488126885235251</v>
      </c>
      <c r="AA1014">
        <v>8.9831118033532512E-2</v>
      </c>
      <c r="AB1014">
        <v>7.7712386885885013E-2</v>
      </c>
      <c r="AC1014">
        <v>6.7890483607356264E-2</v>
      </c>
      <c r="AD1014">
        <v>5.8187311476475018E-2</v>
      </c>
      <c r="AE1014" t="str">
        <f t="shared" si="15"/>
        <v>Bayi &amp; PersalinanPerlengkapan Bayi untuk TravelSabuk Pengaman &amp; Aksesorinya</v>
      </c>
      <c r="BI1014" t="s">
        <v>1486</v>
      </c>
      <c r="BM1014" t="s">
        <v>4697</v>
      </c>
      <c r="BO1014" t="s">
        <v>4016</v>
      </c>
      <c r="BP1014" t="s">
        <v>4599</v>
      </c>
    </row>
    <row r="1015" spans="1:68">
      <c r="A1015" t="s">
        <v>1405</v>
      </c>
      <c r="B1015">
        <v>2344592</v>
      </c>
      <c r="C1015" t="s">
        <v>1410</v>
      </c>
      <c r="D1015">
        <v>2316048</v>
      </c>
      <c r="E1015" t="s">
        <v>1423</v>
      </c>
      <c r="F1015">
        <v>2326800</v>
      </c>
      <c r="G1015" t="s">
        <v>3510</v>
      </c>
      <c r="H1015" t="s">
        <v>4525</v>
      </c>
      <c r="I1015" t="s">
        <v>3415</v>
      </c>
      <c r="J1015" t="s">
        <v>4526</v>
      </c>
      <c r="K1015">
        <v>0.04</v>
      </c>
      <c r="L1015">
        <v>0.06</v>
      </c>
      <c r="M1015">
        <v>1.9999999999999997E-2</v>
      </c>
      <c r="N1015">
        <v>9.5000000000000001E-2</v>
      </c>
      <c r="O1015">
        <v>4.4999999999999998E-2</v>
      </c>
      <c r="P1015">
        <v>-1.4E-2</v>
      </c>
      <c r="Q1015">
        <v>-1.3999999999999997E-2</v>
      </c>
      <c r="R1015">
        <v>-2.7999999999999997E-2</v>
      </c>
      <c r="S1015">
        <v>-3.4999999999999996E-2</v>
      </c>
      <c r="T1015">
        <v>-3.9999999999999994E-2</v>
      </c>
      <c r="U1015">
        <v>8.1000000000000003E-2</v>
      </c>
      <c r="V1015">
        <v>8.1000000000000003E-2</v>
      </c>
      <c r="W1015">
        <v>6.7000000000000004E-2</v>
      </c>
      <c r="X1015">
        <v>6.0000000000000005E-2</v>
      </c>
      <c r="Y1015">
        <v>5.5000000000000007E-2</v>
      </c>
      <c r="Z1015">
        <v>3.1E-2</v>
      </c>
      <c r="AA1015">
        <v>3.1E-2</v>
      </c>
      <c r="AB1015">
        <v>1.7000000000000001E-2</v>
      </c>
      <c r="AC1015">
        <v>1.0000000000000002E-2</v>
      </c>
      <c r="AD1015">
        <v>5.0000000000000044E-3</v>
      </c>
      <c r="AE1015" t="str">
        <f t="shared" si="15"/>
        <v>Pemesanan &amp; VoucherPropertiSewa Tanah</v>
      </c>
      <c r="BI1015" t="s">
        <v>1486</v>
      </c>
      <c r="BM1015" t="s">
        <v>4405</v>
      </c>
      <c r="BO1015" t="s">
        <v>4012</v>
      </c>
      <c r="BP1015" t="s">
        <v>4600</v>
      </c>
    </row>
    <row r="1016" spans="1:68">
      <c r="A1016" t="s">
        <v>2160</v>
      </c>
      <c r="B1016">
        <v>603014</v>
      </c>
      <c r="C1016" t="s">
        <v>2247</v>
      </c>
      <c r="D1016">
        <v>835208</v>
      </c>
      <c r="G1016" t="s">
        <v>4630</v>
      </c>
      <c r="H1016" t="s">
        <v>4630</v>
      </c>
      <c r="I1016" t="s">
        <v>2971</v>
      </c>
      <c r="J1016" t="s">
        <v>3062</v>
      </c>
      <c r="K1016">
        <v>0.06</v>
      </c>
      <c r="L1016">
        <v>6.5000000000000002E-2</v>
      </c>
      <c r="M1016">
        <v>5.0000000000000044E-3</v>
      </c>
      <c r="N1016">
        <v>0.1</v>
      </c>
      <c r="O1016">
        <v>0.122</v>
      </c>
      <c r="P1016">
        <v>-1.55E-2</v>
      </c>
      <c r="Q1016">
        <v>-3.5000000000000027E-3</v>
      </c>
      <c r="R1016">
        <v>-1.9000000000000003E-2</v>
      </c>
      <c r="S1016">
        <v>-2.3750000000000004E-2</v>
      </c>
      <c r="T1016">
        <v>-2.5000000000000005E-2</v>
      </c>
      <c r="U1016">
        <v>8.4500000000000006E-2</v>
      </c>
      <c r="V1016">
        <v>9.6500000000000002E-2</v>
      </c>
      <c r="W1016">
        <v>8.1000000000000003E-2</v>
      </c>
      <c r="X1016">
        <v>7.6249999999999998E-2</v>
      </c>
      <c r="Y1016">
        <v>7.4999999999999997E-2</v>
      </c>
      <c r="Z1016">
        <v>0.1065</v>
      </c>
      <c r="AA1016">
        <v>0.11849999999999999</v>
      </c>
      <c r="AB1016">
        <v>0.10299999999999999</v>
      </c>
      <c r="AC1016">
        <v>9.824999999999999E-2</v>
      </c>
      <c r="AD1016">
        <v>9.6999999999999989E-2</v>
      </c>
      <c r="AE1016" t="str">
        <f t="shared" si="15"/>
        <v>Olahraga &amp; OutdoorPeralatan Olahraga Musim Dingin</v>
      </c>
      <c r="BI1016" t="s">
        <v>1486</v>
      </c>
      <c r="BM1016" t="s">
        <v>4698</v>
      </c>
      <c r="BO1016" t="s">
        <v>4028</v>
      </c>
      <c r="BP1016" t="s">
        <v>4602</v>
      </c>
    </row>
    <row r="1017" spans="1:68">
      <c r="A1017" t="s">
        <v>1405</v>
      </c>
      <c r="B1017">
        <v>2344592</v>
      </c>
      <c r="C1017" t="s">
        <v>1430</v>
      </c>
      <c r="D1017">
        <v>2316176</v>
      </c>
      <c r="E1017" t="s">
        <v>1433</v>
      </c>
      <c r="F1017">
        <v>2327952</v>
      </c>
      <c r="G1017" t="s">
        <v>3430</v>
      </c>
      <c r="H1017" t="s">
        <v>4537</v>
      </c>
      <c r="I1017" t="s">
        <v>3415</v>
      </c>
      <c r="J1017" t="s">
        <v>4538</v>
      </c>
      <c r="K1017">
        <v>0.04</v>
      </c>
      <c r="L1017">
        <v>0.06</v>
      </c>
      <c r="M1017">
        <v>1.9999999999999997E-2</v>
      </c>
      <c r="N1017">
        <v>0.1</v>
      </c>
      <c r="O1017">
        <v>0.08</v>
      </c>
      <c r="P1017">
        <v>-1.4E-2</v>
      </c>
      <c r="Q1017">
        <v>-1.3999999999999997E-2</v>
      </c>
      <c r="R1017">
        <v>-2.7999999999999997E-2</v>
      </c>
      <c r="S1017">
        <v>-3.4999999999999996E-2</v>
      </c>
      <c r="T1017">
        <v>-3.9999999999999994E-2</v>
      </c>
      <c r="U1017">
        <v>8.6000000000000007E-2</v>
      </c>
      <c r="V1017">
        <v>8.6000000000000007E-2</v>
      </c>
      <c r="W1017">
        <v>7.2000000000000008E-2</v>
      </c>
      <c r="X1017">
        <v>6.5000000000000002E-2</v>
      </c>
      <c r="Y1017">
        <v>6.0000000000000012E-2</v>
      </c>
      <c r="Z1017">
        <v>6.6000000000000003E-2</v>
      </c>
      <c r="AA1017">
        <v>6.6000000000000003E-2</v>
      </c>
      <c r="AB1017">
        <v>5.2000000000000005E-2</v>
      </c>
      <c r="AC1017">
        <v>4.5000000000000005E-2</v>
      </c>
      <c r="AD1017">
        <v>4.0000000000000008E-2</v>
      </c>
      <c r="AE1017" t="str">
        <f t="shared" si="15"/>
        <v>Pemesanan &amp; VoucherPerjalanan &amp; TiketSewa Kostum</v>
      </c>
      <c r="BI1017" t="s">
        <v>1486</v>
      </c>
      <c r="BM1017" t="s">
        <v>4699</v>
      </c>
      <c r="BO1017" t="s">
        <v>4595</v>
      </c>
      <c r="BP1017" t="s">
        <v>4605</v>
      </c>
    </row>
    <row r="1018" spans="1:68">
      <c r="A1018" t="s">
        <v>1405</v>
      </c>
      <c r="B1018">
        <v>2344592</v>
      </c>
      <c r="C1018" t="s">
        <v>1410</v>
      </c>
      <c r="D1018">
        <v>2316048</v>
      </c>
      <c r="E1018" t="s">
        <v>1412</v>
      </c>
      <c r="F1018">
        <v>2325392</v>
      </c>
      <c r="G1018" t="s">
        <v>3476</v>
      </c>
      <c r="H1018" t="s">
        <v>4525</v>
      </c>
      <c r="I1018" t="s">
        <v>3415</v>
      </c>
      <c r="J1018" t="s">
        <v>4526</v>
      </c>
      <c r="K1018">
        <v>0.04</v>
      </c>
      <c r="L1018">
        <v>0.06</v>
      </c>
      <c r="M1018">
        <v>1.9999999999999997E-2</v>
      </c>
      <c r="N1018">
        <v>9.5000000000000001E-2</v>
      </c>
      <c r="O1018">
        <v>4.4999999999999998E-2</v>
      </c>
      <c r="P1018">
        <v>-1.4E-2</v>
      </c>
      <c r="Q1018">
        <v>-1.3999999999999997E-2</v>
      </c>
      <c r="R1018">
        <v>-2.7999999999999997E-2</v>
      </c>
      <c r="S1018">
        <v>-3.4999999999999996E-2</v>
      </c>
      <c r="T1018">
        <v>-3.9999999999999994E-2</v>
      </c>
      <c r="U1018">
        <v>8.1000000000000003E-2</v>
      </c>
      <c r="V1018">
        <v>8.1000000000000003E-2</v>
      </c>
      <c r="W1018">
        <v>6.7000000000000004E-2</v>
      </c>
      <c r="X1018">
        <v>6.0000000000000005E-2</v>
      </c>
      <c r="Y1018">
        <v>5.5000000000000007E-2</v>
      </c>
      <c r="Z1018">
        <v>3.1E-2</v>
      </c>
      <c r="AA1018">
        <v>3.1E-2</v>
      </c>
      <c r="AB1018">
        <v>1.7000000000000001E-2</v>
      </c>
      <c r="AC1018">
        <v>1.0000000000000002E-2</v>
      </c>
      <c r="AD1018">
        <v>5.0000000000000044E-3</v>
      </c>
      <c r="AE1018" t="str">
        <f t="shared" si="15"/>
        <v>Pemesanan &amp; VoucherPropertiPembayaran Penuh Apartemen</v>
      </c>
      <c r="BI1018" t="s">
        <v>1486</v>
      </c>
      <c r="BM1018" t="s">
        <v>4700</v>
      </c>
      <c r="BO1018" t="s">
        <v>3048</v>
      </c>
      <c r="BP1018" t="s">
        <v>4603</v>
      </c>
    </row>
    <row r="1019" spans="1:68">
      <c r="A1019" t="s">
        <v>1405</v>
      </c>
      <c r="B1019">
        <v>2344592</v>
      </c>
      <c r="C1019" t="s">
        <v>1410</v>
      </c>
      <c r="D1019">
        <v>2316048</v>
      </c>
      <c r="E1019" t="s">
        <v>1421</v>
      </c>
      <c r="F1019">
        <v>2325136</v>
      </c>
      <c r="G1019" t="s">
        <v>3470</v>
      </c>
      <c r="H1019" t="s">
        <v>4525</v>
      </c>
      <c r="I1019" t="s">
        <v>3415</v>
      </c>
      <c r="J1019" t="s">
        <v>4526</v>
      </c>
      <c r="K1019">
        <v>0.04</v>
      </c>
      <c r="L1019">
        <v>0.06</v>
      </c>
      <c r="M1019">
        <v>1.9999999999999997E-2</v>
      </c>
      <c r="N1019">
        <v>9.5000000000000001E-2</v>
      </c>
      <c r="O1019">
        <v>0.06</v>
      </c>
      <c r="P1019">
        <v>-1.4E-2</v>
      </c>
      <c r="Q1019">
        <v>-1.3999999999999997E-2</v>
      </c>
      <c r="R1019">
        <v>-2.7999999999999997E-2</v>
      </c>
      <c r="S1019">
        <v>-3.4999999999999996E-2</v>
      </c>
      <c r="T1019">
        <v>-3.9999999999999994E-2</v>
      </c>
      <c r="U1019">
        <v>8.1000000000000003E-2</v>
      </c>
      <c r="V1019">
        <v>8.1000000000000003E-2</v>
      </c>
      <c r="W1019">
        <v>6.7000000000000004E-2</v>
      </c>
      <c r="X1019">
        <v>6.0000000000000005E-2</v>
      </c>
      <c r="Y1019">
        <v>5.5000000000000007E-2</v>
      </c>
      <c r="Z1019">
        <v>4.5999999999999999E-2</v>
      </c>
      <c r="AA1019">
        <v>4.5999999999999999E-2</v>
      </c>
      <c r="AB1019">
        <v>3.2000000000000001E-2</v>
      </c>
      <c r="AC1019">
        <v>2.5000000000000001E-2</v>
      </c>
      <c r="AD1019">
        <v>2.0000000000000004E-2</v>
      </c>
      <c r="AE1019" t="str">
        <f t="shared" si="15"/>
        <v>Pemesanan &amp; VoucherPropertiBiaya Pemesanan Tanah</v>
      </c>
      <c r="BI1019" t="s">
        <v>1486</v>
      </c>
      <c r="BM1019" t="s">
        <v>4701</v>
      </c>
      <c r="BO1019" t="s">
        <v>4666</v>
      </c>
      <c r="BP1019" t="s">
        <v>4608</v>
      </c>
    </row>
    <row r="1020" spans="1:68">
      <c r="A1020" t="s">
        <v>2160</v>
      </c>
      <c r="B1020">
        <v>603014</v>
      </c>
      <c r="C1020" t="s">
        <v>2197</v>
      </c>
      <c r="D1020">
        <v>835592</v>
      </c>
      <c r="E1020" t="s">
        <v>709</v>
      </c>
      <c r="F1020">
        <v>969864</v>
      </c>
      <c r="G1020" t="s">
        <v>4562</v>
      </c>
      <c r="H1020" t="s">
        <v>3150</v>
      </c>
      <c r="I1020" t="s">
        <v>2971</v>
      </c>
      <c r="J1020" t="s">
        <v>3062</v>
      </c>
      <c r="K1020">
        <v>0.06</v>
      </c>
      <c r="L1020">
        <v>6.5000000000000002E-2</v>
      </c>
      <c r="M1020">
        <v>5.0000000000000044E-3</v>
      </c>
      <c r="N1020">
        <v>0.1</v>
      </c>
      <c r="O1020">
        <v>0.1</v>
      </c>
      <c r="P1020">
        <v>-1.55E-2</v>
      </c>
      <c r="Q1020">
        <v>-3.5000000000000027E-3</v>
      </c>
      <c r="R1020">
        <v>-1.9000000000000003E-2</v>
      </c>
      <c r="S1020">
        <v>-2.3750000000000004E-2</v>
      </c>
      <c r="T1020">
        <v>-2.5000000000000005E-2</v>
      </c>
      <c r="U1020">
        <v>8.4500000000000006E-2</v>
      </c>
      <c r="V1020">
        <v>9.6500000000000002E-2</v>
      </c>
      <c r="W1020">
        <v>8.1000000000000003E-2</v>
      </c>
      <c r="X1020">
        <v>7.6249999999999998E-2</v>
      </c>
      <c r="Y1020">
        <v>7.4999999999999997E-2</v>
      </c>
      <c r="Z1020">
        <v>8.4500000000000006E-2</v>
      </c>
      <c r="AA1020">
        <v>9.6500000000000002E-2</v>
      </c>
      <c r="AB1020">
        <v>8.1000000000000003E-2</v>
      </c>
      <c r="AC1020">
        <v>7.6249999999999998E-2</v>
      </c>
      <c r="AD1020">
        <v>7.4999999999999997E-2</v>
      </c>
      <c r="AE1020" t="str">
        <f t="shared" si="15"/>
        <v>Olahraga &amp; OutdoorPeralatan Bersantai &amp; Rekreasi Luar RuanganPaintball</v>
      </c>
      <c r="BI1020" t="s">
        <v>1486</v>
      </c>
      <c r="BM1020" t="s">
        <v>4702</v>
      </c>
      <c r="BO1020" t="s">
        <v>3625</v>
      </c>
      <c r="BP1020" t="s">
        <v>4607</v>
      </c>
    </row>
    <row r="1021" spans="1:68">
      <c r="A1021" t="s">
        <v>2160</v>
      </c>
      <c r="B1021">
        <v>603014</v>
      </c>
      <c r="C1021" t="s">
        <v>2197</v>
      </c>
      <c r="D1021">
        <v>835592</v>
      </c>
      <c r="E1021" t="s">
        <v>2210</v>
      </c>
      <c r="F1021">
        <v>999944</v>
      </c>
      <c r="G1021" t="s">
        <v>4556</v>
      </c>
      <c r="H1021" t="s">
        <v>3150</v>
      </c>
      <c r="I1021" t="s">
        <v>2971</v>
      </c>
      <c r="J1021" t="s">
        <v>3062</v>
      </c>
      <c r="K1021">
        <v>0.06</v>
      </c>
      <c r="L1021">
        <v>6.5000000000000002E-2</v>
      </c>
      <c r="M1021">
        <v>5.0000000000000044E-3</v>
      </c>
      <c r="N1021">
        <v>0.1</v>
      </c>
      <c r="O1021">
        <v>0.1</v>
      </c>
      <c r="P1021">
        <v>-1.55E-2</v>
      </c>
      <c r="Q1021">
        <v>-3.5000000000000027E-3</v>
      </c>
      <c r="R1021">
        <v>-1.9000000000000003E-2</v>
      </c>
      <c r="S1021">
        <v>-2.3750000000000004E-2</v>
      </c>
      <c r="T1021">
        <v>-2.5000000000000005E-2</v>
      </c>
      <c r="U1021">
        <v>8.4500000000000006E-2</v>
      </c>
      <c r="V1021">
        <v>9.6500000000000002E-2</v>
      </c>
      <c r="W1021">
        <v>8.1000000000000003E-2</v>
      </c>
      <c r="X1021">
        <v>7.6249999999999998E-2</v>
      </c>
      <c r="Y1021">
        <v>7.4999999999999997E-2</v>
      </c>
      <c r="Z1021">
        <v>8.4500000000000006E-2</v>
      </c>
      <c r="AA1021">
        <v>9.6500000000000002E-2</v>
      </c>
      <c r="AB1021">
        <v>8.1000000000000003E-2</v>
      </c>
      <c r="AC1021">
        <v>7.6249999999999998E-2</v>
      </c>
      <c r="AD1021">
        <v>7.4999999999999997E-2</v>
      </c>
      <c r="AE1021" t="str">
        <f t="shared" si="15"/>
        <v>Olahraga &amp; OutdoorPeralatan Bersantai &amp; Rekreasi Luar RuanganBerburu</v>
      </c>
      <c r="BI1021" t="s">
        <v>1486</v>
      </c>
      <c r="BM1021" t="s">
        <v>4703</v>
      </c>
      <c r="BO1021" t="s">
        <v>4704</v>
      </c>
      <c r="BP1021" t="s">
        <v>4612</v>
      </c>
    </row>
    <row r="1022" spans="1:68">
      <c r="A1022" t="s">
        <v>2146</v>
      </c>
      <c r="B1022">
        <v>856720</v>
      </c>
      <c r="C1022" t="s">
        <v>2150</v>
      </c>
      <c r="D1022">
        <v>856976</v>
      </c>
      <c r="G1022" t="s">
        <v>4417</v>
      </c>
      <c r="H1022" t="s">
        <v>4417</v>
      </c>
      <c r="I1022" t="s">
        <v>2971</v>
      </c>
      <c r="J1022" t="s">
        <v>3291</v>
      </c>
      <c r="K1022">
        <v>0.04</v>
      </c>
      <c r="L1022">
        <v>0.04</v>
      </c>
      <c r="M1022">
        <v>0</v>
      </c>
      <c r="N1022">
        <v>9.5000000000000001E-2</v>
      </c>
      <c r="O1022">
        <v>9.5000000000000001E-2</v>
      </c>
      <c r="P1022">
        <v>-1.6E-2</v>
      </c>
      <c r="Q1022">
        <v>0</v>
      </c>
      <c r="R1022">
        <v>-1.6E-2</v>
      </c>
      <c r="S1022">
        <v>-0.02</v>
      </c>
      <c r="T1022">
        <v>-0.02</v>
      </c>
      <c r="U1022">
        <v>7.9000000000000001E-2</v>
      </c>
      <c r="V1022">
        <v>9.5000000000000001E-2</v>
      </c>
      <c r="W1022">
        <v>7.9000000000000001E-2</v>
      </c>
      <c r="X1022">
        <v>7.4999999999999997E-2</v>
      </c>
      <c r="Y1022">
        <v>7.4999999999999997E-2</v>
      </c>
      <c r="Z1022">
        <v>7.9000000000000001E-2</v>
      </c>
      <c r="AA1022">
        <v>9.5000000000000001E-2</v>
      </c>
      <c r="AB1022">
        <v>7.9000000000000001E-2</v>
      </c>
      <c r="AC1022">
        <v>7.4999999999999997E-2</v>
      </c>
      <c r="AD1022">
        <v>7.4999999999999997E-2</v>
      </c>
      <c r="AE1022" t="str">
        <f t="shared" si="15"/>
        <v>Bekas PakaiKartu Koleksi</v>
      </c>
      <c r="BI1022" t="s">
        <v>1486</v>
      </c>
      <c r="BM1022" t="s">
        <v>4705</v>
      </c>
      <c r="BO1022" t="s">
        <v>4598</v>
      </c>
      <c r="BP1022" t="s">
        <v>4615</v>
      </c>
    </row>
    <row r="1023" spans="1:68">
      <c r="A1023" t="s">
        <v>2146</v>
      </c>
      <c r="B1023">
        <v>856720</v>
      </c>
      <c r="C1023" t="s">
        <v>1581</v>
      </c>
      <c r="D1023">
        <v>857104</v>
      </c>
      <c r="G1023" t="s">
        <v>3653</v>
      </c>
      <c r="H1023" t="s">
        <v>3653</v>
      </c>
      <c r="I1023" t="s">
        <v>246</v>
      </c>
      <c r="J1023" t="s">
        <v>1581</v>
      </c>
      <c r="K1023">
        <v>0.04</v>
      </c>
      <c r="L1023">
        <v>0.04</v>
      </c>
      <c r="M1023">
        <v>0</v>
      </c>
      <c r="N1023">
        <v>0.1</v>
      </c>
      <c r="O1023">
        <v>0.11700000000000001</v>
      </c>
      <c r="P1023">
        <v>-1.6E-2</v>
      </c>
      <c r="Q1023">
        <v>0</v>
      </c>
      <c r="R1023">
        <v>-1.6E-2</v>
      </c>
      <c r="S1023">
        <v>-0.02</v>
      </c>
      <c r="T1023">
        <v>-0.02</v>
      </c>
      <c r="U1023">
        <v>8.4000000000000005E-2</v>
      </c>
      <c r="V1023">
        <v>0.1</v>
      </c>
      <c r="W1023">
        <v>8.4000000000000005E-2</v>
      </c>
      <c r="X1023">
        <v>0.08</v>
      </c>
      <c r="Y1023">
        <v>0.08</v>
      </c>
      <c r="Z1023">
        <v>0.10100000000000001</v>
      </c>
      <c r="AA1023">
        <v>0.11700000000000001</v>
      </c>
      <c r="AB1023">
        <v>0.10100000000000001</v>
      </c>
      <c r="AC1023">
        <v>9.7000000000000003E-2</v>
      </c>
      <c r="AD1023">
        <v>9.7000000000000003E-2</v>
      </c>
      <c r="AE1023" t="str">
        <f t="shared" si="15"/>
        <v>Bekas PakaiMode Aksesori</v>
      </c>
      <c r="BI1023" t="s">
        <v>1486</v>
      </c>
      <c r="BM1023" t="s">
        <v>3517</v>
      </c>
      <c r="BO1023" t="s">
        <v>4706</v>
      </c>
      <c r="BP1023" t="s">
        <v>4617</v>
      </c>
    </row>
    <row r="1024" spans="1:68">
      <c r="A1024" t="s">
        <v>2146</v>
      </c>
      <c r="B1024">
        <v>856720</v>
      </c>
      <c r="C1024" t="s">
        <v>2147</v>
      </c>
      <c r="D1024">
        <v>857232</v>
      </c>
      <c r="G1024" t="s">
        <v>3660</v>
      </c>
      <c r="H1024" t="s">
        <v>3660</v>
      </c>
      <c r="I1024" t="s">
        <v>246</v>
      </c>
      <c r="J1024" t="s">
        <v>1997</v>
      </c>
      <c r="K1024">
        <v>0.04</v>
      </c>
      <c r="L1024">
        <v>0.04</v>
      </c>
      <c r="M1024">
        <v>0</v>
      </c>
      <c r="N1024">
        <v>0.1</v>
      </c>
      <c r="O1024">
        <v>0.11700000000000001</v>
      </c>
      <c r="P1024">
        <v>-1.6E-2</v>
      </c>
      <c r="Q1024">
        <v>0</v>
      </c>
      <c r="R1024">
        <v>-1.6E-2</v>
      </c>
      <c r="S1024">
        <v>-0.02</v>
      </c>
      <c r="T1024">
        <v>-0.02</v>
      </c>
      <c r="U1024">
        <v>8.4000000000000005E-2</v>
      </c>
      <c r="V1024">
        <v>0.1</v>
      </c>
      <c r="W1024">
        <v>8.4000000000000005E-2</v>
      </c>
      <c r="X1024">
        <v>0.08</v>
      </c>
      <c r="Y1024">
        <v>0.08</v>
      </c>
      <c r="Z1024">
        <v>0.10100000000000001</v>
      </c>
      <c r="AA1024">
        <v>0.11700000000000001</v>
      </c>
      <c r="AB1024">
        <v>0.10100000000000001</v>
      </c>
      <c r="AC1024">
        <v>9.7000000000000003E-2</v>
      </c>
      <c r="AD1024">
        <v>9.7000000000000003E-2</v>
      </c>
      <c r="AE1024" t="str">
        <f t="shared" si="15"/>
        <v>Bekas PakaiTas</v>
      </c>
      <c r="BI1024" t="s">
        <v>1486</v>
      </c>
      <c r="BM1024" t="s">
        <v>4707</v>
      </c>
      <c r="BO1024" t="s">
        <v>3134</v>
      </c>
      <c r="BP1024" t="s">
        <v>4610</v>
      </c>
    </row>
    <row r="1025" spans="1:68">
      <c r="A1025" t="s">
        <v>2160</v>
      </c>
      <c r="B1025">
        <v>603014</v>
      </c>
      <c r="C1025" t="s">
        <v>2171</v>
      </c>
      <c r="D1025">
        <v>835464</v>
      </c>
      <c r="E1025" t="s">
        <v>2178</v>
      </c>
      <c r="F1025">
        <v>604054</v>
      </c>
      <c r="G1025" t="s">
        <v>4541</v>
      </c>
      <c r="H1025" t="s">
        <v>4567</v>
      </c>
      <c r="I1025" t="s">
        <v>2971</v>
      </c>
      <c r="J1025" t="s">
        <v>3062</v>
      </c>
      <c r="K1025">
        <v>0.06</v>
      </c>
      <c r="L1025">
        <v>6.5000000000000002E-2</v>
      </c>
      <c r="M1025">
        <v>5.0000000000000044E-3</v>
      </c>
      <c r="N1025">
        <v>0.1</v>
      </c>
      <c r="O1025">
        <v>0.10500000000000001</v>
      </c>
      <c r="P1025">
        <v>-1.55E-2</v>
      </c>
      <c r="Q1025">
        <v>-3.5000000000000027E-3</v>
      </c>
      <c r="R1025">
        <v>-1.9000000000000003E-2</v>
      </c>
      <c r="S1025">
        <v>-2.3750000000000004E-2</v>
      </c>
      <c r="T1025">
        <v>-2.5000000000000005E-2</v>
      </c>
      <c r="U1025">
        <v>8.4500000000000006E-2</v>
      </c>
      <c r="V1025">
        <v>9.6500000000000002E-2</v>
      </c>
      <c r="W1025">
        <v>8.1000000000000003E-2</v>
      </c>
      <c r="X1025">
        <v>7.6249999999999998E-2</v>
      </c>
      <c r="Y1025">
        <v>7.4999999999999997E-2</v>
      </c>
      <c r="Z1025">
        <v>8.950000000000001E-2</v>
      </c>
      <c r="AA1025">
        <v>0.10150000000000001</v>
      </c>
      <c r="AB1025">
        <v>8.6000000000000007E-2</v>
      </c>
      <c r="AC1025">
        <v>8.1250000000000003E-2</v>
      </c>
      <c r="AD1025">
        <v>0.08</v>
      </c>
      <c r="AE1025" t="str">
        <f t="shared" si="15"/>
        <v>Olahraga &amp; OutdoorPeralatan Berkemah &amp; MendakiKantong Tidur &amp; Tempat Tidur</v>
      </c>
      <c r="BI1025" t="s">
        <v>1486</v>
      </c>
      <c r="BM1025" t="s">
        <v>3851</v>
      </c>
      <c r="BO1025" t="s">
        <v>3319</v>
      </c>
      <c r="BP1025" t="s">
        <v>4620</v>
      </c>
    </row>
    <row r="1026" spans="1:68">
      <c r="A1026" t="s">
        <v>1581</v>
      </c>
      <c r="B1026">
        <v>605248</v>
      </c>
      <c r="C1026" t="s">
        <v>1607</v>
      </c>
      <c r="D1026">
        <v>905480</v>
      </c>
      <c r="E1026" t="s">
        <v>1608</v>
      </c>
      <c r="F1026">
        <v>605257</v>
      </c>
      <c r="G1026" t="s">
        <v>3608</v>
      </c>
      <c r="H1026" t="s">
        <v>4569</v>
      </c>
      <c r="I1026" t="s">
        <v>246</v>
      </c>
      <c r="J1026" t="s">
        <v>1581</v>
      </c>
      <c r="K1026">
        <v>0.06</v>
      </c>
      <c r="L1026">
        <v>7.4999999999999997E-2</v>
      </c>
      <c r="M1026">
        <v>1.4999999999999999E-2</v>
      </c>
      <c r="N1026">
        <v>0.1</v>
      </c>
      <c r="O1026">
        <v>0.10500000000000001</v>
      </c>
      <c r="P1026">
        <v>-1.3583282900776514E-2</v>
      </c>
      <c r="Q1026">
        <v>-1.6917019694564432E-2</v>
      </c>
      <c r="R1026">
        <v>-3.0500302595340947E-2</v>
      </c>
      <c r="S1026">
        <v>-3.8125378244176181E-2</v>
      </c>
      <c r="T1026">
        <v>-4.4167170992234911E-2</v>
      </c>
      <c r="U1026">
        <v>8.6416717099223495E-2</v>
      </c>
      <c r="V1026">
        <v>8.3082980305435566E-2</v>
      </c>
      <c r="W1026">
        <v>6.9499697404659055E-2</v>
      </c>
      <c r="X1026">
        <v>6.1874621755823825E-2</v>
      </c>
      <c r="Y1026">
        <v>5.5832829007765095E-2</v>
      </c>
      <c r="Z1026">
        <v>9.1416717099223499E-2</v>
      </c>
      <c r="AA1026">
        <v>8.8082980305435571E-2</v>
      </c>
      <c r="AB1026">
        <v>7.449969740465906E-2</v>
      </c>
      <c r="AC1026">
        <v>6.6874621755823829E-2</v>
      </c>
      <c r="AD1026">
        <v>6.0832829007765099E-2</v>
      </c>
      <c r="AE1026" t="str">
        <f t="shared" si="15"/>
        <v>Aksesoris FashionJam Tangan &amp; AksesorisJam Tangan Couple</v>
      </c>
      <c r="BI1026" t="s">
        <v>1486</v>
      </c>
      <c r="BM1026" t="s">
        <v>3853</v>
      </c>
      <c r="BO1026" t="s">
        <v>4105</v>
      </c>
      <c r="BP1026" t="s">
        <v>4622</v>
      </c>
    </row>
    <row r="1027" spans="1:68">
      <c r="A1027" t="s">
        <v>2160</v>
      </c>
      <c r="B1027">
        <v>603014</v>
      </c>
      <c r="C1027" t="s">
        <v>2171</v>
      </c>
      <c r="D1027">
        <v>835464</v>
      </c>
      <c r="E1027" t="s">
        <v>2175</v>
      </c>
      <c r="F1027">
        <v>838024</v>
      </c>
      <c r="G1027" t="s">
        <v>4553</v>
      </c>
      <c r="H1027" t="s">
        <v>4567</v>
      </c>
      <c r="I1027" t="s">
        <v>2971</v>
      </c>
      <c r="J1027" t="s">
        <v>3062</v>
      </c>
      <c r="K1027">
        <v>0.06</v>
      </c>
      <c r="L1027">
        <v>6.5000000000000002E-2</v>
      </c>
      <c r="M1027">
        <v>5.0000000000000044E-3</v>
      </c>
      <c r="N1027">
        <v>0.1</v>
      </c>
      <c r="O1027">
        <v>0.10500000000000001</v>
      </c>
      <c r="P1027">
        <v>-1.55E-2</v>
      </c>
      <c r="Q1027">
        <v>-3.5000000000000027E-3</v>
      </c>
      <c r="R1027">
        <v>-1.9000000000000003E-2</v>
      </c>
      <c r="S1027">
        <v>-2.3750000000000004E-2</v>
      </c>
      <c r="T1027">
        <v>-2.5000000000000005E-2</v>
      </c>
      <c r="U1027">
        <v>8.4500000000000006E-2</v>
      </c>
      <c r="V1027">
        <v>9.6500000000000002E-2</v>
      </c>
      <c r="W1027">
        <v>8.1000000000000003E-2</v>
      </c>
      <c r="X1027">
        <v>7.6249999999999998E-2</v>
      </c>
      <c r="Y1027">
        <v>7.4999999999999997E-2</v>
      </c>
      <c r="Z1027">
        <v>8.950000000000001E-2</v>
      </c>
      <c r="AA1027">
        <v>0.10150000000000001</v>
      </c>
      <c r="AB1027">
        <v>8.6000000000000007E-2</v>
      </c>
      <c r="AC1027">
        <v>8.1250000000000003E-2</v>
      </c>
      <c r="AD1027">
        <v>0.08</v>
      </c>
      <c r="AE1027" t="str">
        <f t="shared" si="15"/>
        <v>Olahraga &amp; OutdoorPeralatan Berkemah &amp; MendakiTongkat Pendakian</v>
      </c>
      <c r="BI1027" t="s">
        <v>1486</v>
      </c>
      <c r="BM1027" t="s">
        <v>3855</v>
      </c>
      <c r="BO1027" t="s">
        <v>3952</v>
      </c>
      <c r="BP1027" t="s">
        <v>4623</v>
      </c>
    </row>
    <row r="1028" spans="1:68">
      <c r="A1028" t="s">
        <v>2160</v>
      </c>
      <c r="B1028">
        <v>603014</v>
      </c>
      <c r="C1028" t="s">
        <v>2182</v>
      </c>
      <c r="D1028">
        <v>835336</v>
      </c>
      <c r="E1028" t="s">
        <v>2183</v>
      </c>
      <c r="F1028">
        <v>603355</v>
      </c>
      <c r="G1028" t="s">
        <v>4578</v>
      </c>
      <c r="H1028" t="s">
        <v>4576</v>
      </c>
      <c r="I1028" t="s">
        <v>2971</v>
      </c>
      <c r="J1028" t="s">
        <v>3062</v>
      </c>
      <c r="K1028">
        <v>0.06</v>
      </c>
      <c r="L1028">
        <v>6.5000000000000002E-2</v>
      </c>
      <c r="M1028">
        <v>5.0000000000000044E-3</v>
      </c>
      <c r="N1028">
        <v>0.1</v>
      </c>
      <c r="O1028">
        <v>0.10500000000000001</v>
      </c>
      <c r="P1028">
        <v>-1.4824421376620163E-2</v>
      </c>
      <c r="Q1028">
        <v>-8.2290503636588616E-3</v>
      </c>
      <c r="R1028">
        <v>-2.3053471740279025E-2</v>
      </c>
      <c r="S1028">
        <v>-2.8816839675348781E-2</v>
      </c>
      <c r="T1028">
        <v>-3.1755786233798378E-2</v>
      </c>
      <c r="U1028">
        <v>8.517557862337985E-2</v>
      </c>
      <c r="V1028">
        <v>9.1770949636341137E-2</v>
      </c>
      <c r="W1028">
        <v>7.6946528259720981E-2</v>
      </c>
      <c r="X1028">
        <v>7.1183160324651218E-2</v>
      </c>
      <c r="Y1028">
        <v>6.8244213766201628E-2</v>
      </c>
      <c r="Z1028">
        <v>9.0175578623379854E-2</v>
      </c>
      <c r="AA1028">
        <v>9.6770949636341141E-2</v>
      </c>
      <c r="AB1028">
        <v>8.1946528259720985E-2</v>
      </c>
      <c r="AC1028">
        <v>7.6183160324651222E-2</v>
      </c>
      <c r="AD1028">
        <v>7.3244213766201632E-2</v>
      </c>
      <c r="AE1028" t="str">
        <f t="shared" si="15"/>
        <v>Olahraga &amp; OutdoorPeralatan KebugaranAb Roller</v>
      </c>
      <c r="BI1028" t="s">
        <v>1486</v>
      </c>
      <c r="BM1028" t="s">
        <v>4708</v>
      </c>
      <c r="BO1028" t="s">
        <v>3979</v>
      </c>
      <c r="BP1028" t="s">
        <v>4624</v>
      </c>
    </row>
    <row r="1029" spans="1:68">
      <c r="A1029" t="s">
        <v>2160</v>
      </c>
      <c r="B1029">
        <v>603014</v>
      </c>
      <c r="C1029" t="s">
        <v>2182</v>
      </c>
      <c r="D1029">
        <v>835336</v>
      </c>
      <c r="E1029" t="s">
        <v>2192</v>
      </c>
      <c r="F1029">
        <v>603375</v>
      </c>
      <c r="G1029" t="s">
        <v>4594</v>
      </c>
      <c r="H1029" t="s">
        <v>4576</v>
      </c>
      <c r="I1029" t="s">
        <v>2971</v>
      </c>
      <c r="J1029" t="s">
        <v>3062</v>
      </c>
      <c r="K1029">
        <v>0.06</v>
      </c>
      <c r="L1029">
        <v>6.5000000000000002E-2</v>
      </c>
      <c r="M1029">
        <v>5.0000000000000044E-3</v>
      </c>
      <c r="N1029">
        <v>0.1</v>
      </c>
      <c r="O1029">
        <v>0.10500000000000001</v>
      </c>
      <c r="P1029">
        <v>-1.55E-2</v>
      </c>
      <c r="Q1029">
        <v>-3.5000000000000027E-3</v>
      </c>
      <c r="R1029">
        <v>-1.9000000000000003E-2</v>
      </c>
      <c r="S1029">
        <v>-2.3750000000000004E-2</v>
      </c>
      <c r="T1029">
        <v>-2.5000000000000005E-2</v>
      </c>
      <c r="U1029">
        <v>8.4500000000000006E-2</v>
      </c>
      <c r="V1029">
        <v>9.6500000000000002E-2</v>
      </c>
      <c r="W1029">
        <v>8.1000000000000003E-2</v>
      </c>
      <c r="X1029">
        <v>7.6249999999999998E-2</v>
      </c>
      <c r="Y1029">
        <v>7.4999999999999997E-2</v>
      </c>
      <c r="Z1029">
        <v>8.950000000000001E-2</v>
      </c>
      <c r="AA1029">
        <v>0.10150000000000001</v>
      </c>
      <c r="AB1029">
        <v>8.6000000000000007E-2</v>
      </c>
      <c r="AC1029">
        <v>8.1250000000000003E-2</v>
      </c>
      <c r="AD1029">
        <v>0.08</v>
      </c>
      <c r="AE1029" t="str">
        <f t="shared" si="15"/>
        <v>Olahraga &amp; OutdoorPeralatan KebugaranLompat Tali</v>
      </c>
      <c r="BI1029" t="s">
        <v>1486</v>
      </c>
      <c r="BM1029" t="s">
        <v>4709</v>
      </c>
      <c r="BO1029" t="s">
        <v>4560</v>
      </c>
      <c r="BP1029" t="s">
        <v>4626</v>
      </c>
    </row>
    <row r="1030" spans="1:68">
      <c r="A1030" t="s">
        <v>1811</v>
      </c>
      <c r="B1030">
        <v>600001</v>
      </c>
      <c r="C1030" t="s">
        <v>1857</v>
      </c>
      <c r="D1030">
        <v>852616</v>
      </c>
      <c r="E1030" t="s">
        <v>1858</v>
      </c>
      <c r="F1030">
        <v>856200</v>
      </c>
      <c r="G1030" t="s">
        <v>4710</v>
      </c>
      <c r="H1030" t="s">
        <v>3303</v>
      </c>
      <c r="I1030" t="s">
        <v>2547</v>
      </c>
      <c r="J1030" t="s">
        <v>1811</v>
      </c>
      <c r="K1030">
        <v>0.06</v>
      </c>
      <c r="L1030">
        <v>0.08</v>
      </c>
      <c r="M1030">
        <v>2.0000000000000004E-2</v>
      </c>
      <c r="N1030">
        <v>0.1</v>
      </c>
      <c r="O1030">
        <v>0.122</v>
      </c>
      <c r="P1030">
        <v>-1.4000000000000002E-2</v>
      </c>
      <c r="Q1030">
        <v>-1.4000000000000002E-2</v>
      </c>
      <c r="R1030">
        <v>-2.8000000000000004E-2</v>
      </c>
      <c r="S1030">
        <v>-3.5000000000000003E-2</v>
      </c>
      <c r="T1030">
        <v>-4.0000000000000008E-2</v>
      </c>
      <c r="U1030">
        <v>8.6000000000000007E-2</v>
      </c>
      <c r="V1030">
        <v>8.6000000000000007E-2</v>
      </c>
      <c r="W1030">
        <v>7.2000000000000008E-2</v>
      </c>
      <c r="X1030">
        <v>6.5000000000000002E-2</v>
      </c>
      <c r="Y1030">
        <v>0.06</v>
      </c>
      <c r="Z1030">
        <v>0.108</v>
      </c>
      <c r="AA1030">
        <v>0.108</v>
      </c>
      <c r="AB1030">
        <v>9.4E-2</v>
      </c>
      <c r="AC1030">
        <v>8.6999999999999994E-2</v>
      </c>
      <c r="AD1030">
        <v>8.199999999999999E-2</v>
      </c>
      <c r="AE1030" t="str">
        <f t="shared" ref="AE1030:AE1093" si="16">VLOOKUP(G1030,BO:BP,2,0)</f>
        <v>Perlengkapan RumahPerlengkapan Rumah LainnyaBotol Air Panas</v>
      </c>
      <c r="BI1030" t="s">
        <v>1486</v>
      </c>
      <c r="BM1030" t="s">
        <v>4711</v>
      </c>
      <c r="BO1030" t="s">
        <v>4632</v>
      </c>
      <c r="BP1030" t="s">
        <v>4627</v>
      </c>
    </row>
    <row r="1031" spans="1:68">
      <c r="A1031" t="s">
        <v>1779</v>
      </c>
      <c r="B1031">
        <v>604968</v>
      </c>
      <c r="C1031" t="s">
        <v>1780</v>
      </c>
      <c r="D1031">
        <v>873096</v>
      </c>
      <c r="E1031" t="s">
        <v>1783</v>
      </c>
      <c r="F1031">
        <v>897928</v>
      </c>
      <c r="G1031" t="s">
        <v>4706</v>
      </c>
      <c r="H1031" t="s">
        <v>3134</v>
      </c>
      <c r="I1031" t="s">
        <v>2547</v>
      </c>
      <c r="J1031" t="s">
        <v>1779</v>
      </c>
      <c r="K1031">
        <v>5.5E-2</v>
      </c>
      <c r="L1031">
        <v>7.4999999999999997E-2</v>
      </c>
      <c r="M1031">
        <v>1.9999999999999997E-2</v>
      </c>
      <c r="N1031">
        <v>0.1</v>
      </c>
      <c r="O1031">
        <v>0.122</v>
      </c>
      <c r="P1031">
        <v>-1.3709910632079134E-2</v>
      </c>
      <c r="Q1031">
        <v>-1.6030625575446076E-2</v>
      </c>
      <c r="R1031">
        <v>-2.974053620752521E-2</v>
      </c>
      <c r="S1031">
        <v>-3.7175670259406511E-2</v>
      </c>
      <c r="T1031">
        <v>-4.2900893679208685E-2</v>
      </c>
      <c r="U1031">
        <v>8.6290089367920875E-2</v>
      </c>
      <c r="V1031">
        <v>8.3969374424553933E-2</v>
      </c>
      <c r="W1031">
        <v>7.0259463792474802E-2</v>
      </c>
      <c r="X1031">
        <v>6.2824329740593488E-2</v>
      </c>
      <c r="Y1031">
        <v>5.7099106320791321E-2</v>
      </c>
      <c r="Z1031">
        <v>0.10829008936792087</v>
      </c>
      <c r="AA1031">
        <v>0.10596937442455392</v>
      </c>
      <c r="AB1031">
        <v>9.2259463792474794E-2</v>
      </c>
      <c r="AC1031">
        <v>8.4824329740593479E-2</v>
      </c>
      <c r="AD1031">
        <v>7.9099106320791313E-2</v>
      </c>
      <c r="AE1031" t="str">
        <f t="shared" si="16"/>
        <v>Perbaikan RumahPerlengkapan Kamar MandiKait &amp; Bar</v>
      </c>
      <c r="BI1031" t="s">
        <v>1486</v>
      </c>
      <c r="BM1031" t="s">
        <v>4712</v>
      </c>
      <c r="BO1031" t="s">
        <v>4645</v>
      </c>
      <c r="BP1031" t="s">
        <v>4628</v>
      </c>
    </row>
    <row r="1032" spans="1:68">
      <c r="A1032" t="s">
        <v>1779</v>
      </c>
      <c r="B1032">
        <v>604968</v>
      </c>
      <c r="C1032" t="s">
        <v>1780</v>
      </c>
      <c r="D1032">
        <v>873096</v>
      </c>
      <c r="E1032" t="s">
        <v>1781</v>
      </c>
      <c r="F1032">
        <v>898696</v>
      </c>
      <c r="G1032" t="s">
        <v>4704</v>
      </c>
      <c r="H1032" t="s">
        <v>3134</v>
      </c>
      <c r="I1032" t="s">
        <v>2547</v>
      </c>
      <c r="J1032" t="s">
        <v>1779</v>
      </c>
      <c r="K1032">
        <v>5.5E-2</v>
      </c>
      <c r="L1032">
        <v>7.4999999999999997E-2</v>
      </c>
      <c r="M1032">
        <v>1.9999999999999997E-2</v>
      </c>
      <c r="N1032">
        <v>0.1</v>
      </c>
      <c r="O1032">
        <v>0.122</v>
      </c>
      <c r="P1032">
        <v>-1.4E-2</v>
      </c>
      <c r="Q1032">
        <v>-1.3999999999999997E-2</v>
      </c>
      <c r="R1032">
        <v>-2.7999999999999997E-2</v>
      </c>
      <c r="S1032">
        <v>-3.4999999999999996E-2</v>
      </c>
      <c r="T1032">
        <v>-3.9999999999999994E-2</v>
      </c>
      <c r="U1032">
        <v>8.6000000000000007E-2</v>
      </c>
      <c r="V1032">
        <v>8.6000000000000007E-2</v>
      </c>
      <c r="W1032">
        <v>7.2000000000000008E-2</v>
      </c>
      <c r="X1032">
        <v>6.5000000000000002E-2</v>
      </c>
      <c r="Y1032">
        <v>6.0000000000000012E-2</v>
      </c>
      <c r="Z1032">
        <v>0.108</v>
      </c>
      <c r="AA1032">
        <v>0.108</v>
      </c>
      <c r="AB1032">
        <v>9.4E-2</v>
      </c>
      <c r="AC1032">
        <v>8.6999999999999994E-2</v>
      </c>
      <c r="AD1032">
        <v>8.2000000000000003E-2</v>
      </c>
      <c r="AE1032" t="str">
        <f t="shared" si="16"/>
        <v>Perbaikan RumahPerlengkapan Kamar MandiAksesori Perlengkapan Kamar Mandi</v>
      </c>
      <c r="BI1032" t="s">
        <v>1486</v>
      </c>
      <c r="BM1032" t="s">
        <v>4713</v>
      </c>
      <c r="BO1032" t="s">
        <v>4555</v>
      </c>
      <c r="BP1032" t="s">
        <v>4629</v>
      </c>
    </row>
    <row r="1033" spans="1:68">
      <c r="A1033" t="s">
        <v>1444</v>
      </c>
      <c r="B1033">
        <v>801928</v>
      </c>
      <c r="C1033" t="s">
        <v>1458</v>
      </c>
      <c r="D1033">
        <v>927112</v>
      </c>
      <c r="E1033" t="s">
        <v>1463</v>
      </c>
      <c r="F1033">
        <v>927496</v>
      </c>
      <c r="G1033" t="s">
        <v>4473</v>
      </c>
      <c r="H1033" t="s">
        <v>3207</v>
      </c>
      <c r="I1033" t="s">
        <v>2971</v>
      </c>
      <c r="J1033" t="s">
        <v>3208</v>
      </c>
      <c r="K1033">
        <v>0.05</v>
      </c>
      <c r="L1033">
        <v>0.08</v>
      </c>
      <c r="M1033">
        <v>0.03</v>
      </c>
      <c r="N1033">
        <v>0.1</v>
      </c>
      <c r="O1033">
        <v>8.2000000000000003E-2</v>
      </c>
      <c r="P1033">
        <v>-1.2878674495087901E-2</v>
      </c>
      <c r="Q1033">
        <v>-2.1849278534384703E-2</v>
      </c>
      <c r="R1033">
        <v>-3.4727953029472604E-2</v>
      </c>
      <c r="S1033">
        <v>-4.3409941286840753E-2</v>
      </c>
      <c r="T1033">
        <v>-5.1213255049121012E-2</v>
      </c>
      <c r="U1033">
        <v>8.7121325504912112E-2</v>
      </c>
      <c r="V1033">
        <v>7.8150721465615303E-2</v>
      </c>
      <c r="W1033">
        <v>6.5272046970527409E-2</v>
      </c>
      <c r="X1033">
        <v>5.6590058713159253E-2</v>
      </c>
      <c r="Y1033">
        <v>4.8786744950878994E-2</v>
      </c>
      <c r="Z1033">
        <v>6.9121325504912096E-2</v>
      </c>
      <c r="AA1033">
        <v>6.0150721465615301E-2</v>
      </c>
      <c r="AB1033">
        <v>4.72720469705274E-2</v>
      </c>
      <c r="AC1033">
        <v>3.859005871315925E-2</v>
      </c>
      <c r="AD1033">
        <v>3.0786744950878991E-2</v>
      </c>
      <c r="AE1033" t="str">
        <f t="shared" si="16"/>
        <v>Buku, Majalah, &amp; AudioKemanusiaan &amp; Ilmu SosialPsikologi &amp; Hubungan</v>
      </c>
      <c r="BI1033" t="s">
        <v>1486</v>
      </c>
      <c r="BM1033" t="s">
        <v>4714</v>
      </c>
      <c r="BO1033" t="s">
        <v>4521</v>
      </c>
      <c r="BP1033" t="s">
        <v>4631</v>
      </c>
    </row>
    <row r="1034" spans="1:68">
      <c r="A1034" t="s">
        <v>1444</v>
      </c>
      <c r="B1034">
        <v>801928</v>
      </c>
      <c r="C1034" t="s">
        <v>1488</v>
      </c>
      <c r="D1034">
        <v>990216</v>
      </c>
      <c r="E1034" t="s">
        <v>1494</v>
      </c>
      <c r="F1034">
        <v>927880</v>
      </c>
      <c r="G1034" t="s">
        <v>4453</v>
      </c>
      <c r="H1034" t="s">
        <v>4190</v>
      </c>
      <c r="I1034" t="s">
        <v>2971</v>
      </c>
      <c r="J1034" t="s">
        <v>3208</v>
      </c>
      <c r="K1034">
        <v>0.05</v>
      </c>
      <c r="L1034">
        <v>0.08</v>
      </c>
      <c r="M1034">
        <v>0.03</v>
      </c>
      <c r="N1034">
        <v>0.1</v>
      </c>
      <c r="O1034">
        <v>8.2000000000000003E-2</v>
      </c>
      <c r="P1034">
        <v>-1.2999999999999998E-2</v>
      </c>
      <c r="Q1034">
        <v>-2.0999999999999998E-2</v>
      </c>
      <c r="R1034">
        <v>-3.3999999999999996E-2</v>
      </c>
      <c r="S1034">
        <v>-4.2499999999999996E-2</v>
      </c>
      <c r="T1034">
        <v>-0.05</v>
      </c>
      <c r="U1034">
        <v>8.7000000000000008E-2</v>
      </c>
      <c r="V1034">
        <v>7.9000000000000015E-2</v>
      </c>
      <c r="W1034">
        <v>6.6000000000000003E-2</v>
      </c>
      <c r="X1034">
        <v>5.7500000000000009E-2</v>
      </c>
      <c r="Y1034">
        <v>0.05</v>
      </c>
      <c r="Z1034">
        <v>6.9000000000000006E-2</v>
      </c>
      <c r="AA1034">
        <v>6.1000000000000006E-2</v>
      </c>
      <c r="AB1034">
        <v>4.8000000000000008E-2</v>
      </c>
      <c r="AC1034">
        <v>3.9500000000000007E-2</v>
      </c>
      <c r="AD1034">
        <v>3.2000000000000001E-2</v>
      </c>
      <c r="AE1034" t="str">
        <f t="shared" si="16"/>
        <v>Buku, Majalah, &amp; AudioIlmu &amp; TeknologiIlmu Hayati</v>
      </c>
      <c r="BI1034" t="s">
        <v>1486</v>
      </c>
      <c r="BM1034" t="s">
        <v>4715</v>
      </c>
      <c r="BO1034" t="s">
        <v>4557</v>
      </c>
      <c r="BP1034" t="s">
        <v>4633</v>
      </c>
    </row>
    <row r="1035" spans="1:68">
      <c r="A1035" t="s">
        <v>2146</v>
      </c>
      <c r="B1035">
        <v>856720</v>
      </c>
      <c r="C1035" t="s">
        <v>2151</v>
      </c>
      <c r="D1035">
        <v>857360</v>
      </c>
      <c r="G1035" t="s">
        <v>3648</v>
      </c>
      <c r="H1035" t="s">
        <v>3648</v>
      </c>
      <c r="I1035" t="s">
        <v>246</v>
      </c>
      <c r="J1035" t="s">
        <v>2156</v>
      </c>
      <c r="K1035">
        <v>0.04</v>
      </c>
      <c r="L1035">
        <v>0.04</v>
      </c>
      <c r="M1035">
        <v>0</v>
      </c>
      <c r="N1035">
        <v>0.1</v>
      </c>
      <c r="O1035">
        <v>0.11700000000000001</v>
      </c>
      <c r="P1035">
        <v>-1.6E-2</v>
      </c>
      <c r="Q1035">
        <v>0</v>
      </c>
      <c r="R1035">
        <v>-1.6E-2</v>
      </c>
      <c r="S1035">
        <v>-0.02</v>
      </c>
      <c r="T1035">
        <v>-0.02</v>
      </c>
      <c r="U1035">
        <v>8.4000000000000005E-2</v>
      </c>
      <c r="V1035">
        <v>0.1</v>
      </c>
      <c r="W1035">
        <v>8.4000000000000005E-2</v>
      </c>
      <c r="X1035">
        <v>0.08</v>
      </c>
      <c r="Y1035">
        <v>0.08</v>
      </c>
      <c r="Z1035">
        <v>0.10100000000000001</v>
      </c>
      <c r="AA1035">
        <v>0.11700000000000001</v>
      </c>
      <c r="AB1035">
        <v>0.10100000000000001</v>
      </c>
      <c r="AC1035">
        <v>9.7000000000000003E-2</v>
      </c>
      <c r="AD1035">
        <v>9.7000000000000003E-2</v>
      </c>
      <c r="AE1035" t="str">
        <f t="shared" si="16"/>
        <v>Bekas PakaiAlas Kaki</v>
      </c>
      <c r="BI1035" t="s">
        <v>1486</v>
      </c>
      <c r="BM1035" t="s">
        <v>4716</v>
      </c>
      <c r="BO1035" t="s">
        <v>3236</v>
      </c>
      <c r="BP1035" t="s">
        <v>4635</v>
      </c>
    </row>
    <row r="1036" spans="1:68">
      <c r="A1036" t="s">
        <v>2146</v>
      </c>
      <c r="B1036">
        <v>856720</v>
      </c>
      <c r="C1036" t="s">
        <v>2153</v>
      </c>
      <c r="D1036">
        <v>857488</v>
      </c>
      <c r="G1036" t="s">
        <v>3655</v>
      </c>
      <c r="H1036" t="s">
        <v>3655</v>
      </c>
      <c r="I1036" t="s">
        <v>246</v>
      </c>
      <c r="J1036" t="s">
        <v>2748</v>
      </c>
      <c r="K1036">
        <v>0.04</v>
      </c>
      <c r="L1036">
        <v>0.04</v>
      </c>
      <c r="M1036">
        <v>0</v>
      </c>
      <c r="N1036">
        <v>9.2499999999999999E-2</v>
      </c>
      <c r="O1036">
        <v>0.1095</v>
      </c>
      <c r="P1036">
        <v>-1.0000000000000002E-2</v>
      </c>
      <c r="Q1036">
        <v>0</v>
      </c>
      <c r="R1036">
        <v>-1.0000000000000002E-2</v>
      </c>
      <c r="S1036">
        <v>-1.2500000000000002E-2</v>
      </c>
      <c r="T1036">
        <v>-1.2500000000000002E-2</v>
      </c>
      <c r="U1036">
        <v>8.249999999999999E-2</v>
      </c>
      <c r="V1036">
        <v>9.2499999999999999E-2</v>
      </c>
      <c r="W1036">
        <v>8.249999999999999E-2</v>
      </c>
      <c r="X1036">
        <v>0.08</v>
      </c>
      <c r="Y1036">
        <v>0.08</v>
      </c>
      <c r="Z1036">
        <v>9.9500000000000005E-2</v>
      </c>
      <c r="AA1036">
        <v>0.1095</v>
      </c>
      <c r="AB1036">
        <v>9.9500000000000005E-2</v>
      </c>
      <c r="AC1036">
        <v>9.7000000000000003E-2</v>
      </c>
      <c r="AD1036">
        <v>9.7000000000000003E-2</v>
      </c>
      <c r="AE1036" t="str">
        <f t="shared" si="16"/>
        <v>Bekas PakaiPakaian Pria</v>
      </c>
      <c r="BI1036" t="s">
        <v>1486</v>
      </c>
      <c r="BM1036" t="s">
        <v>4717</v>
      </c>
      <c r="BO1036" t="s">
        <v>4492</v>
      </c>
      <c r="BP1036" t="s">
        <v>4638</v>
      </c>
    </row>
    <row r="1037" spans="1:68">
      <c r="A1037" t="s">
        <v>1811</v>
      </c>
      <c r="B1037">
        <v>600001</v>
      </c>
      <c r="C1037" t="s">
        <v>1845</v>
      </c>
      <c r="D1037">
        <v>851848</v>
      </c>
      <c r="E1037" t="s">
        <v>1849</v>
      </c>
      <c r="F1037">
        <v>600621</v>
      </c>
      <c r="G1037" t="s">
        <v>4718</v>
      </c>
      <c r="H1037" t="s">
        <v>2808</v>
      </c>
      <c r="I1037" t="s">
        <v>2547</v>
      </c>
      <c r="J1037" t="s">
        <v>1811</v>
      </c>
      <c r="K1037">
        <v>0.06</v>
      </c>
      <c r="L1037">
        <v>0.08</v>
      </c>
      <c r="M1037">
        <v>2.0000000000000004E-2</v>
      </c>
      <c r="N1037">
        <v>0.1</v>
      </c>
      <c r="O1037">
        <v>0.122</v>
      </c>
      <c r="P1037">
        <v>-1.3523887522171277E-2</v>
      </c>
      <c r="Q1037">
        <v>-1.7332787344801093E-2</v>
      </c>
      <c r="R1037">
        <v>-3.0856674866972369E-2</v>
      </c>
      <c r="S1037">
        <v>-3.8570843583715458E-2</v>
      </c>
      <c r="T1037">
        <v>-4.4761124778287281E-2</v>
      </c>
      <c r="U1037">
        <v>8.6476112477828729E-2</v>
      </c>
      <c r="V1037">
        <v>8.2667212655198913E-2</v>
      </c>
      <c r="W1037">
        <v>6.9143325133027636E-2</v>
      </c>
      <c r="X1037">
        <v>6.1429156416284547E-2</v>
      </c>
      <c r="Y1037">
        <v>5.5238875221712724E-2</v>
      </c>
      <c r="Z1037">
        <v>0.10847611247782872</v>
      </c>
      <c r="AA1037">
        <v>0.1046672126551989</v>
      </c>
      <c r="AB1037">
        <v>9.1143325133027628E-2</v>
      </c>
      <c r="AC1037">
        <v>8.3429156416284539E-2</v>
      </c>
      <c r="AD1037">
        <v>7.7238875221712716E-2</v>
      </c>
      <c r="AE1037" t="str">
        <f t="shared" si="16"/>
        <v>Perlengkapan RumahHome OrganizerKotak &amp; Tempat Penyimpanan</v>
      </c>
      <c r="BI1037" t="s">
        <v>1486</v>
      </c>
      <c r="BM1037" t="s">
        <v>4719</v>
      </c>
      <c r="BO1037" t="s">
        <v>3761</v>
      </c>
      <c r="BP1037" t="s">
        <v>4640</v>
      </c>
    </row>
    <row r="1038" spans="1:68">
      <c r="A1038" t="s">
        <v>2160</v>
      </c>
      <c r="B1038">
        <v>603014</v>
      </c>
      <c r="C1038" t="s">
        <v>2161</v>
      </c>
      <c r="D1038">
        <v>834952</v>
      </c>
      <c r="E1038" t="s">
        <v>2164</v>
      </c>
      <c r="F1038">
        <v>603524</v>
      </c>
      <c r="G1038" t="s">
        <v>4613</v>
      </c>
      <c r="H1038" t="s">
        <v>4545</v>
      </c>
      <c r="I1038" t="s">
        <v>2971</v>
      </c>
      <c r="J1038" t="s">
        <v>3062</v>
      </c>
      <c r="K1038">
        <v>0.06</v>
      </c>
      <c r="L1038">
        <v>6.5000000000000002E-2</v>
      </c>
      <c r="M1038">
        <v>5.0000000000000044E-3</v>
      </c>
      <c r="N1038">
        <v>0.1</v>
      </c>
      <c r="O1038">
        <v>0.10500000000000001</v>
      </c>
      <c r="P1038">
        <v>-1.55E-2</v>
      </c>
      <c r="Q1038">
        <v>-3.5000000000000027E-3</v>
      </c>
      <c r="R1038">
        <v>-1.9000000000000003E-2</v>
      </c>
      <c r="S1038">
        <v>-2.3750000000000004E-2</v>
      </c>
      <c r="T1038">
        <v>-2.5000000000000005E-2</v>
      </c>
      <c r="U1038">
        <v>8.4500000000000006E-2</v>
      </c>
      <c r="V1038">
        <v>9.6500000000000002E-2</v>
      </c>
      <c r="W1038">
        <v>8.1000000000000003E-2</v>
      </c>
      <c r="X1038">
        <v>7.6249999999999998E-2</v>
      </c>
      <c r="Y1038">
        <v>7.4999999999999997E-2</v>
      </c>
      <c r="Z1038">
        <v>8.950000000000001E-2</v>
      </c>
      <c r="AA1038">
        <v>0.10150000000000001</v>
      </c>
      <c r="AB1038">
        <v>8.6000000000000007E-2</v>
      </c>
      <c r="AC1038">
        <v>8.1250000000000003E-2</v>
      </c>
      <c r="AD1038">
        <v>0.08</v>
      </c>
      <c r="AE1038" t="str">
        <f t="shared" si="16"/>
        <v>Olahraga &amp; OutdoorPeralatan Olahraga BolaBasket</v>
      </c>
      <c r="BI1038" t="s">
        <v>1486</v>
      </c>
      <c r="BM1038" t="s">
        <v>4720</v>
      </c>
      <c r="BO1038" t="s">
        <v>3982</v>
      </c>
      <c r="BP1038" t="s">
        <v>4641</v>
      </c>
    </row>
    <row r="1039" spans="1:68">
      <c r="A1039" t="s">
        <v>2160</v>
      </c>
      <c r="B1039">
        <v>603014</v>
      </c>
      <c r="C1039" t="s">
        <v>2161</v>
      </c>
      <c r="D1039">
        <v>834952</v>
      </c>
      <c r="E1039" t="s">
        <v>2163</v>
      </c>
      <c r="F1039">
        <v>603652</v>
      </c>
      <c r="G1039" t="s">
        <v>4618</v>
      </c>
      <c r="H1039" t="s">
        <v>4545</v>
      </c>
      <c r="I1039" t="s">
        <v>2971</v>
      </c>
      <c r="J1039" t="s">
        <v>3062</v>
      </c>
      <c r="K1039">
        <v>0.06</v>
      </c>
      <c r="L1039">
        <v>6.5000000000000002E-2</v>
      </c>
      <c r="M1039">
        <v>5.0000000000000044E-3</v>
      </c>
      <c r="N1039">
        <v>0.1</v>
      </c>
      <c r="O1039">
        <v>0.10500000000000001</v>
      </c>
      <c r="P1039">
        <v>-1.5277607363568375E-2</v>
      </c>
      <c r="Q1039">
        <v>-5.0567484550214032E-3</v>
      </c>
      <c r="R1039">
        <v>-2.0334355818589778E-2</v>
      </c>
      <c r="S1039">
        <v>-2.5417944773237219E-2</v>
      </c>
      <c r="T1039">
        <v>-2.7223926364316291E-2</v>
      </c>
      <c r="U1039">
        <v>8.4722392636431637E-2</v>
      </c>
      <c r="V1039">
        <v>9.4943251544978596E-2</v>
      </c>
      <c r="W1039">
        <v>7.9665644181410228E-2</v>
      </c>
      <c r="X1039">
        <v>7.4582055226762783E-2</v>
      </c>
      <c r="Y1039">
        <v>7.2776073635683711E-2</v>
      </c>
      <c r="Z1039">
        <v>8.9722392636431642E-2</v>
      </c>
      <c r="AA1039">
        <v>9.9943251544978601E-2</v>
      </c>
      <c r="AB1039">
        <v>8.4665644181410232E-2</v>
      </c>
      <c r="AC1039">
        <v>7.9582055226762788E-2</v>
      </c>
      <c r="AD1039">
        <v>7.7776073635683715E-2</v>
      </c>
      <c r="AE1039" t="str">
        <f t="shared" si="16"/>
        <v>Olahraga &amp; OutdoorPeralatan Olahraga BolaBisbol</v>
      </c>
      <c r="BI1039" t="s">
        <v>1486</v>
      </c>
      <c r="BM1039" t="s">
        <v>4721</v>
      </c>
      <c r="BO1039" t="s">
        <v>3453</v>
      </c>
      <c r="BP1039" t="s">
        <v>4642</v>
      </c>
    </row>
    <row r="1040" spans="1:68">
      <c r="A1040" t="s">
        <v>2322</v>
      </c>
      <c r="B1040">
        <v>601152</v>
      </c>
      <c r="C1040" t="s">
        <v>2325</v>
      </c>
      <c r="D1040">
        <v>843016</v>
      </c>
      <c r="E1040" t="s">
        <v>2326</v>
      </c>
      <c r="F1040">
        <v>845960</v>
      </c>
      <c r="G1040" t="s">
        <v>3822</v>
      </c>
      <c r="H1040" t="s">
        <v>3825</v>
      </c>
      <c r="I1040" t="s">
        <v>246</v>
      </c>
      <c r="J1040" t="s">
        <v>2322</v>
      </c>
      <c r="K1040">
        <v>5.5E-2</v>
      </c>
      <c r="L1040">
        <v>0.08</v>
      </c>
      <c r="M1040">
        <v>2.5000000000000001E-2</v>
      </c>
      <c r="N1040">
        <v>9.2499999999999999E-2</v>
      </c>
      <c r="O1040">
        <v>0.1095</v>
      </c>
      <c r="P1040">
        <v>-6.8224721932072865E-3</v>
      </c>
      <c r="Q1040">
        <v>-2.2242694647549022E-2</v>
      </c>
      <c r="R1040">
        <v>-2.9065166840756308E-2</v>
      </c>
      <c r="S1040">
        <v>-3.6331458550945384E-2</v>
      </c>
      <c r="T1040">
        <v>-4.4275278067927179E-2</v>
      </c>
      <c r="U1040">
        <v>8.5677527806792719E-2</v>
      </c>
      <c r="V1040">
        <v>7.0257305352450977E-2</v>
      </c>
      <c r="W1040">
        <v>6.3434833159243698E-2</v>
      </c>
      <c r="X1040">
        <v>5.6168541449054615E-2</v>
      </c>
      <c r="Y1040">
        <v>4.822472193207282E-2</v>
      </c>
      <c r="Z1040">
        <v>0.10267752780679271</v>
      </c>
      <c r="AA1040">
        <v>8.7257305352450978E-2</v>
      </c>
      <c r="AB1040">
        <v>8.0434833159243685E-2</v>
      </c>
      <c r="AC1040">
        <v>7.3168541449054617E-2</v>
      </c>
      <c r="AD1040">
        <v>6.5224721932072821E-2</v>
      </c>
      <c r="AE1040" t="str">
        <f t="shared" si="16"/>
        <v>Pakaian &amp; Pakaian Dalam WanitaBaju Tidur dan Baju Santai WanitaKimono Mandi &amp; Rias</v>
      </c>
      <c r="BI1040" t="s">
        <v>1486</v>
      </c>
      <c r="BM1040" t="s">
        <v>4722</v>
      </c>
      <c r="BO1040" t="s">
        <v>3985</v>
      </c>
      <c r="BP1040" t="s">
        <v>4643</v>
      </c>
    </row>
    <row r="1041" spans="1:68">
      <c r="A1041" t="s">
        <v>1444</v>
      </c>
      <c r="B1041">
        <v>801928</v>
      </c>
      <c r="C1041" t="s">
        <v>1484</v>
      </c>
      <c r="D1041">
        <v>985736</v>
      </c>
      <c r="E1041" t="s">
        <v>246</v>
      </c>
      <c r="F1041">
        <v>986376</v>
      </c>
      <c r="G1041" t="s">
        <v>4480</v>
      </c>
      <c r="H1041" t="s">
        <v>4139</v>
      </c>
      <c r="I1041" t="s">
        <v>2971</v>
      </c>
      <c r="J1041" t="s">
        <v>3208</v>
      </c>
      <c r="K1041">
        <v>0.05</v>
      </c>
      <c r="L1041">
        <v>0.08</v>
      </c>
      <c r="M1041">
        <v>0.03</v>
      </c>
      <c r="N1041">
        <v>0.1</v>
      </c>
      <c r="O1041">
        <v>0.122</v>
      </c>
      <c r="P1041">
        <v>-1.2999999999999998E-2</v>
      </c>
      <c r="Q1041">
        <v>-2.0999999999999998E-2</v>
      </c>
      <c r="R1041">
        <v>-3.3999999999999996E-2</v>
      </c>
      <c r="S1041">
        <v>-4.2499999999999996E-2</v>
      </c>
      <c r="T1041">
        <v>-0.05</v>
      </c>
      <c r="U1041">
        <v>8.7000000000000008E-2</v>
      </c>
      <c r="V1041">
        <v>7.9000000000000015E-2</v>
      </c>
      <c r="W1041">
        <v>6.6000000000000003E-2</v>
      </c>
      <c r="X1041">
        <v>5.7500000000000009E-2</v>
      </c>
      <c r="Y1041">
        <v>0.05</v>
      </c>
      <c r="Z1041">
        <v>0.109</v>
      </c>
      <c r="AA1041">
        <v>0.10100000000000001</v>
      </c>
      <c r="AB1041">
        <v>8.7999999999999995E-2</v>
      </c>
      <c r="AC1041">
        <v>7.9500000000000001E-2</v>
      </c>
      <c r="AD1041">
        <v>7.1999999999999995E-2</v>
      </c>
      <c r="AE1041" t="str">
        <f t="shared" si="16"/>
        <v>Buku, Majalah, &amp; AudioMajalah &amp; Surat KabarFashion</v>
      </c>
      <c r="BI1041" t="s">
        <v>1486</v>
      </c>
      <c r="BM1041" t="s">
        <v>4723</v>
      </c>
      <c r="BO1041" t="s">
        <v>4221</v>
      </c>
      <c r="BP1041" t="s">
        <v>4644</v>
      </c>
    </row>
    <row r="1042" spans="1:68">
      <c r="A1042" t="s">
        <v>1444</v>
      </c>
      <c r="B1042">
        <v>801928</v>
      </c>
      <c r="C1042" t="s">
        <v>1488</v>
      </c>
      <c r="D1042">
        <v>990216</v>
      </c>
      <c r="E1042" t="s">
        <v>1492</v>
      </c>
      <c r="F1042">
        <v>991240</v>
      </c>
      <c r="G1042" t="s">
        <v>4461</v>
      </c>
      <c r="H1042" t="s">
        <v>4190</v>
      </c>
      <c r="I1042" t="s">
        <v>2971</v>
      </c>
      <c r="J1042" t="s">
        <v>3208</v>
      </c>
      <c r="K1042">
        <v>0.05</v>
      </c>
      <c r="L1042">
        <v>0.08</v>
      </c>
      <c r="M1042">
        <v>0.03</v>
      </c>
      <c r="N1042">
        <v>0.1</v>
      </c>
      <c r="O1042">
        <v>8.2000000000000003E-2</v>
      </c>
      <c r="P1042">
        <v>-1.2999999999999998E-2</v>
      </c>
      <c r="Q1042">
        <v>-2.0999999999999998E-2</v>
      </c>
      <c r="R1042">
        <v>-3.3999999999999996E-2</v>
      </c>
      <c r="S1042">
        <v>-4.2499999999999996E-2</v>
      </c>
      <c r="T1042">
        <v>-0.05</v>
      </c>
      <c r="U1042">
        <v>8.7000000000000008E-2</v>
      </c>
      <c r="V1042">
        <v>7.9000000000000015E-2</v>
      </c>
      <c r="W1042">
        <v>6.6000000000000003E-2</v>
      </c>
      <c r="X1042">
        <v>5.7500000000000009E-2</v>
      </c>
      <c r="Y1042">
        <v>0.05</v>
      </c>
      <c r="Z1042">
        <v>6.9000000000000006E-2</v>
      </c>
      <c r="AA1042">
        <v>6.1000000000000006E-2</v>
      </c>
      <c r="AB1042">
        <v>4.8000000000000008E-2</v>
      </c>
      <c r="AC1042">
        <v>3.9500000000000007E-2</v>
      </c>
      <c r="AD1042">
        <v>3.2000000000000001E-2</v>
      </c>
      <c r="AE1042" t="str">
        <f t="shared" si="16"/>
        <v>Buku, Majalah, &amp; AudioIlmu &amp; TeknologiTeknologi Industri</v>
      </c>
      <c r="BI1042" t="s">
        <v>1486</v>
      </c>
      <c r="BM1042" t="s">
        <v>4724</v>
      </c>
      <c r="BO1042" t="s">
        <v>3804</v>
      </c>
      <c r="BP1042" t="s">
        <v>4646</v>
      </c>
    </row>
    <row r="1043" spans="1:68">
      <c r="A1043" t="s">
        <v>2146</v>
      </c>
      <c r="B1043">
        <v>856720</v>
      </c>
      <c r="C1043" t="s">
        <v>2155</v>
      </c>
      <c r="D1043">
        <v>857616</v>
      </c>
      <c r="G1043" t="s">
        <v>3657</v>
      </c>
      <c r="H1043" t="s">
        <v>3657</v>
      </c>
      <c r="I1043" t="s">
        <v>246</v>
      </c>
      <c r="J1043" t="s">
        <v>2748</v>
      </c>
      <c r="K1043">
        <v>0.04</v>
      </c>
      <c r="L1043">
        <v>0.04</v>
      </c>
      <c r="M1043">
        <v>0</v>
      </c>
      <c r="N1043">
        <v>9.2499999999999999E-2</v>
      </c>
      <c r="O1043">
        <v>0.1095</v>
      </c>
      <c r="P1043">
        <v>-1.0000000000000002E-2</v>
      </c>
      <c r="Q1043">
        <v>0</v>
      </c>
      <c r="R1043">
        <v>-1.0000000000000002E-2</v>
      </c>
      <c r="S1043">
        <v>-1.2500000000000002E-2</v>
      </c>
      <c r="T1043">
        <v>-1.2500000000000002E-2</v>
      </c>
      <c r="U1043">
        <v>8.249999999999999E-2</v>
      </c>
      <c r="V1043">
        <v>9.2499999999999999E-2</v>
      </c>
      <c r="W1043">
        <v>8.249999999999999E-2</v>
      </c>
      <c r="X1043">
        <v>0.08</v>
      </c>
      <c r="Y1043">
        <v>0.08</v>
      </c>
      <c r="Z1043">
        <v>9.9500000000000005E-2</v>
      </c>
      <c r="AA1043">
        <v>0.1095</v>
      </c>
      <c r="AB1043">
        <v>9.9500000000000005E-2</v>
      </c>
      <c r="AC1043">
        <v>9.7000000000000003E-2</v>
      </c>
      <c r="AD1043">
        <v>9.7000000000000003E-2</v>
      </c>
      <c r="AE1043" t="str">
        <f t="shared" si="16"/>
        <v>Bekas PakaiPakaian Wanita</v>
      </c>
      <c r="BI1043" t="s">
        <v>1486</v>
      </c>
      <c r="BM1043" t="s">
        <v>4725</v>
      </c>
      <c r="BO1043" t="s">
        <v>4520</v>
      </c>
      <c r="BP1043" t="s">
        <v>4647</v>
      </c>
    </row>
    <row r="1044" spans="1:68">
      <c r="A1044" t="s">
        <v>2160</v>
      </c>
      <c r="B1044">
        <v>603014</v>
      </c>
      <c r="C1044" t="s">
        <v>2182</v>
      </c>
      <c r="D1044">
        <v>835336</v>
      </c>
      <c r="E1044" t="s">
        <v>2188</v>
      </c>
      <c r="F1044">
        <v>994440</v>
      </c>
      <c r="G1044" t="s">
        <v>4584</v>
      </c>
      <c r="H1044" t="s">
        <v>4576</v>
      </c>
      <c r="I1044" t="s">
        <v>2971</v>
      </c>
      <c r="J1044" t="s">
        <v>3062</v>
      </c>
      <c r="K1044">
        <v>0.06</v>
      </c>
      <c r="L1044">
        <v>6.5000000000000002E-2</v>
      </c>
      <c r="M1044">
        <v>5.0000000000000044E-3</v>
      </c>
      <c r="N1044">
        <v>0.1</v>
      </c>
      <c r="O1044">
        <v>0.10500000000000001</v>
      </c>
      <c r="P1044">
        <v>-1.5405016303152878E-2</v>
      </c>
      <c r="Q1044">
        <v>-4.1648858779298635E-3</v>
      </c>
      <c r="R1044">
        <v>-1.9569902181082743E-2</v>
      </c>
      <c r="S1044">
        <v>-2.4462377726353426E-2</v>
      </c>
      <c r="T1044">
        <v>-2.5949836968471234E-2</v>
      </c>
      <c r="U1044">
        <v>8.459498369684712E-2</v>
      </c>
      <c r="V1044">
        <v>9.5835114122070145E-2</v>
      </c>
      <c r="W1044">
        <v>8.0430097818917259E-2</v>
      </c>
      <c r="X1044">
        <v>7.5537622273646576E-2</v>
      </c>
      <c r="Y1044">
        <v>7.4050163031528768E-2</v>
      </c>
      <c r="Z1044">
        <v>8.9594983696847125E-2</v>
      </c>
      <c r="AA1044">
        <v>0.10083511412207015</v>
      </c>
      <c r="AB1044">
        <v>8.5430097818917264E-2</v>
      </c>
      <c r="AC1044">
        <v>8.0537622273646581E-2</v>
      </c>
      <c r="AD1044">
        <v>7.9050163031528772E-2</v>
      </c>
      <c r="AE1044" t="str">
        <f t="shared" si="16"/>
        <v>Olahraga &amp; OutdoorPeralatan KebugaranAlat Penguat Otot Tangan</v>
      </c>
      <c r="BI1044" t="s">
        <v>1486</v>
      </c>
      <c r="BM1044" t="s">
        <v>3177</v>
      </c>
      <c r="BO1044" t="s">
        <v>4524</v>
      </c>
      <c r="BP1044" t="s">
        <v>4648</v>
      </c>
    </row>
    <row r="1045" spans="1:68">
      <c r="A1045" t="s">
        <v>2146</v>
      </c>
      <c r="B1045">
        <v>856720</v>
      </c>
      <c r="C1045" t="s">
        <v>2152</v>
      </c>
      <c r="D1045">
        <v>864656</v>
      </c>
      <c r="G1045" t="s">
        <v>3651</v>
      </c>
      <c r="H1045" t="s">
        <v>3651</v>
      </c>
      <c r="I1045" t="s">
        <v>246</v>
      </c>
      <c r="J1045" t="s">
        <v>1997</v>
      </c>
      <c r="K1045">
        <v>0.04</v>
      </c>
      <c r="L1045">
        <v>0.04</v>
      </c>
      <c r="M1045">
        <v>0</v>
      </c>
      <c r="N1045">
        <v>0.1</v>
      </c>
      <c r="O1045">
        <v>0.11700000000000001</v>
      </c>
      <c r="P1045">
        <v>-1.6E-2</v>
      </c>
      <c r="Q1045">
        <v>0</v>
      </c>
      <c r="R1045">
        <v>-1.6E-2</v>
      </c>
      <c r="S1045">
        <v>-0.02</v>
      </c>
      <c r="T1045">
        <v>-0.02</v>
      </c>
      <c r="U1045">
        <v>8.4000000000000005E-2</v>
      </c>
      <c r="V1045">
        <v>0.1</v>
      </c>
      <c r="W1045">
        <v>8.4000000000000005E-2</v>
      </c>
      <c r="X1045">
        <v>0.08</v>
      </c>
      <c r="Y1045">
        <v>0.08</v>
      </c>
      <c r="Z1045">
        <v>0.10100000000000001</v>
      </c>
      <c r="AA1045">
        <v>0.11700000000000001</v>
      </c>
      <c r="AB1045">
        <v>0.10100000000000001</v>
      </c>
      <c r="AC1045">
        <v>9.7000000000000003E-2</v>
      </c>
      <c r="AD1045">
        <v>9.7000000000000003E-2</v>
      </c>
      <c r="AE1045" t="str">
        <f t="shared" si="16"/>
        <v>Bekas PakaiKoper &amp; Perjalanan</v>
      </c>
      <c r="BI1045" t="s">
        <v>1486</v>
      </c>
      <c r="BM1045" t="s">
        <v>3181</v>
      </c>
      <c r="BO1045" t="s">
        <v>4726</v>
      </c>
      <c r="BP1045" t="s">
        <v>4650</v>
      </c>
    </row>
    <row r="1046" spans="1:68">
      <c r="A1046" t="s">
        <v>2146</v>
      </c>
      <c r="B1046">
        <v>856720</v>
      </c>
      <c r="C1046" t="s">
        <v>1958</v>
      </c>
      <c r="D1046">
        <v>865296</v>
      </c>
      <c r="G1046" t="s">
        <v>3649</v>
      </c>
      <c r="H1046" t="s">
        <v>3649</v>
      </c>
      <c r="I1046" t="s">
        <v>246</v>
      </c>
      <c r="J1046" t="s">
        <v>1581</v>
      </c>
      <c r="K1046">
        <v>0.04</v>
      </c>
      <c r="L1046">
        <v>0.04</v>
      </c>
      <c r="M1046">
        <v>0</v>
      </c>
      <c r="N1046">
        <v>0.1</v>
      </c>
      <c r="O1046">
        <v>0.11700000000000001</v>
      </c>
      <c r="P1046">
        <v>-1.6E-2</v>
      </c>
      <c r="Q1046">
        <v>0</v>
      </c>
      <c r="R1046">
        <v>-1.6E-2</v>
      </c>
      <c r="S1046">
        <v>-0.02</v>
      </c>
      <c r="T1046">
        <v>-0.02</v>
      </c>
      <c r="U1046">
        <v>8.4000000000000005E-2</v>
      </c>
      <c r="V1046">
        <v>0.1</v>
      </c>
      <c r="W1046">
        <v>8.4000000000000005E-2</v>
      </c>
      <c r="X1046">
        <v>0.08</v>
      </c>
      <c r="Y1046">
        <v>0.08</v>
      </c>
      <c r="Z1046">
        <v>0.10100000000000001</v>
      </c>
      <c r="AA1046">
        <v>0.11700000000000001</v>
      </c>
      <c r="AB1046">
        <v>0.10100000000000001</v>
      </c>
      <c r="AC1046">
        <v>9.7000000000000003E-2</v>
      </c>
      <c r="AD1046">
        <v>9.7000000000000003E-2</v>
      </c>
      <c r="AE1046" t="str">
        <f t="shared" si="16"/>
        <v>Bekas PakaiJam Tangan</v>
      </c>
      <c r="BI1046" t="s">
        <v>1486</v>
      </c>
      <c r="BM1046" t="s">
        <v>3184</v>
      </c>
      <c r="BO1046" t="s">
        <v>4664</v>
      </c>
      <c r="BP1046" t="s">
        <v>4651</v>
      </c>
    </row>
    <row r="1047" spans="1:68">
      <c r="A1047" t="s">
        <v>1244</v>
      </c>
      <c r="B1047">
        <v>602284</v>
      </c>
      <c r="C1047" t="s">
        <v>1324</v>
      </c>
      <c r="D1047">
        <v>880008</v>
      </c>
      <c r="E1047" t="s">
        <v>1333</v>
      </c>
      <c r="F1047">
        <v>819600</v>
      </c>
      <c r="G1047" t="s">
        <v>4074</v>
      </c>
      <c r="H1047" t="s">
        <v>4159</v>
      </c>
      <c r="I1047" t="s">
        <v>2457</v>
      </c>
      <c r="J1047" t="s">
        <v>2739</v>
      </c>
      <c r="K1047">
        <v>0.04</v>
      </c>
      <c r="L1047">
        <v>7.0000000000000007E-2</v>
      </c>
      <c r="M1047">
        <v>3.0000000000000006E-2</v>
      </c>
      <c r="N1047">
        <v>9.5000000000000001E-2</v>
      </c>
      <c r="O1047">
        <v>0.11700000000000001</v>
      </c>
      <c r="P1047">
        <v>-1.3000000000000008E-2</v>
      </c>
      <c r="Q1047">
        <v>-2.1000000000000001E-2</v>
      </c>
      <c r="R1047">
        <v>-3.4000000000000009E-2</v>
      </c>
      <c r="S1047">
        <v>-4.250000000000001E-2</v>
      </c>
      <c r="T1047">
        <v>-0.05</v>
      </c>
      <c r="U1047">
        <v>8.199999999999999E-2</v>
      </c>
      <c r="V1047">
        <v>7.3999999999999996E-2</v>
      </c>
      <c r="W1047">
        <v>6.0999999999999992E-2</v>
      </c>
      <c r="X1047">
        <v>5.2499999999999991E-2</v>
      </c>
      <c r="Y1047">
        <v>4.4999999999999998E-2</v>
      </c>
      <c r="Z1047">
        <v>0.104</v>
      </c>
      <c r="AA1047">
        <v>9.6000000000000002E-2</v>
      </c>
      <c r="AB1047">
        <v>8.299999999999999E-2</v>
      </c>
      <c r="AC1047">
        <v>7.4499999999999997E-2</v>
      </c>
      <c r="AD1047">
        <v>6.7000000000000004E-2</v>
      </c>
      <c r="AE1047" t="str">
        <f t="shared" si="16"/>
        <v>Bayi &amp; PersalinanPerlengkapan KehamilanAlat Pemantau Kehamilan</v>
      </c>
      <c r="BI1047" t="s">
        <v>1486</v>
      </c>
      <c r="BM1047" t="s">
        <v>3188</v>
      </c>
      <c r="BO1047" t="s">
        <v>4727</v>
      </c>
      <c r="BP1047" t="s">
        <v>4652</v>
      </c>
    </row>
    <row r="1048" spans="1:68">
      <c r="A1048" t="s">
        <v>1615</v>
      </c>
      <c r="B1048">
        <v>700437</v>
      </c>
      <c r="C1048" t="s">
        <v>1629</v>
      </c>
      <c r="D1048">
        <v>914696</v>
      </c>
      <c r="G1048" t="s">
        <v>4192</v>
      </c>
      <c r="H1048" t="s">
        <v>4192</v>
      </c>
      <c r="I1048" t="s">
        <v>2457</v>
      </c>
      <c r="J1048" t="s">
        <v>1615</v>
      </c>
      <c r="K1048">
        <v>0.05</v>
      </c>
      <c r="L1048">
        <v>6.5000000000000002E-2</v>
      </c>
      <c r="M1048">
        <v>1.4999999999999999E-2</v>
      </c>
      <c r="N1048">
        <v>7.4999999999999997E-2</v>
      </c>
      <c r="O1048">
        <v>9.7000000000000003E-2</v>
      </c>
      <c r="P1048">
        <v>-3.7500000000000033E-4</v>
      </c>
      <c r="Q1048">
        <v>-1.0499999999999999E-2</v>
      </c>
      <c r="R1048">
        <v>-1.0874999999999999E-2</v>
      </c>
      <c r="S1048">
        <v>-1.125E-2</v>
      </c>
      <c r="T1048">
        <v>-1.4999999999999999E-2</v>
      </c>
      <c r="U1048">
        <v>7.4624999999999997E-2</v>
      </c>
      <c r="V1048">
        <v>6.4500000000000002E-2</v>
      </c>
      <c r="W1048">
        <v>6.4125000000000001E-2</v>
      </c>
      <c r="X1048">
        <v>6.3750000000000001E-2</v>
      </c>
      <c r="Y1048">
        <v>0.06</v>
      </c>
      <c r="Z1048">
        <v>9.6625000000000003E-2</v>
      </c>
      <c r="AA1048">
        <v>8.6500000000000007E-2</v>
      </c>
      <c r="AB1048">
        <v>8.6125000000000007E-2</v>
      </c>
      <c r="AC1048">
        <v>8.5750000000000007E-2</v>
      </c>
      <c r="AD1048">
        <v>8.2000000000000003E-2</v>
      </c>
      <c r="AE1048" t="str">
        <f t="shared" si="16"/>
        <v>Makanan &amp; MinumanBeer, Wine &amp; Spirit</v>
      </c>
      <c r="BI1048" t="s">
        <v>1486</v>
      </c>
      <c r="BM1048" t="s">
        <v>3191</v>
      </c>
      <c r="BO1048" t="s">
        <v>4674</v>
      </c>
      <c r="BP1048" t="s">
        <v>4653</v>
      </c>
    </row>
    <row r="1049" spans="1:68">
      <c r="A1049" t="s">
        <v>1615</v>
      </c>
      <c r="B1049">
        <v>700437</v>
      </c>
      <c r="C1049" t="s">
        <v>1673</v>
      </c>
      <c r="D1049">
        <v>915080</v>
      </c>
      <c r="E1049" t="s">
        <v>1678</v>
      </c>
      <c r="F1049">
        <v>919688</v>
      </c>
      <c r="G1049" t="s">
        <v>4191</v>
      </c>
      <c r="H1049" t="s">
        <v>3885</v>
      </c>
      <c r="I1049" t="s">
        <v>2457</v>
      </c>
      <c r="J1049" t="s">
        <v>1615</v>
      </c>
      <c r="K1049">
        <v>0.05</v>
      </c>
      <c r="L1049">
        <v>6.5000000000000002E-2</v>
      </c>
      <c r="M1049">
        <v>1.4999999999999999E-2</v>
      </c>
      <c r="N1049">
        <v>7.7499999999999999E-2</v>
      </c>
      <c r="O1049">
        <v>7.1999999999999995E-2</v>
      </c>
      <c r="P1049">
        <v>-1.4500000000000002E-2</v>
      </c>
      <c r="Q1049">
        <v>-1.0499999999999999E-2</v>
      </c>
      <c r="R1049">
        <v>-2.5000000000000001E-2</v>
      </c>
      <c r="S1049">
        <v>-3.125E-2</v>
      </c>
      <c r="T1049">
        <v>-3.5000000000000003E-2</v>
      </c>
      <c r="U1049">
        <v>6.3E-2</v>
      </c>
      <c r="V1049">
        <v>6.7000000000000004E-2</v>
      </c>
      <c r="W1049">
        <v>5.2499999999999998E-2</v>
      </c>
      <c r="X1049">
        <v>4.6249999999999999E-2</v>
      </c>
      <c r="Y1049">
        <v>4.2499999999999996E-2</v>
      </c>
      <c r="Z1049">
        <v>5.7499999999999996E-2</v>
      </c>
      <c r="AA1049">
        <v>6.1499999999999999E-2</v>
      </c>
      <c r="AB1049">
        <v>4.6999999999999993E-2</v>
      </c>
      <c r="AC1049">
        <v>4.0749999999999995E-2</v>
      </c>
      <c r="AD1049">
        <v>3.6999999999999991E-2</v>
      </c>
      <c r="AE1049" t="str">
        <f t="shared" si="16"/>
        <v>Makanan &amp; MinumanBahan Makanan &amp; Peralatan Memasak PokokWine untuk Memasak</v>
      </c>
      <c r="BI1049" t="s">
        <v>1486</v>
      </c>
      <c r="BM1049" t="s">
        <v>3195</v>
      </c>
      <c r="BO1049" t="s">
        <v>4728</v>
      </c>
      <c r="BP1049" t="s">
        <v>4654</v>
      </c>
    </row>
    <row r="1050" spans="1:68">
      <c r="A1050" t="s">
        <v>2248</v>
      </c>
      <c r="B1050">
        <v>600154</v>
      </c>
      <c r="C1050" t="s">
        <v>2264</v>
      </c>
      <c r="D1050">
        <v>809992</v>
      </c>
      <c r="E1050" t="s">
        <v>2265</v>
      </c>
      <c r="F1050">
        <v>600203</v>
      </c>
      <c r="G1050" t="s">
        <v>4729</v>
      </c>
      <c r="H1050" t="s">
        <v>2800</v>
      </c>
      <c r="I1050" t="s">
        <v>2547</v>
      </c>
      <c r="J1050" t="s">
        <v>2248</v>
      </c>
      <c r="K1050">
        <v>0.05</v>
      </c>
      <c r="L1050">
        <v>0.08</v>
      </c>
      <c r="M1050">
        <v>0.03</v>
      </c>
      <c r="N1050">
        <v>0.1</v>
      </c>
      <c r="O1050">
        <v>0.122</v>
      </c>
      <c r="P1050">
        <v>-1.2999999999999998E-2</v>
      </c>
      <c r="Q1050">
        <v>-2.0999999999999998E-2</v>
      </c>
      <c r="R1050">
        <v>-3.3999999999999996E-2</v>
      </c>
      <c r="S1050">
        <v>-4.2499999999999996E-2</v>
      </c>
      <c r="T1050">
        <v>-0.05</v>
      </c>
      <c r="U1050">
        <v>8.7000000000000008E-2</v>
      </c>
      <c r="V1050">
        <v>7.9000000000000015E-2</v>
      </c>
      <c r="W1050">
        <v>6.6000000000000003E-2</v>
      </c>
      <c r="X1050">
        <v>5.7500000000000009E-2</v>
      </c>
      <c r="Y1050">
        <v>0.05</v>
      </c>
      <c r="Z1050">
        <v>0.109</v>
      </c>
      <c r="AA1050">
        <v>0.10100000000000001</v>
      </c>
      <c r="AB1050">
        <v>8.7999999999999995E-2</v>
      </c>
      <c r="AC1050">
        <v>7.9500000000000001E-2</v>
      </c>
      <c r="AD1050">
        <v>7.1999999999999995E-2</v>
      </c>
      <c r="AE1050" t="str">
        <f t="shared" si="16"/>
        <v>Tekstil &amp; Soft FurnishingTekstil Rumah TanggaSarung Kursi</v>
      </c>
      <c r="BI1050" t="s">
        <v>1486</v>
      </c>
      <c r="BM1050" t="s">
        <v>3199</v>
      </c>
      <c r="BO1050" t="s">
        <v>3670</v>
      </c>
      <c r="BP1050" t="s">
        <v>4649</v>
      </c>
    </row>
    <row r="1051" spans="1:68">
      <c r="A1051" t="s">
        <v>1997</v>
      </c>
      <c r="B1051">
        <v>824584</v>
      </c>
      <c r="C1051" t="s">
        <v>1999</v>
      </c>
      <c r="D1051">
        <v>902792</v>
      </c>
      <c r="E1051" t="s">
        <v>2004</v>
      </c>
      <c r="F1051">
        <v>601440</v>
      </c>
      <c r="G1051" t="s">
        <v>3752</v>
      </c>
      <c r="H1051" t="s">
        <v>2812</v>
      </c>
      <c r="I1051" t="s">
        <v>246</v>
      </c>
      <c r="J1051" t="s">
        <v>1997</v>
      </c>
      <c r="K1051">
        <v>5.5E-2</v>
      </c>
      <c r="L1051">
        <v>0.08</v>
      </c>
      <c r="M1051">
        <v>2.5000000000000001E-2</v>
      </c>
      <c r="N1051">
        <v>0.1</v>
      </c>
      <c r="O1051">
        <v>0.11700000000000001</v>
      </c>
      <c r="P1051">
        <v>-1.2988604504564912E-2</v>
      </c>
      <c r="Q1051">
        <v>-2.107976846804565E-2</v>
      </c>
      <c r="R1051">
        <v>-3.4068372972610561E-2</v>
      </c>
      <c r="S1051">
        <v>-4.2585466215763201E-2</v>
      </c>
      <c r="T1051">
        <v>-5.0113954954350934E-2</v>
      </c>
      <c r="U1051">
        <v>8.7011395495435101E-2</v>
      </c>
      <c r="V1051">
        <v>7.8920231531954349E-2</v>
      </c>
      <c r="W1051">
        <v>6.5931627027389444E-2</v>
      </c>
      <c r="X1051">
        <v>5.7414533784236804E-2</v>
      </c>
      <c r="Y1051">
        <v>4.9886045045649072E-2</v>
      </c>
      <c r="Z1051">
        <v>0.10401139549543509</v>
      </c>
      <c r="AA1051">
        <v>9.5920231531954364E-2</v>
      </c>
      <c r="AB1051">
        <v>8.2931627027389446E-2</v>
      </c>
      <c r="AC1051">
        <v>7.4414533784236805E-2</v>
      </c>
      <c r="AD1051">
        <v>6.6886045045649073E-2</v>
      </c>
      <c r="AE1051" t="str">
        <f t="shared" si="16"/>
        <v>Koper &amp; TasTas FungsionalTas Rias</v>
      </c>
      <c r="BI1051" t="s">
        <v>1486</v>
      </c>
      <c r="BM1051" t="s">
        <v>3203</v>
      </c>
      <c r="BO1051" t="s">
        <v>3679</v>
      </c>
      <c r="BP1051" t="s">
        <v>4655</v>
      </c>
    </row>
    <row r="1052" spans="1:68">
      <c r="A1052" t="s">
        <v>2248</v>
      </c>
      <c r="B1052">
        <v>600154</v>
      </c>
      <c r="C1052" t="s">
        <v>2250</v>
      </c>
      <c r="D1052">
        <v>808328</v>
      </c>
      <c r="E1052" t="s">
        <v>2253</v>
      </c>
      <c r="F1052">
        <v>809480</v>
      </c>
      <c r="G1052" t="s">
        <v>4730</v>
      </c>
      <c r="H1052" t="s">
        <v>4637</v>
      </c>
      <c r="I1052" t="s">
        <v>2547</v>
      </c>
      <c r="J1052" t="s">
        <v>2248</v>
      </c>
      <c r="K1052">
        <v>0.05</v>
      </c>
      <c r="L1052">
        <v>0.08</v>
      </c>
      <c r="M1052">
        <v>0.03</v>
      </c>
      <c r="N1052">
        <v>0.1</v>
      </c>
      <c r="O1052">
        <v>0.10500000000000001</v>
      </c>
      <c r="P1052">
        <v>-1.2999999999999998E-2</v>
      </c>
      <c r="Q1052">
        <v>-2.0999999999999998E-2</v>
      </c>
      <c r="R1052">
        <v>-3.3999999999999996E-2</v>
      </c>
      <c r="S1052">
        <v>-4.2499999999999996E-2</v>
      </c>
      <c r="T1052">
        <v>-0.05</v>
      </c>
      <c r="U1052">
        <v>8.7000000000000008E-2</v>
      </c>
      <c r="V1052">
        <v>7.9000000000000015E-2</v>
      </c>
      <c r="W1052">
        <v>6.6000000000000003E-2</v>
      </c>
      <c r="X1052">
        <v>5.7500000000000009E-2</v>
      </c>
      <c r="Y1052">
        <v>0.05</v>
      </c>
      <c r="Z1052">
        <v>9.2000000000000012E-2</v>
      </c>
      <c r="AA1052">
        <v>8.4000000000000019E-2</v>
      </c>
      <c r="AB1052">
        <v>7.1000000000000008E-2</v>
      </c>
      <c r="AC1052">
        <v>6.2500000000000014E-2</v>
      </c>
      <c r="AD1052">
        <v>5.5000000000000007E-2</v>
      </c>
      <c r="AE1052" t="str">
        <f t="shared" si="16"/>
        <v>Tekstil &amp; Soft FurnishingSepreiPad &amp; Topper Matras</v>
      </c>
      <c r="BI1052" t="s">
        <v>1486</v>
      </c>
      <c r="BM1052" t="s">
        <v>3206</v>
      </c>
      <c r="BO1052" t="s">
        <v>3689</v>
      </c>
      <c r="BP1052" t="s">
        <v>4656</v>
      </c>
    </row>
    <row r="1053" spans="1:68">
      <c r="A1053" t="s">
        <v>2248</v>
      </c>
      <c r="B1053">
        <v>600154</v>
      </c>
      <c r="C1053" t="s">
        <v>2264</v>
      </c>
      <c r="D1053">
        <v>809992</v>
      </c>
      <c r="E1053" t="s">
        <v>2266</v>
      </c>
      <c r="F1053">
        <v>810376</v>
      </c>
      <c r="G1053" t="s">
        <v>4731</v>
      </c>
      <c r="H1053" t="s">
        <v>2800</v>
      </c>
      <c r="I1053" t="s">
        <v>2547</v>
      </c>
      <c r="J1053" t="s">
        <v>2248</v>
      </c>
      <c r="K1053">
        <v>0.05</v>
      </c>
      <c r="L1053">
        <v>0.08</v>
      </c>
      <c r="M1053">
        <v>0.03</v>
      </c>
      <c r="N1053">
        <v>0.1</v>
      </c>
      <c r="O1053">
        <v>0.122</v>
      </c>
      <c r="P1053">
        <v>-1.2999999999999998E-2</v>
      </c>
      <c r="Q1053">
        <v>-2.0999999999999998E-2</v>
      </c>
      <c r="R1053">
        <v>-3.3999999999999996E-2</v>
      </c>
      <c r="S1053">
        <v>-4.2499999999999996E-2</v>
      </c>
      <c r="T1053">
        <v>-0.05</v>
      </c>
      <c r="U1053">
        <v>8.7000000000000008E-2</v>
      </c>
      <c r="V1053">
        <v>7.9000000000000015E-2</v>
      </c>
      <c r="W1053">
        <v>6.6000000000000003E-2</v>
      </c>
      <c r="X1053">
        <v>5.7500000000000009E-2</v>
      </c>
      <c r="Y1053">
        <v>0.05</v>
      </c>
      <c r="Z1053">
        <v>0.109</v>
      </c>
      <c r="AA1053">
        <v>0.10100000000000001</v>
      </c>
      <c r="AB1053">
        <v>8.7999999999999995E-2</v>
      </c>
      <c r="AC1053">
        <v>7.9500000000000001E-2</v>
      </c>
      <c r="AD1053">
        <v>7.1999999999999995E-2</v>
      </c>
      <c r="AE1053" t="str">
        <f t="shared" si="16"/>
        <v>Tekstil &amp; Soft FurnishingTekstil Rumah TanggaSarung Sofa</v>
      </c>
      <c r="BI1053" t="s">
        <v>1486</v>
      </c>
      <c r="BM1053" t="s">
        <v>3211</v>
      </c>
      <c r="BO1053" t="s">
        <v>3691</v>
      </c>
      <c r="BP1053" t="s">
        <v>4657</v>
      </c>
    </row>
    <row r="1054" spans="1:68">
      <c r="A1054" t="s">
        <v>1444</v>
      </c>
      <c r="B1054">
        <v>801928</v>
      </c>
      <c r="C1054" t="s">
        <v>1488</v>
      </c>
      <c r="D1054">
        <v>990216</v>
      </c>
      <c r="E1054" t="s">
        <v>1491</v>
      </c>
      <c r="F1054">
        <v>929544</v>
      </c>
      <c r="G1054" t="s">
        <v>4455</v>
      </c>
      <c r="H1054" t="s">
        <v>4190</v>
      </c>
      <c r="I1054" t="s">
        <v>2971</v>
      </c>
      <c r="J1054" t="s">
        <v>3208</v>
      </c>
      <c r="K1054">
        <v>0.05</v>
      </c>
      <c r="L1054">
        <v>0.08</v>
      </c>
      <c r="M1054">
        <v>0.03</v>
      </c>
      <c r="N1054">
        <v>0.1</v>
      </c>
      <c r="O1054">
        <v>8.2000000000000003E-2</v>
      </c>
      <c r="P1054">
        <v>-1.2999999999999998E-2</v>
      </c>
      <c r="Q1054">
        <v>-2.0999999999999998E-2</v>
      </c>
      <c r="R1054">
        <v>-3.3999999999999996E-2</v>
      </c>
      <c r="S1054">
        <v>-4.2499999999999996E-2</v>
      </c>
      <c r="T1054">
        <v>-0.05</v>
      </c>
      <c r="U1054">
        <v>8.7000000000000008E-2</v>
      </c>
      <c r="V1054">
        <v>7.9000000000000015E-2</v>
      </c>
      <c r="W1054">
        <v>6.6000000000000003E-2</v>
      </c>
      <c r="X1054">
        <v>5.7500000000000009E-2</v>
      </c>
      <c r="Y1054">
        <v>0.05</v>
      </c>
      <c r="Z1054">
        <v>6.9000000000000006E-2</v>
      </c>
      <c r="AA1054">
        <v>6.1000000000000006E-2</v>
      </c>
      <c r="AB1054">
        <v>4.8000000000000008E-2</v>
      </c>
      <c r="AC1054">
        <v>3.9500000000000007E-2</v>
      </c>
      <c r="AD1054">
        <v>3.2000000000000001E-2</v>
      </c>
      <c r="AE1054" t="str">
        <f t="shared" si="16"/>
        <v>Buku, Majalah, &amp; AudioIlmu &amp; TeknologiKomputer &amp; Jaringan</v>
      </c>
      <c r="BI1054" t="s">
        <v>1486</v>
      </c>
      <c r="BM1054" t="s">
        <v>3215</v>
      </c>
      <c r="BO1054" t="s">
        <v>3698</v>
      </c>
      <c r="BP1054" t="s">
        <v>4658</v>
      </c>
    </row>
    <row r="1055" spans="1:68">
      <c r="A1055" t="s">
        <v>2160</v>
      </c>
      <c r="B1055">
        <v>603014</v>
      </c>
      <c r="C1055" t="s">
        <v>2182</v>
      </c>
      <c r="D1055">
        <v>835336</v>
      </c>
      <c r="E1055" t="s">
        <v>2190</v>
      </c>
      <c r="F1055">
        <v>939784</v>
      </c>
      <c r="G1055" t="s">
        <v>4587</v>
      </c>
      <c r="H1055" t="s">
        <v>4576</v>
      </c>
      <c r="I1055" t="s">
        <v>2971</v>
      </c>
      <c r="J1055" t="s">
        <v>3062</v>
      </c>
      <c r="K1055">
        <v>0.06</v>
      </c>
      <c r="L1055">
        <v>6.5000000000000002E-2</v>
      </c>
      <c r="M1055">
        <v>5.0000000000000044E-3</v>
      </c>
      <c r="N1055">
        <v>0.1</v>
      </c>
      <c r="O1055">
        <v>0.10500000000000001</v>
      </c>
      <c r="P1055">
        <v>-1.5095031162799038E-2</v>
      </c>
      <c r="Q1055">
        <v>-6.3347818604067661E-3</v>
      </c>
      <c r="R1055">
        <v>-2.1429813023205804E-2</v>
      </c>
      <c r="S1055">
        <v>-2.6787266279007252E-2</v>
      </c>
      <c r="T1055">
        <v>-2.9049688372009667E-2</v>
      </c>
      <c r="U1055">
        <v>8.4904968837200973E-2</v>
      </c>
      <c r="V1055">
        <v>9.3665218139593234E-2</v>
      </c>
      <c r="W1055">
        <v>7.8570186976794201E-2</v>
      </c>
      <c r="X1055">
        <v>7.3212733720992754E-2</v>
      </c>
      <c r="Y1055">
        <v>7.0950311627990342E-2</v>
      </c>
      <c r="Z1055">
        <v>8.9904968837200977E-2</v>
      </c>
      <c r="AA1055">
        <v>9.8665218139593239E-2</v>
      </c>
      <c r="AB1055">
        <v>8.3570186976794206E-2</v>
      </c>
      <c r="AC1055">
        <v>7.8212733720992758E-2</v>
      </c>
      <c r="AD1055">
        <v>7.5950311627990347E-2</v>
      </c>
      <c r="AE1055" t="str">
        <f t="shared" si="16"/>
        <v>Olahraga &amp; OutdoorPeralatan KebugaranBand Resistensi</v>
      </c>
      <c r="BI1055" t="s">
        <v>1486</v>
      </c>
      <c r="BM1055" t="s">
        <v>3219</v>
      </c>
      <c r="BO1055" t="s">
        <v>3696</v>
      </c>
      <c r="BP1055" t="s">
        <v>4659</v>
      </c>
    </row>
    <row r="1056" spans="1:68">
      <c r="A1056" t="s">
        <v>2160</v>
      </c>
      <c r="B1056">
        <v>603014</v>
      </c>
      <c r="C1056" t="s">
        <v>2182</v>
      </c>
      <c r="D1056">
        <v>835336</v>
      </c>
      <c r="E1056" t="s">
        <v>2191</v>
      </c>
      <c r="F1056">
        <v>940040</v>
      </c>
      <c r="G1056" t="s">
        <v>4604</v>
      </c>
      <c r="H1056" t="s">
        <v>4576</v>
      </c>
      <c r="I1056" t="s">
        <v>2971</v>
      </c>
      <c r="J1056" t="s">
        <v>3062</v>
      </c>
      <c r="K1056">
        <v>0.06</v>
      </c>
      <c r="L1056">
        <v>6.5000000000000002E-2</v>
      </c>
      <c r="M1056">
        <v>5.0000000000000044E-3</v>
      </c>
      <c r="N1056">
        <v>0.1</v>
      </c>
      <c r="O1056">
        <v>0.10500000000000001</v>
      </c>
      <c r="P1056">
        <v>-1.4165537047993537E-2</v>
      </c>
      <c r="Q1056">
        <v>-1.2841240664045251E-2</v>
      </c>
      <c r="R1056">
        <v>-2.7006777712038788E-2</v>
      </c>
      <c r="S1056">
        <v>-3.3758472140048484E-2</v>
      </c>
      <c r="T1056">
        <v>-3.8344629520064649E-2</v>
      </c>
      <c r="U1056">
        <v>8.5834462952006474E-2</v>
      </c>
      <c r="V1056">
        <v>8.7158759335954752E-2</v>
      </c>
      <c r="W1056">
        <v>7.2993222287961221E-2</v>
      </c>
      <c r="X1056">
        <v>6.6241527859951521E-2</v>
      </c>
      <c r="Y1056">
        <v>6.1655370479935356E-2</v>
      </c>
      <c r="Z1056">
        <v>9.0834462952006478E-2</v>
      </c>
      <c r="AA1056">
        <v>9.2158759335954757E-2</v>
      </c>
      <c r="AB1056">
        <v>7.7993222287961225E-2</v>
      </c>
      <c r="AC1056">
        <v>7.1241527859951526E-2</v>
      </c>
      <c r="AD1056">
        <v>6.6655370479935361E-2</v>
      </c>
      <c r="AE1056" t="str">
        <f t="shared" si="16"/>
        <v>Olahraga &amp; OutdoorPeralatan KebugaranSkuter &amp; Naik</v>
      </c>
      <c r="BI1056" t="s">
        <v>1486</v>
      </c>
      <c r="BM1056" t="s">
        <v>3223</v>
      </c>
      <c r="BO1056" t="s">
        <v>3677</v>
      </c>
      <c r="BP1056" t="s">
        <v>4661</v>
      </c>
    </row>
    <row r="1057" spans="1:68">
      <c r="A1057" t="s">
        <v>1184</v>
      </c>
      <c r="B1057">
        <v>605196</v>
      </c>
      <c r="C1057" t="s">
        <v>1243</v>
      </c>
      <c r="D1057">
        <v>940680</v>
      </c>
      <c r="G1057" t="s">
        <v>2849</v>
      </c>
      <c r="H1057" t="s">
        <v>2849</v>
      </c>
      <c r="I1057" t="s">
        <v>2403</v>
      </c>
      <c r="J1057" t="s">
        <v>1184</v>
      </c>
      <c r="K1057">
        <v>5.5E-2</v>
      </c>
      <c r="L1057">
        <v>7.4999999999999997E-2</v>
      </c>
      <c r="M1057">
        <v>1.9999999999999997E-2</v>
      </c>
      <c r="N1057">
        <v>9.2499999999999999E-2</v>
      </c>
      <c r="O1057">
        <v>0.1195</v>
      </c>
      <c r="P1057">
        <v>-3.7000000000000019E-3</v>
      </c>
      <c r="Q1057">
        <v>-8.3999999999999977E-3</v>
      </c>
      <c r="R1057">
        <v>-1.21E-2</v>
      </c>
      <c r="S1057">
        <v>-1.6250000000000004E-2</v>
      </c>
      <c r="T1057">
        <v>-1.8750000000000003E-2</v>
      </c>
      <c r="U1057">
        <v>8.879999999999999E-2</v>
      </c>
      <c r="V1057">
        <v>8.4100000000000008E-2</v>
      </c>
      <c r="W1057">
        <v>8.0399999999999999E-2</v>
      </c>
      <c r="X1057">
        <v>7.6249999999999998E-2</v>
      </c>
      <c r="Y1057">
        <v>7.3749999999999996E-2</v>
      </c>
      <c r="Z1057">
        <v>0.11579999999999999</v>
      </c>
      <c r="AA1057">
        <v>0.1111</v>
      </c>
      <c r="AB1057">
        <v>0.1074</v>
      </c>
      <c r="AC1057">
        <v>0.10324999999999999</v>
      </c>
      <c r="AD1057">
        <v>0.10074999999999999</v>
      </c>
      <c r="AE1057" t="str">
        <f t="shared" si="16"/>
        <v>Mobil &amp; Sepeda MotorQuad, Motorhome &amp; Perahu</v>
      </c>
      <c r="BI1057" t="s">
        <v>1486</v>
      </c>
      <c r="BM1057" t="s">
        <v>3227</v>
      </c>
      <c r="BO1057" t="s">
        <v>3683</v>
      </c>
      <c r="BP1057" t="s">
        <v>4662</v>
      </c>
    </row>
    <row r="1058" spans="1:68">
      <c r="A1058" t="s">
        <v>1717</v>
      </c>
      <c r="B1058">
        <v>700645</v>
      </c>
      <c r="C1058" t="s">
        <v>1742</v>
      </c>
      <c r="D1058">
        <v>949384</v>
      </c>
      <c r="E1058" t="s">
        <v>1747</v>
      </c>
      <c r="F1058">
        <v>950536</v>
      </c>
      <c r="G1058" t="s">
        <v>4141</v>
      </c>
      <c r="H1058" t="s">
        <v>4216</v>
      </c>
      <c r="I1058" t="s">
        <v>2457</v>
      </c>
      <c r="J1058" t="s">
        <v>1717</v>
      </c>
      <c r="K1058">
        <v>0.04</v>
      </c>
      <c r="L1058">
        <v>6.5000000000000002E-2</v>
      </c>
      <c r="M1058">
        <v>2.5000000000000001E-2</v>
      </c>
      <c r="N1058">
        <v>9.5000000000000001E-2</v>
      </c>
      <c r="O1058">
        <v>8.2000000000000003E-2</v>
      </c>
      <c r="P1058">
        <v>-1.3500000000000009E-2</v>
      </c>
      <c r="Q1058">
        <v>-1.7499999999999998E-2</v>
      </c>
      <c r="R1058">
        <v>-3.1000000000000007E-2</v>
      </c>
      <c r="S1058">
        <v>-3.8750000000000007E-2</v>
      </c>
      <c r="T1058">
        <v>-4.4999999999999998E-2</v>
      </c>
      <c r="U1058">
        <v>8.1499999999999989E-2</v>
      </c>
      <c r="V1058">
        <v>7.7499999999999999E-2</v>
      </c>
      <c r="W1058">
        <v>6.4000000000000001E-2</v>
      </c>
      <c r="X1058">
        <v>5.6249999999999994E-2</v>
      </c>
      <c r="Y1058">
        <v>0.05</v>
      </c>
      <c r="Z1058">
        <v>6.8499999999999991E-2</v>
      </c>
      <c r="AA1058">
        <v>6.4500000000000002E-2</v>
      </c>
      <c r="AB1058">
        <v>5.0999999999999997E-2</v>
      </c>
      <c r="AC1058">
        <v>4.3249999999999997E-2</v>
      </c>
      <c r="AD1058">
        <v>3.7000000000000005E-2</v>
      </c>
      <c r="AE1058" t="str">
        <f t="shared" si="16"/>
        <v>KesehatanObat &amp; Pengobatan OTCSayatan &amp; Luka</v>
      </c>
      <c r="BI1058" t="s">
        <v>1486</v>
      </c>
      <c r="BM1058" t="s">
        <v>3231</v>
      </c>
      <c r="BO1058" t="s">
        <v>3687</v>
      </c>
      <c r="BP1058" t="s">
        <v>4663</v>
      </c>
    </row>
    <row r="1059" spans="1:68">
      <c r="A1059" t="s">
        <v>1496</v>
      </c>
      <c r="B1059">
        <v>951432</v>
      </c>
      <c r="C1059" t="s">
        <v>1497</v>
      </c>
      <c r="D1059">
        <v>952712</v>
      </c>
      <c r="E1059" t="s">
        <v>1498</v>
      </c>
      <c r="F1059">
        <v>952968</v>
      </c>
      <c r="G1059" t="s">
        <v>4528</v>
      </c>
      <c r="H1059" t="s">
        <v>4516</v>
      </c>
      <c r="I1059" t="s">
        <v>2971</v>
      </c>
      <c r="J1059" t="s">
        <v>2108</v>
      </c>
      <c r="K1059">
        <v>0.06</v>
      </c>
      <c r="L1059">
        <v>0.08</v>
      </c>
      <c r="M1059">
        <v>2.0000000000000004E-2</v>
      </c>
      <c r="N1059">
        <v>9.5000000000000001E-2</v>
      </c>
      <c r="O1059">
        <v>9.1999999999999998E-2</v>
      </c>
      <c r="P1059">
        <v>-1.4000000000000002E-2</v>
      </c>
      <c r="Q1059">
        <v>-1.4000000000000002E-2</v>
      </c>
      <c r="R1059">
        <v>-2.8000000000000004E-2</v>
      </c>
      <c r="S1059">
        <v>-3.5000000000000003E-2</v>
      </c>
      <c r="T1059">
        <v>-4.0000000000000008E-2</v>
      </c>
      <c r="U1059">
        <v>8.1000000000000003E-2</v>
      </c>
      <c r="V1059">
        <v>8.1000000000000003E-2</v>
      </c>
      <c r="W1059">
        <v>6.7000000000000004E-2</v>
      </c>
      <c r="X1059">
        <v>0.06</v>
      </c>
      <c r="Y1059">
        <v>5.4999999999999993E-2</v>
      </c>
      <c r="Z1059">
        <v>7.8E-2</v>
      </c>
      <c r="AA1059">
        <v>7.8E-2</v>
      </c>
      <c r="AB1059">
        <v>6.4000000000000001E-2</v>
      </c>
      <c r="AC1059">
        <v>5.6999999999999995E-2</v>
      </c>
      <c r="AD1059">
        <v>5.1999999999999991E-2</v>
      </c>
      <c r="AE1059" t="str">
        <f t="shared" si="16"/>
        <v>KoleksiKoin &amp; Uang KoleksiUang Kertas</v>
      </c>
      <c r="BI1059" t="s">
        <v>1486</v>
      </c>
      <c r="BM1059" t="s">
        <v>3235</v>
      </c>
      <c r="BO1059" t="s">
        <v>3685</v>
      </c>
      <c r="BP1059" t="s">
        <v>4665</v>
      </c>
    </row>
    <row r="1060" spans="1:68">
      <c r="A1060" t="s">
        <v>1929</v>
      </c>
      <c r="B1060">
        <v>953224</v>
      </c>
      <c r="C1060" t="s">
        <v>19</v>
      </c>
      <c r="D1060">
        <v>964744</v>
      </c>
      <c r="G1060" t="s">
        <v>3550</v>
      </c>
      <c r="H1060" t="s">
        <v>3550</v>
      </c>
      <c r="I1060" t="s">
        <v>246</v>
      </c>
      <c r="J1060" t="s">
        <v>2479</v>
      </c>
      <c r="K1060">
        <v>0.04</v>
      </c>
      <c r="L1060">
        <v>4.4999999999999998E-2</v>
      </c>
      <c r="M1060">
        <v>4.9999999999999975E-3</v>
      </c>
      <c r="N1060">
        <v>4.7500000000000001E-2</v>
      </c>
      <c r="O1060">
        <v>3.6999999999999998E-2</v>
      </c>
      <c r="P1060">
        <v>-3.1325154667963644E-3</v>
      </c>
      <c r="Q1060">
        <v>-1.7710433070298213E-2</v>
      </c>
      <c r="R1060">
        <v>-2.0842948537094577E-2</v>
      </c>
      <c r="S1060">
        <v>-2.3975464003890945E-2</v>
      </c>
      <c r="T1060">
        <v>-3.0300618671854594E-2</v>
      </c>
      <c r="U1060">
        <v>4.4367484533203633E-2</v>
      </c>
      <c r="V1060">
        <v>2.9789566929701788E-2</v>
      </c>
      <c r="W1060">
        <v>2.6657051462905423E-2</v>
      </c>
      <c r="X1060">
        <v>2.3524535996109056E-2</v>
      </c>
      <c r="Y1060">
        <v>1.7199381328145406E-2</v>
      </c>
      <c r="Z1060">
        <v>3.3867484533203637E-2</v>
      </c>
      <c r="AA1060">
        <v>1.9289566929701785E-2</v>
      </c>
      <c r="AB1060">
        <v>1.6157051462905421E-2</v>
      </c>
      <c r="AC1060">
        <v>1.3024535996109053E-2</v>
      </c>
      <c r="AD1060">
        <v>6.699381328145404E-3</v>
      </c>
      <c r="AE1060" t="str">
        <f t="shared" si="16"/>
        <v>Aksesori Perhiasan &amp; TurunannyaMellite</v>
      </c>
      <c r="BI1060" t="s">
        <v>1486</v>
      </c>
      <c r="BM1060" t="s">
        <v>3239</v>
      </c>
      <c r="BO1060" t="s">
        <v>3700</v>
      </c>
      <c r="BP1060" t="s">
        <v>4667</v>
      </c>
    </row>
    <row r="1061" spans="1:68">
      <c r="A1061" t="s">
        <v>2319</v>
      </c>
      <c r="B1061">
        <v>834312</v>
      </c>
      <c r="C1061" t="s">
        <v>2321</v>
      </c>
      <c r="D1061">
        <v>996360</v>
      </c>
      <c r="G1061" t="s">
        <v>3516</v>
      </c>
      <c r="H1061" t="s">
        <v>3516</v>
      </c>
      <c r="I1061" t="s">
        <v>3415</v>
      </c>
      <c r="J1061" t="s">
        <v>4732</v>
      </c>
      <c r="K1061">
        <v>0.04</v>
      </c>
      <c r="L1061">
        <v>0.06</v>
      </c>
      <c r="M1061">
        <v>1.9999999999999997E-2</v>
      </c>
      <c r="N1061">
        <v>0.03</v>
      </c>
      <c r="O1061">
        <v>0.11700000000000001</v>
      </c>
      <c r="P1061">
        <v>-1.4E-2</v>
      </c>
      <c r="Q1061">
        <v>-1.3999999999999997E-2</v>
      </c>
      <c r="R1061">
        <v>-2.7999999999999997E-2</v>
      </c>
      <c r="S1061">
        <v>-3.4999999999999996E-2</v>
      </c>
      <c r="T1061">
        <v>-3.9999999999999994E-2</v>
      </c>
      <c r="U1061">
        <v>1.6E-2</v>
      </c>
      <c r="V1061">
        <v>1.6E-2</v>
      </c>
      <c r="W1061">
        <v>2.0000000000000018E-3</v>
      </c>
      <c r="X1061">
        <v>0</v>
      </c>
      <c r="Y1061">
        <v>0</v>
      </c>
      <c r="Z1061">
        <v>0.10300000000000001</v>
      </c>
      <c r="AA1061">
        <v>0.10300000000000001</v>
      </c>
      <c r="AB1061">
        <v>8.900000000000001E-2</v>
      </c>
      <c r="AC1061">
        <v>8.2000000000000017E-2</v>
      </c>
      <c r="AD1061">
        <v>7.7000000000000013E-2</v>
      </c>
      <c r="AE1061" t="str">
        <f t="shared" si="16"/>
        <v>Produk VirtualTelekomunikasi</v>
      </c>
      <c r="BI1061" t="s">
        <v>1486</v>
      </c>
      <c r="BM1061" t="s">
        <v>3243</v>
      </c>
      <c r="BO1061" t="s">
        <v>3721</v>
      </c>
      <c r="BP1061" t="s">
        <v>4668</v>
      </c>
    </row>
    <row r="1062" spans="1:68">
      <c r="A1062" t="s">
        <v>2146</v>
      </c>
      <c r="B1062">
        <v>856720</v>
      </c>
      <c r="C1062" t="s">
        <v>2148</v>
      </c>
      <c r="D1062">
        <v>2315792</v>
      </c>
      <c r="E1062" t="s">
        <v>1203</v>
      </c>
      <c r="F1062">
        <v>2322704</v>
      </c>
      <c r="G1062" t="s">
        <v>2427</v>
      </c>
      <c r="H1062" t="s">
        <v>4733</v>
      </c>
      <c r="I1062" t="s">
        <v>2403</v>
      </c>
      <c r="J1062" t="s">
        <v>1184</v>
      </c>
      <c r="K1062">
        <v>0.04</v>
      </c>
      <c r="L1062">
        <v>0.04</v>
      </c>
      <c r="M1062">
        <v>0</v>
      </c>
      <c r="N1062">
        <v>2.5000000000000001E-2</v>
      </c>
      <c r="O1062">
        <v>2.5000000000000001E-2</v>
      </c>
      <c r="P1062">
        <v>0</v>
      </c>
      <c r="Q1062">
        <v>0</v>
      </c>
      <c r="R1062">
        <v>0</v>
      </c>
      <c r="S1062">
        <v>0</v>
      </c>
      <c r="T1062">
        <v>0</v>
      </c>
      <c r="U1062">
        <v>2.5000000000000001E-2</v>
      </c>
      <c r="V1062">
        <v>2.5000000000000001E-2</v>
      </c>
      <c r="W1062">
        <v>2.5000000000000001E-2</v>
      </c>
      <c r="X1062">
        <v>2.5000000000000001E-2</v>
      </c>
      <c r="Y1062">
        <v>2.5000000000000001E-2</v>
      </c>
      <c r="Z1062">
        <v>2.5000000000000001E-2</v>
      </c>
      <c r="AA1062">
        <v>2.5000000000000001E-2</v>
      </c>
      <c r="AB1062">
        <v>2.5000000000000001E-2</v>
      </c>
      <c r="AC1062">
        <v>2.5000000000000001E-2</v>
      </c>
      <c r="AD1062">
        <v>2.5000000000000001E-2</v>
      </c>
      <c r="AE1062" t="str">
        <f t="shared" si="16"/>
        <v>Bekas PakaiMobil &amp; Sepeda MotorMobil Listrik</v>
      </c>
      <c r="BI1062" t="s">
        <v>1486</v>
      </c>
      <c r="BM1062" t="s">
        <v>3247</v>
      </c>
      <c r="BO1062" t="s">
        <v>3703</v>
      </c>
      <c r="BP1062" t="s">
        <v>4669</v>
      </c>
    </row>
    <row r="1063" spans="1:68">
      <c r="A1063" t="s">
        <v>2146</v>
      </c>
      <c r="B1063">
        <v>856720</v>
      </c>
      <c r="C1063" t="s">
        <v>2148</v>
      </c>
      <c r="D1063">
        <v>2315792</v>
      </c>
      <c r="E1063" t="s">
        <v>1204</v>
      </c>
      <c r="F1063">
        <v>2322960</v>
      </c>
      <c r="G1063" t="s">
        <v>2433</v>
      </c>
      <c r="H1063" t="s">
        <v>4733</v>
      </c>
      <c r="I1063" t="s">
        <v>2403</v>
      </c>
      <c r="J1063" t="s">
        <v>1184</v>
      </c>
      <c r="K1063">
        <v>0.04</v>
      </c>
      <c r="L1063">
        <v>0.04</v>
      </c>
      <c r="M1063">
        <v>0</v>
      </c>
      <c r="N1063">
        <v>2.5000000000000001E-2</v>
      </c>
      <c r="O1063">
        <v>2.5000000000000001E-2</v>
      </c>
      <c r="P1063">
        <v>0</v>
      </c>
      <c r="Q1063">
        <v>0</v>
      </c>
      <c r="R1063">
        <v>0</v>
      </c>
      <c r="S1063">
        <v>0</v>
      </c>
      <c r="T1063">
        <v>0</v>
      </c>
      <c r="U1063">
        <v>2.5000000000000001E-2</v>
      </c>
      <c r="V1063">
        <v>2.5000000000000001E-2</v>
      </c>
      <c r="W1063">
        <v>2.5000000000000001E-2</v>
      </c>
      <c r="X1063">
        <v>2.5000000000000001E-2</v>
      </c>
      <c r="Y1063">
        <v>2.5000000000000001E-2</v>
      </c>
      <c r="Z1063">
        <v>2.5000000000000001E-2</v>
      </c>
      <c r="AA1063">
        <v>2.5000000000000001E-2</v>
      </c>
      <c r="AB1063">
        <v>2.5000000000000001E-2</v>
      </c>
      <c r="AC1063">
        <v>2.5000000000000001E-2</v>
      </c>
      <c r="AD1063">
        <v>2.5000000000000001E-2</v>
      </c>
      <c r="AE1063" t="str">
        <f t="shared" si="16"/>
        <v>Bekas PakaiMobil &amp; Sepeda MotorMobil Sedan</v>
      </c>
      <c r="BI1063" t="s">
        <v>1486</v>
      </c>
      <c r="BM1063" t="s">
        <v>3251</v>
      </c>
      <c r="BO1063" t="s">
        <v>3708</v>
      </c>
      <c r="BP1063" t="s">
        <v>4671</v>
      </c>
    </row>
    <row r="1064" spans="1:68">
      <c r="A1064" t="s">
        <v>1405</v>
      </c>
      <c r="B1064">
        <v>2344592</v>
      </c>
      <c r="C1064" t="s">
        <v>1410</v>
      </c>
      <c r="D1064">
        <v>2316048</v>
      </c>
      <c r="E1064" t="s">
        <v>1427</v>
      </c>
      <c r="F1064">
        <v>2325264</v>
      </c>
      <c r="G1064" t="s">
        <v>3473</v>
      </c>
      <c r="H1064" t="s">
        <v>4525</v>
      </c>
      <c r="I1064" t="s">
        <v>3415</v>
      </c>
      <c r="J1064" t="s">
        <v>4526</v>
      </c>
      <c r="K1064">
        <v>0.04</v>
      </c>
      <c r="L1064">
        <v>0.06</v>
      </c>
      <c r="M1064">
        <v>1.9999999999999997E-2</v>
      </c>
      <c r="N1064">
        <v>9.5000000000000001E-2</v>
      </c>
      <c r="O1064">
        <v>0.06</v>
      </c>
      <c r="P1064">
        <v>-1.4E-2</v>
      </c>
      <c r="Q1064">
        <v>-1.3999999999999997E-2</v>
      </c>
      <c r="R1064">
        <v>-2.7999999999999997E-2</v>
      </c>
      <c r="S1064">
        <v>-3.4999999999999996E-2</v>
      </c>
      <c r="T1064">
        <v>-3.9999999999999994E-2</v>
      </c>
      <c r="U1064">
        <v>8.1000000000000003E-2</v>
      </c>
      <c r="V1064">
        <v>8.1000000000000003E-2</v>
      </c>
      <c r="W1064">
        <v>6.7000000000000004E-2</v>
      </c>
      <c r="X1064">
        <v>6.0000000000000005E-2</v>
      </c>
      <c r="Y1064">
        <v>5.5000000000000007E-2</v>
      </c>
      <c r="Z1064">
        <v>4.5999999999999999E-2</v>
      </c>
      <c r="AA1064">
        <v>4.5999999999999999E-2</v>
      </c>
      <c r="AB1064">
        <v>3.2000000000000001E-2</v>
      </c>
      <c r="AC1064">
        <v>2.5000000000000001E-2</v>
      </c>
      <c r="AD1064">
        <v>2.0000000000000004E-2</v>
      </c>
      <c r="AE1064" t="str">
        <f t="shared" si="16"/>
        <v>Pemesanan &amp; VoucherPropertiBiaya Pemesanan Vila</v>
      </c>
      <c r="BI1064" t="s">
        <v>1486</v>
      </c>
      <c r="BM1064" t="s">
        <v>3255</v>
      </c>
      <c r="BO1064" t="s">
        <v>3681</v>
      </c>
      <c r="BP1064" t="s">
        <v>4673</v>
      </c>
    </row>
    <row r="1065" spans="1:68">
      <c r="A1065" t="s">
        <v>1405</v>
      </c>
      <c r="B1065">
        <v>2344592</v>
      </c>
      <c r="C1065" t="s">
        <v>1410</v>
      </c>
      <c r="D1065">
        <v>2316048</v>
      </c>
      <c r="E1065" t="s">
        <v>1417</v>
      </c>
      <c r="F1065">
        <v>2326288</v>
      </c>
      <c r="G1065" t="s">
        <v>3498</v>
      </c>
      <c r="H1065" t="s">
        <v>4525</v>
      </c>
      <c r="I1065" t="s">
        <v>3415</v>
      </c>
      <c r="J1065" t="s">
        <v>4526</v>
      </c>
      <c r="K1065">
        <v>0.04</v>
      </c>
      <c r="L1065">
        <v>0.06</v>
      </c>
      <c r="M1065">
        <v>1.9999999999999997E-2</v>
      </c>
      <c r="N1065">
        <v>9.5000000000000001E-2</v>
      </c>
      <c r="O1065">
        <v>4.4999999999999998E-2</v>
      </c>
      <c r="P1065">
        <v>-1.4E-2</v>
      </c>
      <c r="Q1065">
        <v>-1.3999999999999997E-2</v>
      </c>
      <c r="R1065">
        <v>-2.7999999999999997E-2</v>
      </c>
      <c r="S1065">
        <v>-3.4999999999999996E-2</v>
      </c>
      <c r="T1065">
        <v>-3.9999999999999994E-2</v>
      </c>
      <c r="U1065">
        <v>8.1000000000000003E-2</v>
      </c>
      <c r="V1065">
        <v>8.1000000000000003E-2</v>
      </c>
      <c r="W1065">
        <v>6.7000000000000004E-2</v>
      </c>
      <c r="X1065">
        <v>6.0000000000000005E-2</v>
      </c>
      <c r="Y1065">
        <v>5.5000000000000007E-2</v>
      </c>
      <c r="Z1065">
        <v>3.1E-2</v>
      </c>
      <c r="AA1065">
        <v>3.1E-2</v>
      </c>
      <c r="AB1065">
        <v>1.7000000000000001E-2</v>
      </c>
      <c r="AC1065">
        <v>1.0000000000000002E-2</v>
      </c>
      <c r="AD1065">
        <v>5.0000000000000044E-3</v>
      </c>
      <c r="AE1065" t="str">
        <f t="shared" si="16"/>
        <v>Pemesanan &amp; VoucherPropertiSewa Gedung</v>
      </c>
      <c r="BI1065" t="s">
        <v>1486</v>
      </c>
      <c r="BM1065" t="s">
        <v>3259</v>
      </c>
      <c r="BO1065" t="s">
        <v>3717</v>
      </c>
      <c r="BP1065" t="s">
        <v>4675</v>
      </c>
    </row>
    <row r="1066" spans="1:68">
      <c r="A1066" t="s">
        <v>1405</v>
      </c>
      <c r="B1066">
        <v>2344592</v>
      </c>
      <c r="C1066" t="s">
        <v>1410</v>
      </c>
      <c r="D1066">
        <v>2316048</v>
      </c>
      <c r="E1066" t="s">
        <v>1426</v>
      </c>
      <c r="F1066">
        <v>2326544</v>
      </c>
      <c r="G1066" t="s">
        <v>3501</v>
      </c>
      <c r="H1066" t="s">
        <v>4525</v>
      </c>
      <c r="I1066" t="s">
        <v>3415</v>
      </c>
      <c r="J1066" t="s">
        <v>4526</v>
      </c>
      <c r="K1066">
        <v>0.04</v>
      </c>
      <c r="L1066">
        <v>0.06</v>
      </c>
      <c r="M1066">
        <v>1.9999999999999997E-2</v>
      </c>
      <c r="N1066">
        <v>9.5000000000000001E-2</v>
      </c>
      <c r="O1066">
        <v>4.4999999999999998E-2</v>
      </c>
      <c r="P1066">
        <v>-1.4E-2</v>
      </c>
      <c r="Q1066">
        <v>-1.3999999999999997E-2</v>
      </c>
      <c r="R1066">
        <v>-2.7999999999999997E-2</v>
      </c>
      <c r="S1066">
        <v>-3.4999999999999996E-2</v>
      </c>
      <c r="T1066">
        <v>-3.9999999999999994E-2</v>
      </c>
      <c r="U1066">
        <v>8.1000000000000003E-2</v>
      </c>
      <c r="V1066">
        <v>8.1000000000000003E-2</v>
      </c>
      <c r="W1066">
        <v>6.7000000000000004E-2</v>
      </c>
      <c r="X1066">
        <v>6.0000000000000005E-2</v>
      </c>
      <c r="Y1066">
        <v>5.5000000000000007E-2</v>
      </c>
      <c r="Z1066">
        <v>3.1E-2</v>
      </c>
      <c r="AA1066">
        <v>3.1E-2</v>
      </c>
      <c r="AB1066">
        <v>1.7000000000000001E-2</v>
      </c>
      <c r="AC1066">
        <v>1.0000000000000002E-2</v>
      </c>
      <c r="AD1066">
        <v>5.0000000000000044E-3</v>
      </c>
      <c r="AE1066" t="str">
        <f t="shared" si="16"/>
        <v>Pemesanan &amp; VoucherPropertiSewa Ruko</v>
      </c>
      <c r="BI1066" t="s">
        <v>1486</v>
      </c>
      <c r="BM1066" t="s">
        <v>3263</v>
      </c>
      <c r="BO1066" t="s">
        <v>3714</v>
      </c>
      <c r="BP1066" t="s">
        <v>4676</v>
      </c>
    </row>
    <row r="1067" spans="1:68">
      <c r="A1067" t="s">
        <v>1405</v>
      </c>
      <c r="B1067">
        <v>2344592</v>
      </c>
      <c r="C1067" t="s">
        <v>1430</v>
      </c>
      <c r="D1067">
        <v>2316176</v>
      </c>
      <c r="E1067" t="s">
        <v>1431</v>
      </c>
      <c r="F1067">
        <v>2328336</v>
      </c>
      <c r="G1067" t="s">
        <v>3427</v>
      </c>
      <c r="H1067" t="s">
        <v>4537</v>
      </c>
      <c r="I1067" t="s">
        <v>3415</v>
      </c>
      <c r="J1067" t="s">
        <v>4538</v>
      </c>
      <c r="K1067">
        <v>0.04</v>
      </c>
      <c r="L1067">
        <v>0.06</v>
      </c>
      <c r="M1067">
        <v>1.9999999999999997E-2</v>
      </c>
      <c r="N1067">
        <v>0.1</v>
      </c>
      <c r="O1067">
        <v>0.08</v>
      </c>
      <c r="P1067">
        <v>-1.0077018513090945E-2</v>
      </c>
      <c r="Q1067">
        <v>-4.1460870408363389E-2</v>
      </c>
      <c r="R1067">
        <v>-5.1537888921454333E-2</v>
      </c>
      <c r="S1067">
        <v>-6.4422361151817917E-2</v>
      </c>
      <c r="T1067">
        <v>-7.9229814869090559E-2</v>
      </c>
      <c r="U1067">
        <v>8.9922981486909054E-2</v>
      </c>
      <c r="V1067">
        <v>5.8539129591636617E-2</v>
      </c>
      <c r="W1067">
        <v>4.8462111078545672E-2</v>
      </c>
      <c r="X1067">
        <v>3.5577638848182089E-2</v>
      </c>
      <c r="Y1067">
        <v>2.0770185130909447E-2</v>
      </c>
      <c r="Z1067">
        <v>6.9922981486909064E-2</v>
      </c>
      <c r="AA1067">
        <v>3.8539129591636613E-2</v>
      </c>
      <c r="AB1067">
        <v>2.8462111078545668E-2</v>
      </c>
      <c r="AC1067">
        <v>1.5577638848182085E-2</v>
      </c>
      <c r="AD1067">
        <v>7.7018513090944263E-4</v>
      </c>
      <c r="AE1067" t="str">
        <f t="shared" si="16"/>
        <v>Pemesanan &amp; VoucherPerjalanan &amp; TiketSewa Bus</v>
      </c>
      <c r="BI1067" t="s">
        <v>1486</v>
      </c>
      <c r="BM1067" t="s">
        <v>3267</v>
      </c>
      <c r="BO1067" t="s">
        <v>3705</v>
      </c>
      <c r="BP1067" t="s">
        <v>4677</v>
      </c>
    </row>
    <row r="1068" spans="1:68">
      <c r="A1068" t="s">
        <v>2146</v>
      </c>
      <c r="B1068">
        <v>856720</v>
      </c>
      <c r="C1068" t="s">
        <v>2148</v>
      </c>
      <c r="D1068">
        <v>2315792</v>
      </c>
      <c r="E1068" t="s">
        <v>1205</v>
      </c>
      <c r="F1068">
        <v>2323088</v>
      </c>
      <c r="G1068" t="s">
        <v>2438</v>
      </c>
      <c r="H1068" t="s">
        <v>4733</v>
      </c>
      <c r="I1068" t="s">
        <v>2403</v>
      </c>
      <c r="J1068" t="s">
        <v>1184</v>
      </c>
      <c r="K1068">
        <v>0.04</v>
      </c>
      <c r="L1068">
        <v>0.04</v>
      </c>
      <c r="M1068">
        <v>0</v>
      </c>
      <c r="N1068">
        <v>2.5000000000000001E-2</v>
      </c>
      <c r="O1068">
        <v>2.5000000000000001E-2</v>
      </c>
      <c r="P1068">
        <v>0</v>
      </c>
      <c r="Q1068">
        <v>0</v>
      </c>
      <c r="R1068">
        <v>0</v>
      </c>
      <c r="S1068">
        <v>0</v>
      </c>
      <c r="T1068">
        <v>0</v>
      </c>
      <c r="U1068">
        <v>2.5000000000000001E-2</v>
      </c>
      <c r="V1068">
        <v>2.5000000000000001E-2</v>
      </c>
      <c r="W1068">
        <v>2.5000000000000001E-2</v>
      </c>
      <c r="X1068">
        <v>2.5000000000000001E-2</v>
      </c>
      <c r="Y1068">
        <v>2.5000000000000001E-2</v>
      </c>
      <c r="Z1068">
        <v>2.5000000000000001E-2</v>
      </c>
      <c r="AA1068">
        <v>2.5000000000000001E-2</v>
      </c>
      <c r="AB1068">
        <v>2.5000000000000001E-2</v>
      </c>
      <c r="AC1068">
        <v>2.5000000000000001E-2</v>
      </c>
      <c r="AD1068">
        <v>2.5000000000000001E-2</v>
      </c>
      <c r="AE1068" t="str">
        <f t="shared" si="16"/>
        <v>Bekas PakaiMobil &amp; Sepeda MotorMobil SUV &amp; MPV</v>
      </c>
      <c r="BI1068" t="s">
        <v>1486</v>
      </c>
      <c r="BM1068" t="s">
        <v>3271</v>
      </c>
      <c r="BO1068" t="s">
        <v>3675</v>
      </c>
      <c r="BP1068" t="s">
        <v>4678</v>
      </c>
    </row>
    <row r="1069" spans="1:68">
      <c r="A1069" t="s">
        <v>1405</v>
      </c>
      <c r="B1069">
        <v>2344592</v>
      </c>
      <c r="C1069" t="s">
        <v>1410</v>
      </c>
      <c r="D1069">
        <v>2316048</v>
      </c>
      <c r="E1069" t="s">
        <v>1425</v>
      </c>
      <c r="F1069">
        <v>2325648</v>
      </c>
      <c r="G1069" t="s">
        <v>3482</v>
      </c>
      <c r="H1069" t="s">
        <v>4525</v>
      </c>
      <c r="I1069" t="s">
        <v>3415</v>
      </c>
      <c r="J1069" t="s">
        <v>4526</v>
      </c>
      <c r="K1069">
        <v>0.04</v>
      </c>
      <c r="L1069">
        <v>0.06</v>
      </c>
      <c r="M1069">
        <v>1.9999999999999997E-2</v>
      </c>
      <c r="N1069">
        <v>9.5000000000000001E-2</v>
      </c>
      <c r="O1069">
        <v>4.4999999999999998E-2</v>
      </c>
      <c r="P1069">
        <v>-1.4E-2</v>
      </c>
      <c r="Q1069">
        <v>-1.3999999999999997E-2</v>
      </c>
      <c r="R1069">
        <v>-2.7999999999999997E-2</v>
      </c>
      <c r="S1069">
        <v>-3.4999999999999996E-2</v>
      </c>
      <c r="T1069">
        <v>-3.9999999999999994E-2</v>
      </c>
      <c r="U1069">
        <v>8.1000000000000003E-2</v>
      </c>
      <c r="V1069">
        <v>8.1000000000000003E-2</v>
      </c>
      <c r="W1069">
        <v>6.7000000000000004E-2</v>
      </c>
      <c r="X1069">
        <v>6.0000000000000005E-2</v>
      </c>
      <c r="Y1069">
        <v>5.5000000000000007E-2</v>
      </c>
      <c r="Z1069">
        <v>3.1E-2</v>
      </c>
      <c r="AA1069">
        <v>3.1E-2</v>
      </c>
      <c r="AB1069">
        <v>1.7000000000000001E-2</v>
      </c>
      <c r="AC1069">
        <v>1.0000000000000002E-2</v>
      </c>
      <c r="AD1069">
        <v>5.0000000000000044E-3</v>
      </c>
      <c r="AE1069" t="str">
        <f t="shared" si="16"/>
        <v>Pemesanan &amp; VoucherPropertiPembayaran Penuh Ruko</v>
      </c>
      <c r="BI1069" t="s">
        <v>1486</v>
      </c>
      <c r="BM1069" t="s">
        <v>3275</v>
      </c>
      <c r="BO1069" t="s">
        <v>3724</v>
      </c>
      <c r="BP1069" t="s">
        <v>4679</v>
      </c>
    </row>
    <row r="1070" spans="1:68">
      <c r="A1070" t="s">
        <v>1405</v>
      </c>
      <c r="B1070">
        <v>2344592</v>
      </c>
      <c r="C1070" t="s">
        <v>1410</v>
      </c>
      <c r="D1070">
        <v>2316048</v>
      </c>
      <c r="E1070" t="s">
        <v>1419</v>
      </c>
      <c r="F1070">
        <v>2325776</v>
      </c>
      <c r="G1070" t="s">
        <v>3485</v>
      </c>
      <c r="H1070" t="s">
        <v>4525</v>
      </c>
      <c r="I1070" t="s">
        <v>3415</v>
      </c>
      <c r="J1070" t="s">
        <v>4526</v>
      </c>
      <c r="K1070">
        <v>0.04</v>
      </c>
      <c r="L1070">
        <v>0.06</v>
      </c>
      <c r="M1070">
        <v>1.9999999999999997E-2</v>
      </c>
      <c r="N1070">
        <v>9.5000000000000001E-2</v>
      </c>
      <c r="O1070">
        <v>4.4999999999999998E-2</v>
      </c>
      <c r="P1070">
        <v>-1.4E-2</v>
      </c>
      <c r="Q1070">
        <v>-1.3999999999999997E-2</v>
      </c>
      <c r="R1070">
        <v>-2.7999999999999997E-2</v>
      </c>
      <c r="S1070">
        <v>-3.4999999999999996E-2</v>
      </c>
      <c r="T1070">
        <v>-3.9999999999999994E-2</v>
      </c>
      <c r="U1070">
        <v>8.1000000000000003E-2</v>
      </c>
      <c r="V1070">
        <v>8.1000000000000003E-2</v>
      </c>
      <c r="W1070">
        <v>6.7000000000000004E-2</v>
      </c>
      <c r="X1070">
        <v>6.0000000000000005E-2</v>
      </c>
      <c r="Y1070">
        <v>5.5000000000000007E-2</v>
      </c>
      <c r="Z1070">
        <v>3.1E-2</v>
      </c>
      <c r="AA1070">
        <v>3.1E-2</v>
      </c>
      <c r="AB1070">
        <v>1.7000000000000001E-2</v>
      </c>
      <c r="AC1070">
        <v>1.0000000000000002E-2</v>
      </c>
      <c r="AD1070">
        <v>5.0000000000000044E-3</v>
      </c>
      <c r="AE1070" t="str">
        <f t="shared" si="16"/>
        <v>Pemesanan &amp; VoucherPropertiPembayaran Penuh Rumah</v>
      </c>
      <c r="BI1070" t="s">
        <v>1486</v>
      </c>
      <c r="BM1070" t="s">
        <v>3278</v>
      </c>
      <c r="BO1070" t="s">
        <v>3672</v>
      </c>
      <c r="BP1070" t="s">
        <v>4680</v>
      </c>
    </row>
    <row r="1071" spans="1:68">
      <c r="A1071" t="s">
        <v>2160</v>
      </c>
      <c r="B1071">
        <v>603014</v>
      </c>
      <c r="C1071" t="s">
        <v>2161</v>
      </c>
      <c r="D1071">
        <v>834952</v>
      </c>
      <c r="E1071" t="s">
        <v>2165</v>
      </c>
      <c r="F1071">
        <v>603331</v>
      </c>
      <c r="G1071" t="s">
        <v>4616</v>
      </c>
      <c r="H1071" t="s">
        <v>4545</v>
      </c>
      <c r="I1071" t="s">
        <v>2971</v>
      </c>
      <c r="J1071" t="s">
        <v>3062</v>
      </c>
      <c r="K1071">
        <v>0.06</v>
      </c>
      <c r="L1071">
        <v>6.5000000000000002E-2</v>
      </c>
      <c r="M1071">
        <v>5.0000000000000044E-3</v>
      </c>
      <c r="N1071">
        <v>0.1</v>
      </c>
      <c r="O1071">
        <v>0.10500000000000001</v>
      </c>
      <c r="P1071">
        <v>-1.5088504311444179E-2</v>
      </c>
      <c r="Q1071">
        <v>-6.3804698198907618E-3</v>
      </c>
      <c r="R1071">
        <v>-2.1468974131334941E-2</v>
      </c>
      <c r="S1071">
        <v>-2.6836217664168674E-2</v>
      </c>
      <c r="T1071">
        <v>-2.9114956885558232E-2</v>
      </c>
      <c r="U1071">
        <v>8.4911495688555827E-2</v>
      </c>
      <c r="V1071">
        <v>9.3619530180109239E-2</v>
      </c>
      <c r="W1071">
        <v>7.8531025868665061E-2</v>
      </c>
      <c r="X1071">
        <v>7.3163782335831332E-2</v>
      </c>
      <c r="Y1071">
        <v>7.088504311444177E-2</v>
      </c>
      <c r="Z1071">
        <v>8.9911495688555831E-2</v>
      </c>
      <c r="AA1071">
        <v>9.8619530180109244E-2</v>
      </c>
      <c r="AB1071">
        <v>8.3531025868665065E-2</v>
      </c>
      <c r="AC1071">
        <v>7.8163782335831336E-2</v>
      </c>
      <c r="AD1071">
        <v>7.5885043114441775E-2</v>
      </c>
      <c r="AE1071" t="str">
        <f t="shared" si="16"/>
        <v>Olahraga &amp; OutdoorPeralatan Olahraga BolaBiliar &amp; Snoker</v>
      </c>
      <c r="BI1071" t="s">
        <v>1486</v>
      </c>
      <c r="BM1071" t="s">
        <v>3283</v>
      </c>
      <c r="BO1071" t="s">
        <v>3711</v>
      </c>
      <c r="BP1071" t="s">
        <v>4681</v>
      </c>
    </row>
    <row r="1072" spans="1:68">
      <c r="A1072" t="s">
        <v>1811</v>
      </c>
      <c r="B1072">
        <v>600001</v>
      </c>
      <c r="C1072" t="s">
        <v>1851</v>
      </c>
      <c r="D1072">
        <v>852360</v>
      </c>
      <c r="E1072" t="s">
        <v>1854</v>
      </c>
      <c r="F1072">
        <v>855176</v>
      </c>
      <c r="G1072" t="s">
        <v>4726</v>
      </c>
      <c r="H1072" t="s">
        <v>3670</v>
      </c>
      <c r="I1072" t="s">
        <v>2547</v>
      </c>
      <c r="J1072" t="s">
        <v>1811</v>
      </c>
      <c r="K1072">
        <v>0.06</v>
      </c>
      <c r="L1072">
        <v>0.08</v>
      </c>
      <c r="M1072">
        <v>2.0000000000000004E-2</v>
      </c>
      <c r="N1072">
        <v>0.1</v>
      </c>
      <c r="O1072">
        <v>0.122</v>
      </c>
      <c r="P1072">
        <v>-1.1530682410165152E-2</v>
      </c>
      <c r="Q1072">
        <v>-3.1285223128843978E-2</v>
      </c>
      <c r="R1072">
        <v>-4.281590553900913E-2</v>
      </c>
      <c r="S1072">
        <v>-5.3519881923761406E-2</v>
      </c>
      <c r="T1072">
        <v>-6.469317589834854E-2</v>
      </c>
      <c r="U1072">
        <v>8.8469317589834853E-2</v>
      </c>
      <c r="V1072">
        <v>6.8714776871156028E-2</v>
      </c>
      <c r="W1072">
        <v>5.7184094460990875E-2</v>
      </c>
      <c r="X1072">
        <v>4.64801180762386E-2</v>
      </c>
      <c r="Y1072">
        <v>3.5306824101651466E-2</v>
      </c>
      <c r="Z1072">
        <v>0.11046931758983485</v>
      </c>
      <c r="AA1072">
        <v>9.0714776871156019E-2</v>
      </c>
      <c r="AB1072">
        <v>7.9184094460990867E-2</v>
      </c>
      <c r="AC1072">
        <v>6.8480118076238591E-2</v>
      </c>
      <c r="AD1072">
        <v>5.7306824101651457E-2</v>
      </c>
      <c r="AE1072" t="str">
        <f t="shared" si="16"/>
        <v>Perlengkapan RumahAlat &amp; Aksesori LaundryBola &amp; Cakram Laundry</v>
      </c>
      <c r="BI1072" t="s">
        <v>1486</v>
      </c>
      <c r="BM1072" t="s">
        <v>3287</v>
      </c>
      <c r="BO1072" t="s">
        <v>3693</v>
      </c>
      <c r="BP1072" t="s">
        <v>4682</v>
      </c>
    </row>
    <row r="1073" spans="1:68">
      <c r="A1073" t="s">
        <v>1997</v>
      </c>
      <c r="B1073">
        <v>824584</v>
      </c>
      <c r="C1073" t="s">
        <v>2006</v>
      </c>
      <c r="D1073">
        <v>902664</v>
      </c>
      <c r="E1073" t="s">
        <v>2007</v>
      </c>
      <c r="F1073">
        <v>903688</v>
      </c>
      <c r="G1073" t="s">
        <v>3728</v>
      </c>
      <c r="H1073" t="s">
        <v>3114</v>
      </c>
      <c r="I1073" t="s">
        <v>246</v>
      </c>
      <c r="J1073" t="s">
        <v>1997</v>
      </c>
      <c r="K1073">
        <v>5.5E-2</v>
      </c>
      <c r="L1073">
        <v>0.08</v>
      </c>
      <c r="M1073">
        <v>2.5000000000000001E-2</v>
      </c>
      <c r="N1073">
        <v>0.1</v>
      </c>
      <c r="O1073">
        <v>0.11700000000000001</v>
      </c>
      <c r="P1073">
        <v>-1.3500000000000009E-2</v>
      </c>
      <c r="Q1073">
        <v>-1.7499999999999998E-2</v>
      </c>
      <c r="R1073">
        <v>-3.1000000000000007E-2</v>
      </c>
      <c r="S1073">
        <v>-3.8750000000000007E-2</v>
      </c>
      <c r="T1073">
        <v>-4.4999999999999998E-2</v>
      </c>
      <c r="U1073">
        <v>8.6499999999999994E-2</v>
      </c>
      <c r="V1073">
        <v>8.2500000000000004E-2</v>
      </c>
      <c r="W1073">
        <v>6.9000000000000006E-2</v>
      </c>
      <c r="X1073">
        <v>6.1249999999999999E-2</v>
      </c>
      <c r="Y1073">
        <v>5.5000000000000007E-2</v>
      </c>
      <c r="Z1073">
        <v>0.10349999999999999</v>
      </c>
      <c r="AA1073">
        <v>9.9500000000000005E-2</v>
      </c>
      <c r="AB1073">
        <v>8.5999999999999993E-2</v>
      </c>
      <c r="AC1073">
        <v>7.825E-2</v>
      </c>
      <c r="AD1073">
        <v>7.2000000000000008E-2</v>
      </c>
      <c r="AE1073" t="str">
        <f t="shared" si="16"/>
        <v>Koper &amp; TasKoper &amp; Tas TravelKoper</v>
      </c>
      <c r="BI1073" t="s">
        <v>1486</v>
      </c>
      <c r="BM1073" t="s">
        <v>3289</v>
      </c>
      <c r="BO1073" t="s">
        <v>4639</v>
      </c>
      <c r="BP1073" t="s">
        <v>4684</v>
      </c>
    </row>
    <row r="1074" spans="1:68">
      <c r="A1074" t="s">
        <v>1444</v>
      </c>
      <c r="B1074">
        <v>801928</v>
      </c>
      <c r="C1074" t="s">
        <v>1445</v>
      </c>
      <c r="D1074">
        <v>989704</v>
      </c>
      <c r="E1074" t="s">
        <v>1447</v>
      </c>
      <c r="F1074">
        <v>926728</v>
      </c>
      <c r="G1074" t="s">
        <v>4422</v>
      </c>
      <c r="H1074" t="s">
        <v>3311</v>
      </c>
      <c r="I1074" t="s">
        <v>2971</v>
      </c>
      <c r="J1074" t="s">
        <v>3208</v>
      </c>
      <c r="K1074">
        <v>0.05</v>
      </c>
      <c r="L1074">
        <v>0.08</v>
      </c>
      <c r="M1074">
        <v>0.03</v>
      </c>
      <c r="N1074">
        <v>0.1</v>
      </c>
      <c r="O1074">
        <v>8.2000000000000003E-2</v>
      </c>
      <c r="P1074">
        <v>-1.2993427745690168E-2</v>
      </c>
      <c r="Q1074">
        <v>-2.1046005780168877E-2</v>
      </c>
      <c r="R1074">
        <v>-3.4039433525859045E-2</v>
      </c>
      <c r="S1074">
        <v>-4.2549291907323802E-2</v>
      </c>
      <c r="T1074">
        <v>-5.0065722543098393E-2</v>
      </c>
      <c r="U1074">
        <v>8.7006572254309841E-2</v>
      </c>
      <c r="V1074">
        <v>7.8953994219831125E-2</v>
      </c>
      <c r="W1074">
        <v>6.5960566474140961E-2</v>
      </c>
      <c r="X1074">
        <v>5.7450708092676203E-2</v>
      </c>
      <c r="Y1074">
        <v>4.9934277456901613E-2</v>
      </c>
      <c r="Z1074">
        <v>6.9006572254309839E-2</v>
      </c>
      <c r="AA1074">
        <v>6.0953994219831123E-2</v>
      </c>
      <c r="AB1074">
        <v>4.7960566474140959E-2</v>
      </c>
      <c r="AC1074">
        <v>3.9450708092676201E-2</v>
      </c>
      <c r="AD1074">
        <v>3.1934277456901611E-2</v>
      </c>
      <c r="AE1074" t="str">
        <f t="shared" si="16"/>
        <v>Buku, Majalah, &amp; AudioBuku Anak &amp; BayiSastra &amp; Seni untuk Anak</v>
      </c>
      <c r="BI1074" t="s">
        <v>1486</v>
      </c>
      <c r="BM1074" t="s">
        <v>3294</v>
      </c>
      <c r="BO1074" t="s">
        <v>4734</v>
      </c>
      <c r="BP1074" t="s">
        <v>4685</v>
      </c>
    </row>
    <row r="1075" spans="1:68">
      <c r="A1075" t="s">
        <v>1444</v>
      </c>
      <c r="B1075">
        <v>801928</v>
      </c>
      <c r="C1075" t="s">
        <v>1458</v>
      </c>
      <c r="D1075">
        <v>927112</v>
      </c>
      <c r="E1075" t="s">
        <v>1462</v>
      </c>
      <c r="F1075">
        <v>927752</v>
      </c>
      <c r="G1075" t="s">
        <v>4471</v>
      </c>
      <c r="H1075" t="s">
        <v>3207</v>
      </c>
      <c r="I1075" t="s">
        <v>2971</v>
      </c>
      <c r="J1075" t="s">
        <v>3208</v>
      </c>
      <c r="K1075">
        <v>0.05</v>
      </c>
      <c r="L1075">
        <v>0.08</v>
      </c>
      <c r="M1075">
        <v>0.03</v>
      </c>
      <c r="N1075">
        <v>0.1</v>
      </c>
      <c r="O1075">
        <v>8.2000000000000003E-2</v>
      </c>
      <c r="P1075">
        <v>-1.2999999999999998E-2</v>
      </c>
      <c r="Q1075">
        <v>-2.0999999999999998E-2</v>
      </c>
      <c r="R1075">
        <v>-3.3999999999999996E-2</v>
      </c>
      <c r="S1075">
        <v>-4.2499999999999996E-2</v>
      </c>
      <c r="T1075">
        <v>-0.05</v>
      </c>
      <c r="U1075">
        <v>8.7000000000000008E-2</v>
      </c>
      <c r="V1075">
        <v>7.9000000000000015E-2</v>
      </c>
      <c r="W1075">
        <v>6.6000000000000003E-2</v>
      </c>
      <c r="X1075">
        <v>5.7500000000000009E-2</v>
      </c>
      <c r="Y1075">
        <v>0.05</v>
      </c>
      <c r="Z1075">
        <v>6.9000000000000006E-2</v>
      </c>
      <c r="AA1075">
        <v>6.1000000000000006E-2</v>
      </c>
      <c r="AB1075">
        <v>4.8000000000000008E-2</v>
      </c>
      <c r="AC1075">
        <v>3.9500000000000007E-2</v>
      </c>
      <c r="AD1075">
        <v>3.2000000000000001E-2</v>
      </c>
      <c r="AE1075" t="str">
        <f t="shared" si="16"/>
        <v>Buku, Majalah, &amp; AudioKemanusiaan &amp; Ilmu SosialPolitik, Hukum &amp; Ilmu Sosial</v>
      </c>
      <c r="BI1075" t="s">
        <v>1486</v>
      </c>
      <c r="BM1075" t="s">
        <v>3298</v>
      </c>
      <c r="BO1075" t="s">
        <v>4691</v>
      </c>
      <c r="BP1075" t="s">
        <v>4687</v>
      </c>
    </row>
    <row r="1076" spans="1:68">
      <c r="A1076" t="s">
        <v>1444</v>
      </c>
      <c r="B1076">
        <v>801928</v>
      </c>
      <c r="C1076" t="s">
        <v>1458</v>
      </c>
      <c r="D1076">
        <v>927112</v>
      </c>
      <c r="E1076" t="s">
        <v>1460</v>
      </c>
      <c r="F1076">
        <v>928008</v>
      </c>
      <c r="G1076" t="s">
        <v>4475</v>
      </c>
      <c r="H1076" t="s">
        <v>3207</v>
      </c>
      <c r="I1076" t="s">
        <v>2971</v>
      </c>
      <c r="J1076" t="s">
        <v>3208</v>
      </c>
      <c r="K1076">
        <v>0.05</v>
      </c>
      <c r="L1076">
        <v>0.08</v>
      </c>
      <c r="M1076">
        <v>0.03</v>
      </c>
      <c r="N1076">
        <v>0.1</v>
      </c>
      <c r="O1076">
        <v>8.2000000000000003E-2</v>
      </c>
      <c r="P1076">
        <v>-1.2999999999999998E-2</v>
      </c>
      <c r="Q1076">
        <v>-2.0999999999999998E-2</v>
      </c>
      <c r="R1076">
        <v>-3.3999999999999996E-2</v>
      </c>
      <c r="S1076">
        <v>-4.2499999999999996E-2</v>
      </c>
      <c r="T1076">
        <v>-0.05</v>
      </c>
      <c r="U1076">
        <v>8.7000000000000008E-2</v>
      </c>
      <c r="V1076">
        <v>7.9000000000000015E-2</v>
      </c>
      <c r="W1076">
        <v>6.6000000000000003E-2</v>
      </c>
      <c r="X1076">
        <v>5.7500000000000009E-2</v>
      </c>
      <c r="Y1076">
        <v>0.05</v>
      </c>
      <c r="Z1076">
        <v>6.9000000000000006E-2</v>
      </c>
      <c r="AA1076">
        <v>6.1000000000000006E-2</v>
      </c>
      <c r="AB1076">
        <v>4.8000000000000008E-2</v>
      </c>
      <c r="AC1076">
        <v>3.9500000000000007E-2</v>
      </c>
      <c r="AD1076">
        <v>3.2000000000000001E-2</v>
      </c>
      <c r="AE1076" t="str">
        <f t="shared" si="16"/>
        <v>Buku, Majalah, &amp; AudioKemanusiaan &amp; Ilmu SosialSejarah &amp; Budaya</v>
      </c>
      <c r="BI1076" t="s">
        <v>1486</v>
      </c>
      <c r="BM1076" t="s">
        <v>3302</v>
      </c>
      <c r="BO1076" t="s">
        <v>4611</v>
      </c>
      <c r="BP1076" t="s">
        <v>4688</v>
      </c>
    </row>
    <row r="1077" spans="1:68">
      <c r="A1077" t="s">
        <v>1405</v>
      </c>
      <c r="B1077">
        <v>2344592</v>
      </c>
      <c r="C1077" t="s">
        <v>1410</v>
      </c>
      <c r="D1077">
        <v>2316048</v>
      </c>
      <c r="E1077" t="s">
        <v>1413</v>
      </c>
      <c r="F1077">
        <v>2326160</v>
      </c>
      <c r="G1077" t="s">
        <v>3495</v>
      </c>
      <c r="H1077" t="s">
        <v>4525</v>
      </c>
      <c r="I1077" t="s">
        <v>3415</v>
      </c>
      <c r="J1077" t="s">
        <v>4526</v>
      </c>
      <c r="K1077">
        <v>0.04</v>
      </c>
      <c r="L1077">
        <v>0.06</v>
      </c>
      <c r="M1077">
        <v>1.9999999999999997E-2</v>
      </c>
      <c r="N1077">
        <v>9.5000000000000001E-2</v>
      </c>
      <c r="O1077">
        <v>4.4999999999999998E-2</v>
      </c>
      <c r="P1077">
        <v>-1.4E-2</v>
      </c>
      <c r="Q1077">
        <v>-1.3999999999999997E-2</v>
      </c>
      <c r="R1077">
        <v>-2.7999999999999997E-2</v>
      </c>
      <c r="S1077">
        <v>-3.4999999999999996E-2</v>
      </c>
      <c r="T1077">
        <v>-3.9999999999999994E-2</v>
      </c>
      <c r="U1077">
        <v>8.1000000000000003E-2</v>
      </c>
      <c r="V1077">
        <v>8.1000000000000003E-2</v>
      </c>
      <c r="W1077">
        <v>6.7000000000000004E-2</v>
      </c>
      <c r="X1077">
        <v>6.0000000000000005E-2</v>
      </c>
      <c r="Y1077">
        <v>5.5000000000000007E-2</v>
      </c>
      <c r="Z1077">
        <v>3.1E-2</v>
      </c>
      <c r="AA1077">
        <v>3.1E-2</v>
      </c>
      <c r="AB1077">
        <v>1.7000000000000001E-2</v>
      </c>
      <c r="AC1077">
        <v>1.0000000000000002E-2</v>
      </c>
      <c r="AD1077">
        <v>5.0000000000000044E-3</v>
      </c>
      <c r="AE1077" t="str">
        <f t="shared" si="16"/>
        <v>Pemesanan &amp; VoucherPropertiSewa Apartemen</v>
      </c>
      <c r="BI1077" t="s">
        <v>1486</v>
      </c>
      <c r="BM1077" t="s">
        <v>3306</v>
      </c>
      <c r="BO1077" t="s">
        <v>4718</v>
      </c>
      <c r="BP1077" t="s">
        <v>4689</v>
      </c>
    </row>
    <row r="1078" spans="1:68">
      <c r="A1078" t="s">
        <v>1405</v>
      </c>
      <c r="B1078">
        <v>2344592</v>
      </c>
      <c r="C1078" t="s">
        <v>1410</v>
      </c>
      <c r="D1078">
        <v>2316048</v>
      </c>
      <c r="E1078" t="s">
        <v>1429</v>
      </c>
      <c r="F1078">
        <v>2326928</v>
      </c>
      <c r="G1078" t="s">
        <v>3513</v>
      </c>
      <c r="H1078" t="s">
        <v>4525</v>
      </c>
      <c r="I1078" t="s">
        <v>3415</v>
      </c>
      <c r="J1078" t="s">
        <v>4526</v>
      </c>
      <c r="K1078">
        <v>0.04</v>
      </c>
      <c r="L1078">
        <v>0.06</v>
      </c>
      <c r="M1078">
        <v>1.9999999999999997E-2</v>
      </c>
      <c r="N1078">
        <v>9.5000000000000001E-2</v>
      </c>
      <c r="O1078">
        <v>4.4999999999999998E-2</v>
      </c>
      <c r="P1078">
        <v>-1.4E-2</v>
      </c>
      <c r="Q1078">
        <v>-1.3999999999999997E-2</v>
      </c>
      <c r="R1078">
        <v>-2.7999999999999997E-2</v>
      </c>
      <c r="S1078">
        <v>-3.4999999999999996E-2</v>
      </c>
      <c r="T1078">
        <v>-3.9999999999999994E-2</v>
      </c>
      <c r="U1078">
        <v>8.1000000000000003E-2</v>
      </c>
      <c r="V1078">
        <v>8.1000000000000003E-2</v>
      </c>
      <c r="W1078">
        <v>6.7000000000000004E-2</v>
      </c>
      <c r="X1078">
        <v>6.0000000000000005E-2</v>
      </c>
      <c r="Y1078">
        <v>5.5000000000000007E-2</v>
      </c>
      <c r="Z1078">
        <v>3.1E-2</v>
      </c>
      <c r="AA1078">
        <v>3.1E-2</v>
      </c>
      <c r="AB1078">
        <v>1.7000000000000001E-2</v>
      </c>
      <c r="AC1078">
        <v>1.0000000000000002E-2</v>
      </c>
      <c r="AD1078">
        <v>5.0000000000000044E-3</v>
      </c>
      <c r="AE1078" t="str">
        <f t="shared" si="16"/>
        <v>Pemesanan &amp; VoucherPropertiSewa Vila</v>
      </c>
      <c r="BI1078" t="s">
        <v>1486</v>
      </c>
      <c r="BM1078" t="s">
        <v>3310</v>
      </c>
      <c r="BO1078" t="s">
        <v>2808</v>
      </c>
      <c r="BP1078" t="s">
        <v>4683</v>
      </c>
    </row>
    <row r="1079" spans="1:68">
      <c r="A1079" t="s">
        <v>1811</v>
      </c>
      <c r="B1079">
        <v>600001</v>
      </c>
      <c r="C1079" t="s">
        <v>1857</v>
      </c>
      <c r="D1079">
        <v>852616</v>
      </c>
      <c r="E1079" t="s">
        <v>1861</v>
      </c>
      <c r="F1079">
        <v>600570</v>
      </c>
      <c r="G1079" t="s">
        <v>4735</v>
      </c>
      <c r="H1079" t="s">
        <v>3303</v>
      </c>
      <c r="I1079" t="s">
        <v>2547</v>
      </c>
      <c r="J1079" t="s">
        <v>1811</v>
      </c>
      <c r="K1079">
        <v>0.06</v>
      </c>
      <c r="L1079">
        <v>0.08</v>
      </c>
      <c r="M1079">
        <v>2.0000000000000004E-2</v>
      </c>
      <c r="N1079">
        <v>0.1</v>
      </c>
      <c r="O1079">
        <v>0.122</v>
      </c>
      <c r="P1079">
        <v>-1.3302451318683736E-2</v>
      </c>
      <c r="Q1079">
        <v>-1.8882840769213909E-2</v>
      </c>
      <c r="R1079">
        <v>-3.2185292087897645E-2</v>
      </c>
      <c r="S1079">
        <v>-4.0231615109872054E-2</v>
      </c>
      <c r="T1079">
        <v>-4.6975486813162728E-2</v>
      </c>
      <c r="U1079">
        <v>8.6697548681316267E-2</v>
      </c>
      <c r="V1079">
        <v>8.1117159230786093E-2</v>
      </c>
      <c r="W1079">
        <v>6.7814707912102368E-2</v>
      </c>
      <c r="X1079">
        <v>5.9768384890127951E-2</v>
      </c>
      <c r="Y1079">
        <v>5.3024513186837277E-2</v>
      </c>
      <c r="Z1079">
        <v>0.10869754868131626</v>
      </c>
      <c r="AA1079">
        <v>0.10311715923078608</v>
      </c>
      <c r="AB1079">
        <v>8.9814707912102359E-2</v>
      </c>
      <c r="AC1079">
        <v>8.1768384890127943E-2</v>
      </c>
      <c r="AD1079">
        <v>7.5024513186837269E-2</v>
      </c>
      <c r="AE1079" t="str">
        <f t="shared" si="16"/>
        <v>Perlengkapan RumahPerlengkapan Rumah LainnyaPayung</v>
      </c>
      <c r="BI1079" t="s">
        <v>1486</v>
      </c>
      <c r="BM1079" t="s">
        <v>3314</v>
      </c>
      <c r="BO1079" t="s">
        <v>4634</v>
      </c>
      <c r="BP1079" t="s">
        <v>4692</v>
      </c>
    </row>
    <row r="1080" spans="1:68">
      <c r="A1080" t="s">
        <v>1811</v>
      </c>
      <c r="B1080">
        <v>600001</v>
      </c>
      <c r="C1080" t="s">
        <v>1845</v>
      </c>
      <c r="D1080">
        <v>851848</v>
      </c>
      <c r="E1080" t="s">
        <v>1846</v>
      </c>
      <c r="F1080">
        <v>600748</v>
      </c>
      <c r="G1080" t="s">
        <v>4734</v>
      </c>
      <c r="H1080" t="s">
        <v>2808</v>
      </c>
      <c r="I1080" t="s">
        <v>2547</v>
      </c>
      <c r="J1080" t="s">
        <v>1811</v>
      </c>
      <c r="K1080">
        <v>0.06</v>
      </c>
      <c r="L1080">
        <v>0.08</v>
      </c>
      <c r="M1080">
        <v>2.0000000000000004E-2</v>
      </c>
      <c r="N1080">
        <v>0.1</v>
      </c>
      <c r="O1080">
        <v>0.122</v>
      </c>
      <c r="P1080">
        <v>-1.358452681071871E-2</v>
      </c>
      <c r="Q1080">
        <v>-1.6908312324969046E-2</v>
      </c>
      <c r="R1080">
        <v>-3.0492839135687757E-2</v>
      </c>
      <c r="S1080">
        <v>-3.8116048919609694E-2</v>
      </c>
      <c r="T1080">
        <v>-4.4154731892812923E-2</v>
      </c>
      <c r="U1080">
        <v>8.6415473189281292E-2</v>
      </c>
      <c r="V1080">
        <v>8.3091687675030959E-2</v>
      </c>
      <c r="W1080">
        <v>6.9507160864312245E-2</v>
      </c>
      <c r="X1080">
        <v>6.1883951080390312E-2</v>
      </c>
      <c r="Y1080">
        <v>5.5845268107187082E-2</v>
      </c>
      <c r="Z1080">
        <v>0.10841547318928128</v>
      </c>
      <c r="AA1080">
        <v>0.10509168767503095</v>
      </c>
      <c r="AB1080">
        <v>9.1507160864312237E-2</v>
      </c>
      <c r="AC1080">
        <v>8.3883951080390304E-2</v>
      </c>
      <c r="AD1080">
        <v>7.7845268107187074E-2</v>
      </c>
      <c r="AE1080" t="str">
        <f t="shared" si="16"/>
        <v>Perlengkapan RumahHome OrganizerGantungan &amp; Jepitan Baju</v>
      </c>
      <c r="BI1080" t="s">
        <v>1486</v>
      </c>
      <c r="BM1080" t="s">
        <v>3318</v>
      </c>
      <c r="BO1080" t="s">
        <v>4549</v>
      </c>
      <c r="BP1080" t="s">
        <v>4693</v>
      </c>
    </row>
    <row r="1081" spans="1:68">
      <c r="A1081" t="s">
        <v>1811</v>
      </c>
      <c r="B1081">
        <v>600001</v>
      </c>
      <c r="C1081" t="s">
        <v>1851</v>
      </c>
      <c r="D1081">
        <v>852360</v>
      </c>
      <c r="E1081" t="s">
        <v>1853</v>
      </c>
      <c r="F1081">
        <v>600756</v>
      </c>
      <c r="G1081" t="s">
        <v>4727</v>
      </c>
      <c r="H1081" t="s">
        <v>3670</v>
      </c>
      <c r="I1081" t="s">
        <v>2547</v>
      </c>
      <c r="J1081" t="s">
        <v>1811</v>
      </c>
      <c r="K1081">
        <v>0.06</v>
      </c>
      <c r="L1081">
        <v>0.08</v>
      </c>
      <c r="M1081">
        <v>2.0000000000000004E-2</v>
      </c>
      <c r="N1081">
        <v>0.1</v>
      </c>
      <c r="O1081">
        <v>0.122</v>
      </c>
      <c r="P1081">
        <v>-1.4000000000000002E-2</v>
      </c>
      <c r="Q1081">
        <v>-1.4000000000000002E-2</v>
      </c>
      <c r="R1081">
        <v>-2.8000000000000004E-2</v>
      </c>
      <c r="S1081">
        <v>-3.5000000000000003E-2</v>
      </c>
      <c r="T1081">
        <v>-4.0000000000000008E-2</v>
      </c>
      <c r="U1081">
        <v>8.6000000000000007E-2</v>
      </c>
      <c r="V1081">
        <v>8.6000000000000007E-2</v>
      </c>
      <c r="W1081">
        <v>7.2000000000000008E-2</v>
      </c>
      <c r="X1081">
        <v>6.5000000000000002E-2</v>
      </c>
      <c r="Y1081">
        <v>0.06</v>
      </c>
      <c r="Z1081">
        <v>0.108</v>
      </c>
      <c r="AA1081">
        <v>0.108</v>
      </c>
      <c r="AB1081">
        <v>9.4E-2</v>
      </c>
      <c r="AC1081">
        <v>8.6999999999999994E-2</v>
      </c>
      <c r="AD1081">
        <v>8.199999999999999E-2</v>
      </c>
      <c r="AE1081" t="str">
        <f t="shared" si="16"/>
        <v>Perlengkapan RumahAlat &amp; Aksesori LaundryPapan Setrika</v>
      </c>
      <c r="BI1081" t="s">
        <v>1486</v>
      </c>
      <c r="BM1081" t="s">
        <v>3322</v>
      </c>
      <c r="BO1081" t="s">
        <v>4540</v>
      </c>
      <c r="BP1081" t="s">
        <v>4694</v>
      </c>
    </row>
    <row r="1082" spans="1:68">
      <c r="A1082" t="s">
        <v>2014</v>
      </c>
      <c r="B1082">
        <v>824328</v>
      </c>
      <c r="C1082" t="s">
        <v>2024</v>
      </c>
      <c r="D1082">
        <v>840456</v>
      </c>
      <c r="E1082" t="s">
        <v>2027</v>
      </c>
      <c r="F1082">
        <v>841736</v>
      </c>
      <c r="G1082" t="s">
        <v>3797</v>
      </c>
      <c r="H1082" t="s">
        <v>4621</v>
      </c>
      <c r="I1082" t="s">
        <v>246</v>
      </c>
      <c r="J1082" t="s">
        <v>2014</v>
      </c>
      <c r="K1082">
        <v>0.05</v>
      </c>
      <c r="L1082">
        <v>0.08</v>
      </c>
      <c r="M1082">
        <v>0.03</v>
      </c>
      <c r="N1082">
        <v>9.2499999999999999E-2</v>
      </c>
      <c r="O1082">
        <v>9.7500000000000003E-2</v>
      </c>
      <c r="P1082">
        <v>-6.6614308575479488E-3</v>
      </c>
      <c r="Q1082">
        <v>-2.3369983997164376E-2</v>
      </c>
      <c r="R1082">
        <v>-3.0031414854712325E-2</v>
      </c>
      <c r="S1082">
        <v>-3.7539268568390405E-2</v>
      </c>
      <c r="T1082">
        <v>-4.5885691424520543E-2</v>
      </c>
      <c r="U1082">
        <v>8.5838569142452054E-2</v>
      </c>
      <c r="V1082">
        <v>6.9130016002835623E-2</v>
      </c>
      <c r="W1082">
        <v>6.2468585145287678E-2</v>
      </c>
      <c r="X1082">
        <v>5.4960731431609594E-2</v>
      </c>
      <c r="Y1082">
        <v>4.6614308575479456E-2</v>
      </c>
      <c r="Z1082">
        <v>9.0838569142452058E-2</v>
      </c>
      <c r="AA1082">
        <v>7.4130016002835628E-2</v>
      </c>
      <c r="AB1082">
        <v>6.7468585145287682E-2</v>
      </c>
      <c r="AC1082">
        <v>5.9960731431609599E-2</v>
      </c>
      <c r="AD1082">
        <v>5.161430857547946E-2</v>
      </c>
      <c r="AE1082" t="str">
        <f t="shared" si="16"/>
        <v>Pakaian &amp; Pakaian Dalam PriaPakaian Dalam PriaKaus kaki</v>
      </c>
      <c r="BI1082" t="s">
        <v>1486</v>
      </c>
      <c r="BM1082" t="s">
        <v>3326</v>
      </c>
      <c r="BO1082" t="s">
        <v>4736</v>
      </c>
      <c r="BP1082" t="s">
        <v>4695</v>
      </c>
    </row>
    <row r="1083" spans="1:68">
      <c r="A1083" t="s">
        <v>2160</v>
      </c>
      <c r="B1083">
        <v>603014</v>
      </c>
      <c r="C1083" t="s">
        <v>2182</v>
      </c>
      <c r="D1083">
        <v>835336</v>
      </c>
      <c r="E1083" t="s">
        <v>2193</v>
      </c>
      <c r="F1083">
        <v>843408</v>
      </c>
      <c r="G1083" t="s">
        <v>4597</v>
      </c>
      <c r="H1083" t="s">
        <v>4576</v>
      </c>
      <c r="I1083" t="s">
        <v>2971</v>
      </c>
      <c r="J1083" t="s">
        <v>3062</v>
      </c>
      <c r="K1083">
        <v>0.06</v>
      </c>
      <c r="L1083">
        <v>6.5000000000000002E-2</v>
      </c>
      <c r="M1083">
        <v>5.0000000000000044E-3</v>
      </c>
      <c r="N1083">
        <v>0.1</v>
      </c>
      <c r="O1083">
        <v>0.10500000000000001</v>
      </c>
      <c r="P1083">
        <v>-1.55E-2</v>
      </c>
      <c r="Q1083">
        <v>-3.5000000000000027E-3</v>
      </c>
      <c r="R1083">
        <v>-1.9000000000000003E-2</v>
      </c>
      <c r="S1083">
        <v>-2.3750000000000004E-2</v>
      </c>
      <c r="T1083">
        <v>-2.5000000000000005E-2</v>
      </c>
      <c r="U1083">
        <v>8.4500000000000006E-2</v>
      </c>
      <c r="V1083">
        <v>9.6500000000000002E-2</v>
      </c>
      <c r="W1083">
        <v>8.1000000000000003E-2</v>
      </c>
      <c r="X1083">
        <v>7.6249999999999998E-2</v>
      </c>
      <c r="Y1083">
        <v>7.4999999999999997E-2</v>
      </c>
      <c r="Z1083">
        <v>8.950000000000001E-2</v>
      </c>
      <c r="AA1083">
        <v>0.10150000000000001</v>
      </c>
      <c r="AB1083">
        <v>8.6000000000000007E-2</v>
      </c>
      <c r="AC1083">
        <v>8.1250000000000003E-2</v>
      </c>
      <c r="AD1083">
        <v>0.08</v>
      </c>
      <c r="AE1083" t="str">
        <f t="shared" si="16"/>
        <v>Olahraga &amp; OutdoorPeralatan KebugaranMatras olahraga</v>
      </c>
      <c r="BI1083" t="s">
        <v>1486</v>
      </c>
      <c r="BM1083" t="s">
        <v>4737</v>
      </c>
      <c r="BO1083" t="s">
        <v>4542</v>
      </c>
      <c r="BP1083" t="s">
        <v>4696</v>
      </c>
    </row>
    <row r="1084" spans="1:68">
      <c r="A1084" t="s">
        <v>1444</v>
      </c>
      <c r="B1084">
        <v>801928</v>
      </c>
      <c r="C1084" t="s">
        <v>1484</v>
      </c>
      <c r="D1084">
        <v>985736</v>
      </c>
      <c r="E1084" t="s">
        <v>1486</v>
      </c>
      <c r="F1084">
        <v>986120</v>
      </c>
      <c r="G1084" t="s">
        <v>4482</v>
      </c>
      <c r="H1084" t="s">
        <v>4139</v>
      </c>
      <c r="I1084" t="s">
        <v>2971</v>
      </c>
      <c r="J1084" t="s">
        <v>3208</v>
      </c>
      <c r="K1084">
        <v>0.05</v>
      </c>
      <c r="L1084">
        <v>0.08</v>
      </c>
      <c r="M1084">
        <v>0.03</v>
      </c>
      <c r="N1084">
        <v>0.1</v>
      </c>
      <c r="O1084">
        <v>0.122</v>
      </c>
      <c r="P1084">
        <v>-1.2999999999999998E-2</v>
      </c>
      <c r="Q1084">
        <v>-2.0999999999999998E-2</v>
      </c>
      <c r="R1084">
        <v>-3.3999999999999996E-2</v>
      </c>
      <c r="S1084">
        <v>-4.2499999999999996E-2</v>
      </c>
      <c r="T1084">
        <v>-0.05</v>
      </c>
      <c r="U1084">
        <v>8.7000000000000008E-2</v>
      </c>
      <c r="V1084">
        <v>7.9000000000000015E-2</v>
      </c>
      <c r="W1084">
        <v>6.6000000000000003E-2</v>
      </c>
      <c r="X1084">
        <v>5.7500000000000009E-2</v>
      </c>
      <c r="Y1084">
        <v>0.05</v>
      </c>
      <c r="Z1084">
        <v>0.109</v>
      </c>
      <c r="AA1084">
        <v>0.10100000000000001</v>
      </c>
      <c r="AB1084">
        <v>8.7999999999999995E-2</v>
      </c>
      <c r="AC1084">
        <v>7.9500000000000001E-2</v>
      </c>
      <c r="AD1084">
        <v>7.1999999999999995E-2</v>
      </c>
      <c r="AE1084" t="str">
        <f t="shared" si="16"/>
        <v>Buku, Majalah, &amp; AudioMajalah &amp; Surat KabarGaya hidup</v>
      </c>
      <c r="BI1084" t="s">
        <v>1486</v>
      </c>
      <c r="BM1084" t="s">
        <v>3330</v>
      </c>
      <c r="BO1084" t="s">
        <v>4609</v>
      </c>
      <c r="BP1084" t="s">
        <v>4697</v>
      </c>
    </row>
    <row r="1085" spans="1:68">
      <c r="A1085" t="s">
        <v>1444</v>
      </c>
      <c r="B1085">
        <v>801928</v>
      </c>
      <c r="C1085" t="s">
        <v>1450</v>
      </c>
      <c r="D1085">
        <v>989320</v>
      </c>
      <c r="E1085" t="s">
        <v>1452</v>
      </c>
      <c r="F1085">
        <v>989448</v>
      </c>
      <c r="G1085" t="s">
        <v>4426</v>
      </c>
      <c r="H1085" t="s">
        <v>4169</v>
      </c>
      <c r="I1085" t="s">
        <v>2971</v>
      </c>
      <c r="J1085" t="s">
        <v>3208</v>
      </c>
      <c r="K1085">
        <v>0.05</v>
      </c>
      <c r="L1085">
        <v>0.08</v>
      </c>
      <c r="M1085">
        <v>0.03</v>
      </c>
      <c r="N1085">
        <v>0.1</v>
      </c>
      <c r="O1085">
        <v>8.2000000000000003E-2</v>
      </c>
      <c r="P1085">
        <v>-1.2999999999999998E-2</v>
      </c>
      <c r="Q1085">
        <v>-2.0999999999999998E-2</v>
      </c>
      <c r="R1085">
        <v>-3.3999999999999996E-2</v>
      </c>
      <c r="S1085">
        <v>-4.2499999999999996E-2</v>
      </c>
      <c r="T1085">
        <v>-0.05</v>
      </c>
      <c r="U1085">
        <v>8.7000000000000008E-2</v>
      </c>
      <c r="V1085">
        <v>7.9000000000000015E-2</v>
      </c>
      <c r="W1085">
        <v>6.6000000000000003E-2</v>
      </c>
      <c r="X1085">
        <v>5.7500000000000009E-2</v>
      </c>
      <c r="Y1085">
        <v>0.05</v>
      </c>
      <c r="Z1085">
        <v>6.9000000000000006E-2</v>
      </c>
      <c r="AA1085">
        <v>6.1000000000000006E-2</v>
      </c>
      <c r="AB1085">
        <v>4.8000000000000008E-2</v>
      </c>
      <c r="AC1085">
        <v>3.9500000000000007E-2</v>
      </c>
      <c r="AD1085">
        <v>3.2000000000000001E-2</v>
      </c>
      <c r="AE1085" t="str">
        <f t="shared" si="16"/>
        <v>Buku, Majalah, &amp; AudioEkonomi &amp; ManajemenEkonomi</v>
      </c>
      <c r="BI1085" t="s">
        <v>1486</v>
      </c>
      <c r="BM1085" t="s">
        <v>3334</v>
      </c>
      <c r="BO1085" t="s">
        <v>3409</v>
      </c>
      <c r="BP1085" t="s">
        <v>4690</v>
      </c>
    </row>
    <row r="1086" spans="1:68">
      <c r="A1086" t="s">
        <v>2160</v>
      </c>
      <c r="B1086">
        <v>603014</v>
      </c>
      <c r="C1086" t="s">
        <v>2182</v>
      </c>
      <c r="D1086">
        <v>835336</v>
      </c>
      <c r="E1086" t="s">
        <v>2194</v>
      </c>
      <c r="F1086">
        <v>994312</v>
      </c>
      <c r="G1086" t="s">
        <v>4606</v>
      </c>
      <c r="H1086" t="s">
        <v>4576</v>
      </c>
      <c r="I1086" t="s">
        <v>2971</v>
      </c>
      <c r="J1086" t="s">
        <v>3062</v>
      </c>
      <c r="K1086">
        <v>0.06</v>
      </c>
      <c r="L1086">
        <v>6.5000000000000002E-2</v>
      </c>
      <c r="M1086">
        <v>5.0000000000000044E-3</v>
      </c>
      <c r="N1086">
        <v>0.1</v>
      </c>
      <c r="O1086">
        <v>0.10500000000000001</v>
      </c>
      <c r="P1086">
        <v>-1.55E-2</v>
      </c>
      <c r="Q1086">
        <v>-3.5000000000000027E-3</v>
      </c>
      <c r="R1086">
        <v>-1.9000000000000003E-2</v>
      </c>
      <c r="S1086">
        <v>-2.3750000000000004E-2</v>
      </c>
      <c r="T1086">
        <v>-2.5000000000000005E-2</v>
      </c>
      <c r="U1086">
        <v>8.4500000000000006E-2</v>
      </c>
      <c r="V1086">
        <v>9.6500000000000002E-2</v>
      </c>
      <c r="W1086">
        <v>8.1000000000000003E-2</v>
      </c>
      <c r="X1086">
        <v>7.6249999999999998E-2</v>
      </c>
      <c r="Y1086">
        <v>7.4999999999999997E-2</v>
      </c>
      <c r="Z1086">
        <v>8.950000000000001E-2</v>
      </c>
      <c r="AA1086">
        <v>0.10150000000000001</v>
      </c>
      <c r="AB1086">
        <v>8.6000000000000007E-2</v>
      </c>
      <c r="AC1086">
        <v>8.1250000000000003E-2</v>
      </c>
      <c r="AD1086">
        <v>0.08</v>
      </c>
      <c r="AE1086" t="str">
        <f t="shared" si="16"/>
        <v>Olahraga &amp; OutdoorPeralatan KebugaranTrampolin</v>
      </c>
      <c r="BI1086" t="s">
        <v>1486</v>
      </c>
      <c r="BM1086" t="s">
        <v>3338</v>
      </c>
      <c r="BO1086" t="s">
        <v>3335</v>
      </c>
      <c r="BP1086" t="s">
        <v>4698</v>
      </c>
    </row>
    <row r="1087" spans="1:68">
      <c r="A1087" t="s">
        <v>1405</v>
      </c>
      <c r="B1087">
        <v>2344592</v>
      </c>
      <c r="C1087" t="s">
        <v>1430</v>
      </c>
      <c r="D1087">
        <v>2316176</v>
      </c>
      <c r="E1087" t="s">
        <v>1439</v>
      </c>
      <c r="F1087">
        <v>2327440</v>
      </c>
      <c r="G1087" t="s">
        <v>3442</v>
      </c>
      <c r="H1087" t="s">
        <v>4537</v>
      </c>
      <c r="I1087" t="s">
        <v>3415</v>
      </c>
      <c r="J1087" t="s">
        <v>4538</v>
      </c>
      <c r="K1087">
        <v>0.04</v>
      </c>
      <c r="L1087">
        <v>0.06</v>
      </c>
      <c r="M1087">
        <v>1.9999999999999997E-2</v>
      </c>
      <c r="N1087">
        <v>0.1</v>
      </c>
      <c r="O1087">
        <v>0.08</v>
      </c>
      <c r="P1087">
        <v>-1.4E-2</v>
      </c>
      <c r="Q1087">
        <v>-1.3999999999999997E-2</v>
      </c>
      <c r="R1087">
        <v>-2.7999999999999997E-2</v>
      </c>
      <c r="S1087">
        <v>-3.4999999999999996E-2</v>
      </c>
      <c r="T1087">
        <v>-3.9999999999999994E-2</v>
      </c>
      <c r="U1087">
        <v>8.6000000000000007E-2</v>
      </c>
      <c r="V1087">
        <v>8.6000000000000007E-2</v>
      </c>
      <c r="W1087">
        <v>7.2000000000000008E-2</v>
      </c>
      <c r="X1087">
        <v>6.5000000000000002E-2</v>
      </c>
      <c r="Y1087">
        <v>6.0000000000000012E-2</v>
      </c>
      <c r="Z1087">
        <v>6.6000000000000003E-2</v>
      </c>
      <c r="AA1087">
        <v>6.6000000000000003E-2</v>
      </c>
      <c r="AB1087">
        <v>5.2000000000000005E-2</v>
      </c>
      <c r="AC1087">
        <v>4.5000000000000005E-2</v>
      </c>
      <c r="AD1087">
        <v>4.0000000000000008E-2</v>
      </c>
      <c r="AE1087" t="str">
        <f t="shared" si="16"/>
        <v>Pemesanan &amp; VoucherPerjalanan &amp; TiketTur Darat</v>
      </c>
      <c r="BI1087" t="s">
        <v>1486</v>
      </c>
      <c r="BM1087" t="s">
        <v>3342</v>
      </c>
      <c r="BO1087" t="s">
        <v>4588</v>
      </c>
      <c r="BP1087" t="s">
        <v>4700</v>
      </c>
    </row>
    <row r="1088" spans="1:68">
      <c r="A1088" t="s">
        <v>1405</v>
      </c>
      <c r="B1088">
        <v>2344592</v>
      </c>
      <c r="C1088" t="s">
        <v>1430</v>
      </c>
      <c r="D1088">
        <v>2316176</v>
      </c>
      <c r="E1088" t="s">
        <v>1436</v>
      </c>
      <c r="F1088">
        <v>2327696</v>
      </c>
      <c r="G1088" t="s">
        <v>3445</v>
      </c>
      <c r="H1088" t="s">
        <v>4537</v>
      </c>
      <c r="I1088" t="s">
        <v>3415</v>
      </c>
      <c r="J1088" t="s">
        <v>4538</v>
      </c>
      <c r="K1088">
        <v>0.04</v>
      </c>
      <c r="L1088">
        <v>0.06</v>
      </c>
      <c r="M1088">
        <v>1.9999999999999997E-2</v>
      </c>
      <c r="N1088">
        <v>0.1</v>
      </c>
      <c r="O1088">
        <v>0.08</v>
      </c>
      <c r="P1088">
        <v>-1.4E-2</v>
      </c>
      <c r="Q1088">
        <v>-1.3999999999999997E-2</v>
      </c>
      <c r="R1088">
        <v>-2.7999999999999997E-2</v>
      </c>
      <c r="S1088">
        <v>-3.4999999999999996E-2</v>
      </c>
      <c r="T1088">
        <v>-3.9999999999999994E-2</v>
      </c>
      <c r="U1088">
        <v>8.6000000000000007E-2</v>
      </c>
      <c r="V1088">
        <v>8.6000000000000007E-2</v>
      </c>
      <c r="W1088">
        <v>7.2000000000000008E-2</v>
      </c>
      <c r="X1088">
        <v>6.5000000000000002E-2</v>
      </c>
      <c r="Y1088">
        <v>6.0000000000000012E-2</v>
      </c>
      <c r="Z1088">
        <v>6.6000000000000003E-2</v>
      </c>
      <c r="AA1088">
        <v>6.6000000000000003E-2</v>
      </c>
      <c r="AB1088">
        <v>5.2000000000000005E-2</v>
      </c>
      <c r="AC1088">
        <v>4.5000000000000005E-2</v>
      </c>
      <c r="AD1088">
        <v>4.0000000000000008E-2</v>
      </c>
      <c r="AE1088" t="str">
        <f t="shared" si="16"/>
        <v>Pemesanan &amp; VoucherPerjalanan &amp; TiketTur Indonesia</v>
      </c>
      <c r="BI1088" t="s">
        <v>1486</v>
      </c>
      <c r="BM1088" t="s">
        <v>3344</v>
      </c>
      <c r="BO1088" t="s">
        <v>4710</v>
      </c>
      <c r="BP1088" t="s">
        <v>4701</v>
      </c>
    </row>
    <row r="1089" spans="1:68">
      <c r="A1089" t="s">
        <v>2146</v>
      </c>
      <c r="B1089">
        <v>856720</v>
      </c>
      <c r="C1089" t="s">
        <v>2148</v>
      </c>
      <c r="D1089">
        <v>2315792</v>
      </c>
      <c r="E1089" t="s">
        <v>1407</v>
      </c>
      <c r="F1089">
        <v>2322576</v>
      </c>
      <c r="G1089" t="s">
        <v>2412</v>
      </c>
      <c r="H1089" t="s">
        <v>4733</v>
      </c>
      <c r="I1089" t="s">
        <v>2403</v>
      </c>
      <c r="J1089" t="s">
        <v>1184</v>
      </c>
      <c r="K1089">
        <v>0.04</v>
      </c>
      <c r="L1089">
        <v>0.04</v>
      </c>
      <c r="M1089">
        <v>0</v>
      </c>
      <c r="N1089">
        <v>2.5000000000000001E-2</v>
      </c>
      <c r="O1089">
        <v>2.5000000000000001E-2</v>
      </c>
      <c r="P1089">
        <v>0</v>
      </c>
      <c r="Q1089">
        <v>0</v>
      </c>
      <c r="R1089">
        <v>0</v>
      </c>
      <c r="S1089">
        <v>0</v>
      </c>
      <c r="T1089">
        <v>0</v>
      </c>
      <c r="U1089">
        <v>2.5000000000000001E-2</v>
      </c>
      <c r="V1089">
        <v>2.5000000000000001E-2</v>
      </c>
      <c r="W1089">
        <v>2.5000000000000001E-2</v>
      </c>
      <c r="X1089">
        <v>2.5000000000000001E-2</v>
      </c>
      <c r="Y1089">
        <v>2.5000000000000001E-2</v>
      </c>
      <c r="Z1089">
        <v>2.5000000000000001E-2</v>
      </c>
      <c r="AA1089">
        <v>2.5000000000000001E-2</v>
      </c>
      <c r="AB1089">
        <v>2.5000000000000001E-2</v>
      </c>
      <c r="AC1089">
        <v>2.5000000000000001E-2</v>
      </c>
      <c r="AD1089">
        <v>2.5000000000000001E-2</v>
      </c>
      <c r="AE1089" t="str">
        <f t="shared" si="16"/>
        <v>Bekas PakaiMobil &amp; Sepeda MotorMobil Hatchback &amp; City</v>
      </c>
      <c r="BI1089" t="s">
        <v>1486</v>
      </c>
      <c r="BM1089" t="s">
        <v>3348</v>
      </c>
      <c r="BO1089" t="s">
        <v>4672</v>
      </c>
      <c r="BP1089" t="s">
        <v>4702</v>
      </c>
    </row>
    <row r="1090" spans="1:68">
      <c r="A1090" t="s">
        <v>1997</v>
      </c>
      <c r="B1090">
        <v>824584</v>
      </c>
      <c r="C1090" t="s">
        <v>1999</v>
      </c>
      <c r="D1090">
        <v>902792</v>
      </c>
      <c r="E1090" t="s">
        <v>2002</v>
      </c>
      <c r="F1090">
        <v>601417</v>
      </c>
      <c r="G1090" t="s">
        <v>3747</v>
      </c>
      <c r="H1090" t="s">
        <v>2812</v>
      </c>
      <c r="I1090" t="s">
        <v>246</v>
      </c>
      <c r="J1090" t="s">
        <v>1997</v>
      </c>
      <c r="K1090">
        <v>5.5E-2</v>
      </c>
      <c r="L1090">
        <v>0.08</v>
      </c>
      <c r="M1090">
        <v>2.5000000000000001E-2</v>
      </c>
      <c r="N1090">
        <v>0.1</v>
      </c>
      <c r="O1090">
        <v>0.11700000000000001</v>
      </c>
      <c r="P1090">
        <v>-1.3500000000000009E-2</v>
      </c>
      <c r="Q1090">
        <v>-1.7499999999999998E-2</v>
      </c>
      <c r="R1090">
        <v>-3.1000000000000007E-2</v>
      </c>
      <c r="S1090">
        <v>-3.8750000000000007E-2</v>
      </c>
      <c r="T1090">
        <v>-4.4999999999999998E-2</v>
      </c>
      <c r="U1090">
        <v>8.6499999999999994E-2</v>
      </c>
      <c r="V1090">
        <v>8.2500000000000004E-2</v>
      </c>
      <c r="W1090">
        <v>6.9000000000000006E-2</v>
      </c>
      <c r="X1090">
        <v>6.1249999999999999E-2</v>
      </c>
      <c r="Y1090">
        <v>5.5000000000000007E-2</v>
      </c>
      <c r="Z1090">
        <v>0.10349999999999999</v>
      </c>
      <c r="AA1090">
        <v>9.9500000000000005E-2</v>
      </c>
      <c r="AB1090">
        <v>8.5999999999999993E-2</v>
      </c>
      <c r="AC1090">
        <v>7.825E-2</v>
      </c>
      <c r="AD1090">
        <v>7.2000000000000008E-2</v>
      </c>
      <c r="AE1090" t="str">
        <f t="shared" si="16"/>
        <v>Koper &amp; TasTas FungsionalTas Laptop</v>
      </c>
      <c r="BI1090" t="s">
        <v>1486</v>
      </c>
      <c r="BM1090" t="s">
        <v>3352</v>
      </c>
      <c r="BO1090" t="s">
        <v>4735</v>
      </c>
      <c r="BP1090" t="s">
        <v>4703</v>
      </c>
    </row>
    <row r="1091" spans="1:68">
      <c r="A1091" t="s">
        <v>1997</v>
      </c>
      <c r="B1091">
        <v>824584</v>
      </c>
      <c r="C1091" t="s">
        <v>2006</v>
      </c>
      <c r="D1091">
        <v>902664</v>
      </c>
      <c r="E1091" t="s">
        <v>2008</v>
      </c>
      <c r="F1091">
        <v>601449</v>
      </c>
      <c r="G1091" t="s">
        <v>3722</v>
      </c>
      <c r="H1091" t="s">
        <v>3114</v>
      </c>
      <c r="I1091" t="s">
        <v>246</v>
      </c>
      <c r="J1091" t="s">
        <v>1997</v>
      </c>
      <c r="K1091">
        <v>5.5E-2</v>
      </c>
      <c r="L1091">
        <v>0.08</v>
      </c>
      <c r="M1091">
        <v>2.5000000000000001E-2</v>
      </c>
      <c r="N1091">
        <v>0.1</v>
      </c>
      <c r="O1091">
        <v>0.11700000000000001</v>
      </c>
      <c r="P1091">
        <v>-1.3500000000000009E-2</v>
      </c>
      <c r="Q1091">
        <v>-1.7499999999999998E-2</v>
      </c>
      <c r="R1091">
        <v>-3.1000000000000007E-2</v>
      </c>
      <c r="S1091">
        <v>-3.8750000000000007E-2</v>
      </c>
      <c r="T1091">
        <v>-4.4999999999999998E-2</v>
      </c>
      <c r="U1091">
        <v>8.6499999999999994E-2</v>
      </c>
      <c r="V1091">
        <v>8.2500000000000004E-2</v>
      </c>
      <c r="W1091">
        <v>6.9000000000000006E-2</v>
      </c>
      <c r="X1091">
        <v>6.1249999999999999E-2</v>
      </c>
      <c r="Y1091">
        <v>5.5000000000000007E-2</v>
      </c>
      <c r="Z1091">
        <v>0.10349999999999999</v>
      </c>
      <c r="AA1091">
        <v>9.9500000000000005E-2</v>
      </c>
      <c r="AB1091">
        <v>8.5999999999999993E-2</v>
      </c>
      <c r="AC1091">
        <v>7.825E-2</v>
      </c>
      <c r="AD1091">
        <v>7.2000000000000008E-2</v>
      </c>
      <c r="AE1091" t="str">
        <f t="shared" si="16"/>
        <v>Koper &amp; TasKoper &amp; Tas TravelAksesoris Koper</v>
      </c>
      <c r="BI1091" t="s">
        <v>1486</v>
      </c>
      <c r="BM1091" t="s">
        <v>3355</v>
      </c>
      <c r="BO1091" t="s">
        <v>3303</v>
      </c>
      <c r="BP1091" t="s">
        <v>4699</v>
      </c>
    </row>
    <row r="1092" spans="1:68">
      <c r="A1092" t="s">
        <v>2160</v>
      </c>
      <c r="B1092">
        <v>603014</v>
      </c>
      <c r="C1092" t="s">
        <v>2182</v>
      </c>
      <c r="D1092">
        <v>835336</v>
      </c>
      <c r="E1092" t="s">
        <v>2184</v>
      </c>
      <c r="F1092">
        <v>810384</v>
      </c>
      <c r="G1092" t="s">
        <v>4601</v>
      </c>
      <c r="H1092" t="s">
        <v>4576</v>
      </c>
      <c r="I1092" t="s">
        <v>2971</v>
      </c>
      <c r="J1092" t="s">
        <v>3062</v>
      </c>
      <c r="K1092">
        <v>0.06</v>
      </c>
      <c r="L1092">
        <v>6.5000000000000002E-2</v>
      </c>
      <c r="M1092">
        <v>5.0000000000000044E-3</v>
      </c>
      <c r="N1092">
        <v>0.1</v>
      </c>
      <c r="O1092">
        <v>0.10500000000000001</v>
      </c>
      <c r="P1092">
        <v>-1.55E-2</v>
      </c>
      <c r="Q1092">
        <v>-3.5000000000000027E-3</v>
      </c>
      <c r="R1092">
        <v>-1.9000000000000003E-2</v>
      </c>
      <c r="S1092">
        <v>-2.3750000000000004E-2</v>
      </c>
      <c r="T1092">
        <v>-2.5000000000000005E-2</v>
      </c>
      <c r="U1092">
        <v>8.4500000000000006E-2</v>
      </c>
      <c r="V1092">
        <v>9.6500000000000002E-2</v>
      </c>
      <c r="W1092">
        <v>8.1000000000000003E-2</v>
      </c>
      <c r="X1092">
        <v>7.6249999999999998E-2</v>
      </c>
      <c r="Y1092">
        <v>7.4999999999999997E-2</v>
      </c>
      <c r="Z1092">
        <v>8.950000000000001E-2</v>
      </c>
      <c r="AA1092">
        <v>0.10150000000000001</v>
      </c>
      <c r="AB1092">
        <v>8.6000000000000007E-2</v>
      </c>
      <c r="AC1092">
        <v>8.1250000000000003E-2</v>
      </c>
      <c r="AD1092">
        <v>0.08</v>
      </c>
      <c r="AE1092" t="str">
        <f t="shared" si="16"/>
        <v>Olahraga &amp; OutdoorPeralatan KebugaranPeralatan Latihan Kelincahan</v>
      </c>
      <c r="BI1092" t="s">
        <v>1486</v>
      </c>
      <c r="BM1092" t="s">
        <v>3358</v>
      </c>
      <c r="BO1092" t="s">
        <v>3737</v>
      </c>
      <c r="BP1092" t="s">
        <v>4705</v>
      </c>
    </row>
    <row r="1093" spans="1:68">
      <c r="A1093" t="s">
        <v>1811</v>
      </c>
      <c r="B1093">
        <v>600001</v>
      </c>
      <c r="C1093" t="s">
        <v>1812</v>
      </c>
      <c r="D1093">
        <v>851976</v>
      </c>
      <c r="E1093" t="s">
        <v>1813</v>
      </c>
      <c r="F1093">
        <v>853640</v>
      </c>
      <c r="G1093" t="s">
        <v>4736</v>
      </c>
      <c r="H1093" t="s">
        <v>3409</v>
      </c>
      <c r="I1093" t="s">
        <v>2547</v>
      </c>
      <c r="J1093" t="s">
        <v>1811</v>
      </c>
      <c r="K1093">
        <v>0.06</v>
      </c>
      <c r="L1093">
        <v>0.08</v>
      </c>
      <c r="M1093">
        <v>2.0000000000000004E-2</v>
      </c>
      <c r="N1093">
        <v>9.5000000000000001E-2</v>
      </c>
      <c r="O1093">
        <v>0.122</v>
      </c>
      <c r="P1093">
        <v>-1.369619079266916E-2</v>
      </c>
      <c r="Q1093">
        <v>-1.6126664451315911E-2</v>
      </c>
      <c r="R1093">
        <v>-2.9822855243985071E-2</v>
      </c>
      <c r="S1093">
        <v>-3.7278569054981336E-2</v>
      </c>
      <c r="T1093">
        <v>-4.3038092073308443E-2</v>
      </c>
      <c r="U1093">
        <v>8.1303809207330838E-2</v>
      </c>
      <c r="V1093">
        <v>7.8873335548684087E-2</v>
      </c>
      <c r="W1093">
        <v>6.5177144756014938E-2</v>
      </c>
      <c r="X1093">
        <v>5.7721430945018665E-2</v>
      </c>
      <c r="Y1093">
        <v>5.1961907926691558E-2</v>
      </c>
      <c r="Z1093">
        <v>0.10830380920733083</v>
      </c>
      <c r="AA1093">
        <v>0.10587333554868408</v>
      </c>
      <c r="AB1093">
        <v>9.2177144756014934E-2</v>
      </c>
      <c r="AC1093">
        <v>8.4721430945018661E-2</v>
      </c>
      <c r="AD1093">
        <v>7.8961907926691555E-2</v>
      </c>
      <c r="AE1093" t="str">
        <f t="shared" si="16"/>
        <v>Perlengkapan RumahPerlengkapan Kamar MandiKeset Kamar Mandi</v>
      </c>
      <c r="BI1093" t="s">
        <v>1486</v>
      </c>
      <c r="BM1093" t="s">
        <v>3361</v>
      </c>
      <c r="BO1093" t="s">
        <v>3666</v>
      </c>
      <c r="BP1093" t="s">
        <v>4707</v>
      </c>
    </row>
    <row r="1094" spans="1:68">
      <c r="A1094" t="s">
        <v>1244</v>
      </c>
      <c r="B1094">
        <v>602284</v>
      </c>
      <c r="C1094" t="s">
        <v>1290</v>
      </c>
      <c r="D1094">
        <v>878600</v>
      </c>
      <c r="E1094" t="s">
        <v>1291</v>
      </c>
      <c r="F1094">
        <v>891144</v>
      </c>
      <c r="G1094" t="s">
        <v>3897</v>
      </c>
      <c r="H1094" t="s">
        <v>3900</v>
      </c>
      <c r="I1094" t="s">
        <v>2457</v>
      </c>
      <c r="J1094" t="s">
        <v>2739</v>
      </c>
      <c r="K1094">
        <v>0.04</v>
      </c>
      <c r="L1094">
        <v>7.0000000000000007E-2</v>
      </c>
      <c r="M1094">
        <v>3.0000000000000006E-2</v>
      </c>
      <c r="N1094">
        <v>0.1</v>
      </c>
      <c r="O1094">
        <v>0.11700000000000001</v>
      </c>
      <c r="P1094">
        <v>-1.2737341945586376E-2</v>
      </c>
      <c r="Q1094">
        <v>-2.2838606380895379E-2</v>
      </c>
      <c r="R1094">
        <v>-3.5575948326481754E-2</v>
      </c>
      <c r="S1094">
        <v>-4.4469935408102193E-2</v>
      </c>
      <c r="T1094">
        <v>-5.2626580544136256E-2</v>
      </c>
      <c r="U1094">
        <v>8.7262658054413633E-2</v>
      </c>
      <c r="V1094">
        <v>7.7161393619104623E-2</v>
      </c>
      <c r="W1094">
        <v>6.4424051673518251E-2</v>
      </c>
      <c r="X1094">
        <v>5.5530064591897813E-2</v>
      </c>
      <c r="Y1094">
        <v>4.7373419455863749E-2</v>
      </c>
      <c r="Z1094">
        <v>0.10426265805441363</v>
      </c>
      <c r="AA1094">
        <v>9.4161393619104625E-2</v>
      </c>
      <c r="AB1094">
        <v>8.1424051673518252E-2</v>
      </c>
      <c r="AC1094">
        <v>7.2530064591897814E-2</v>
      </c>
      <c r="AD1094">
        <v>6.4373419455863751E-2</v>
      </c>
      <c r="AE1094" t="str">
        <f t="shared" ref="AE1094:AE1110" si="17">VLOOKUP(G1094,BO:BP,2,0)</f>
        <v>Bayi &amp; PersalinanKeselamatan BayiKelambu Nyamuk</v>
      </c>
      <c r="BI1094" t="s">
        <v>1486</v>
      </c>
      <c r="BM1094" t="s">
        <v>3364</v>
      </c>
      <c r="BO1094" t="s">
        <v>2760</v>
      </c>
      <c r="BP1094" t="s">
        <v>4708</v>
      </c>
    </row>
    <row r="1095" spans="1:68">
      <c r="A1095" t="s">
        <v>1444</v>
      </c>
      <c r="B1095">
        <v>801928</v>
      </c>
      <c r="C1095" t="s">
        <v>1458</v>
      </c>
      <c r="D1095">
        <v>927112</v>
      </c>
      <c r="E1095" t="s">
        <v>1461</v>
      </c>
      <c r="F1095">
        <v>928264</v>
      </c>
      <c r="G1095" t="s">
        <v>4468</v>
      </c>
      <c r="H1095" t="s">
        <v>3207</v>
      </c>
      <c r="I1095" t="s">
        <v>2971</v>
      </c>
      <c r="J1095" t="s">
        <v>3208</v>
      </c>
      <c r="K1095">
        <v>0.05</v>
      </c>
      <c r="L1095">
        <v>0.08</v>
      </c>
      <c r="M1095">
        <v>0.03</v>
      </c>
      <c r="N1095">
        <v>0.1</v>
      </c>
      <c r="O1095">
        <v>8.2000000000000003E-2</v>
      </c>
      <c r="P1095">
        <v>-1.2999999999999998E-2</v>
      </c>
      <c r="Q1095">
        <v>-2.0999999999999998E-2</v>
      </c>
      <c r="R1095">
        <v>-3.3999999999999996E-2</v>
      </c>
      <c r="S1095">
        <v>-4.2499999999999996E-2</v>
      </c>
      <c r="T1095">
        <v>-0.05</v>
      </c>
      <c r="U1095">
        <v>8.7000000000000008E-2</v>
      </c>
      <c r="V1095">
        <v>7.9000000000000015E-2</v>
      </c>
      <c r="W1095">
        <v>6.6000000000000003E-2</v>
      </c>
      <c r="X1095">
        <v>5.7500000000000009E-2</v>
      </c>
      <c r="Y1095">
        <v>0.05</v>
      </c>
      <c r="Z1095">
        <v>6.9000000000000006E-2</v>
      </c>
      <c r="AA1095">
        <v>6.1000000000000006E-2</v>
      </c>
      <c r="AB1095">
        <v>4.8000000000000008E-2</v>
      </c>
      <c r="AC1095">
        <v>3.9500000000000007E-2</v>
      </c>
      <c r="AD1095">
        <v>3.2000000000000001E-2</v>
      </c>
      <c r="AE1095" t="str">
        <f t="shared" si="17"/>
        <v>Buku, Majalah, &amp; AudioKemanusiaan &amp; Ilmu SosialPengasuhan &amp; Keluarga</v>
      </c>
      <c r="BI1095" t="s">
        <v>1486</v>
      </c>
      <c r="BM1095" t="s">
        <v>3367</v>
      </c>
      <c r="BO1095" t="s">
        <v>2777</v>
      </c>
      <c r="BP1095" t="s">
        <v>4709</v>
      </c>
    </row>
    <row r="1096" spans="1:68">
      <c r="A1096" t="s">
        <v>2146</v>
      </c>
      <c r="B1096">
        <v>856720</v>
      </c>
      <c r="C1096" t="s">
        <v>2148</v>
      </c>
      <c r="D1096">
        <v>2315792</v>
      </c>
      <c r="E1096" t="s">
        <v>1202</v>
      </c>
      <c r="F1096">
        <v>2322832</v>
      </c>
      <c r="G1096" t="s">
        <v>2421</v>
      </c>
      <c r="H1096" t="s">
        <v>4733</v>
      </c>
      <c r="I1096" t="s">
        <v>2403</v>
      </c>
      <c r="J1096" t="s">
        <v>1184</v>
      </c>
      <c r="K1096">
        <v>0.04</v>
      </c>
      <c r="L1096">
        <v>0.04</v>
      </c>
      <c r="M1096">
        <v>0</v>
      </c>
      <c r="N1096">
        <v>2.5000000000000001E-2</v>
      </c>
      <c r="O1096">
        <v>2.5000000000000001E-2</v>
      </c>
      <c r="P1096">
        <v>0</v>
      </c>
      <c r="Q1096">
        <v>0</v>
      </c>
      <c r="R1096">
        <v>0</v>
      </c>
      <c r="S1096">
        <v>0</v>
      </c>
      <c r="T1096">
        <v>0</v>
      </c>
      <c r="U1096">
        <v>2.5000000000000001E-2</v>
      </c>
      <c r="V1096">
        <v>2.5000000000000001E-2</v>
      </c>
      <c r="W1096">
        <v>2.5000000000000001E-2</v>
      </c>
      <c r="X1096">
        <v>2.5000000000000001E-2</v>
      </c>
      <c r="Y1096">
        <v>2.5000000000000001E-2</v>
      </c>
      <c r="Z1096">
        <v>2.5000000000000001E-2</v>
      </c>
      <c r="AA1096">
        <v>2.5000000000000001E-2</v>
      </c>
      <c r="AB1096">
        <v>2.5000000000000001E-2</v>
      </c>
      <c r="AC1096">
        <v>2.5000000000000001E-2</v>
      </c>
      <c r="AD1096">
        <v>2.5000000000000001E-2</v>
      </c>
      <c r="AE1096" t="str">
        <f t="shared" si="17"/>
        <v>Bekas PakaiMobil &amp; Sepeda MotorMobil Komersial</v>
      </c>
      <c r="BI1096" t="s">
        <v>1486</v>
      </c>
      <c r="BM1096" t="s">
        <v>3370</v>
      </c>
      <c r="BO1096" t="s">
        <v>2785</v>
      </c>
      <c r="BP1096" t="s">
        <v>4711</v>
      </c>
    </row>
    <row r="1097" spans="1:68">
      <c r="A1097" t="s">
        <v>2146</v>
      </c>
      <c r="B1097">
        <v>856720</v>
      </c>
      <c r="C1097" t="s">
        <v>2148</v>
      </c>
      <c r="D1097">
        <v>2315792</v>
      </c>
      <c r="E1097" t="s">
        <v>2149</v>
      </c>
      <c r="F1097">
        <v>2323600</v>
      </c>
      <c r="G1097" t="s">
        <v>2443</v>
      </c>
      <c r="H1097" t="s">
        <v>4733</v>
      </c>
      <c r="I1097" t="s">
        <v>2403</v>
      </c>
      <c r="J1097" t="s">
        <v>1184</v>
      </c>
      <c r="K1097">
        <v>0.04</v>
      </c>
      <c r="L1097">
        <v>0.04</v>
      </c>
      <c r="M1097">
        <v>0</v>
      </c>
      <c r="N1097">
        <v>2.5000000000000001E-2</v>
      </c>
      <c r="O1097">
        <v>2.5000000000000001E-2</v>
      </c>
      <c r="P1097">
        <v>0</v>
      </c>
      <c r="Q1097">
        <v>0</v>
      </c>
      <c r="R1097">
        <v>0</v>
      </c>
      <c r="S1097">
        <v>0</v>
      </c>
      <c r="T1097">
        <v>0</v>
      </c>
      <c r="U1097">
        <v>2.5000000000000001E-2</v>
      </c>
      <c r="V1097">
        <v>2.5000000000000001E-2</v>
      </c>
      <c r="W1097">
        <v>2.5000000000000001E-2</v>
      </c>
      <c r="X1097">
        <v>2.5000000000000001E-2</v>
      </c>
      <c r="Y1097">
        <v>2.5000000000000001E-2</v>
      </c>
      <c r="Z1097">
        <v>2.5000000000000001E-2</v>
      </c>
      <c r="AA1097">
        <v>2.5000000000000001E-2</v>
      </c>
      <c r="AB1097">
        <v>2.5000000000000001E-2</v>
      </c>
      <c r="AC1097">
        <v>2.5000000000000001E-2</v>
      </c>
      <c r="AD1097">
        <v>2.5000000000000001E-2</v>
      </c>
      <c r="AE1097" t="str">
        <f t="shared" si="17"/>
        <v>Bekas PakaiMobil &amp; Sepeda MotorSport Sepeda Motor</v>
      </c>
      <c r="BI1097" t="s">
        <v>1486</v>
      </c>
      <c r="BM1097" t="s">
        <v>3374</v>
      </c>
      <c r="BO1097" t="s">
        <v>2765</v>
      </c>
      <c r="BP1097" t="s">
        <v>4712</v>
      </c>
    </row>
    <row r="1098" spans="1:68">
      <c r="A1098" t="s">
        <v>1405</v>
      </c>
      <c r="B1098">
        <v>2344592</v>
      </c>
      <c r="C1098" t="s">
        <v>1410</v>
      </c>
      <c r="D1098">
        <v>2316048</v>
      </c>
      <c r="E1098" t="s">
        <v>1424</v>
      </c>
      <c r="F1098">
        <v>2324880</v>
      </c>
      <c r="G1098" t="s">
        <v>3464</v>
      </c>
      <c r="H1098" t="s">
        <v>4525</v>
      </c>
      <c r="I1098" t="s">
        <v>3415</v>
      </c>
      <c r="J1098" t="s">
        <v>4526</v>
      </c>
      <c r="K1098">
        <v>0.04</v>
      </c>
      <c r="L1098">
        <v>0.06</v>
      </c>
      <c r="M1098">
        <v>1.9999999999999997E-2</v>
      </c>
      <c r="N1098">
        <v>9.5000000000000001E-2</v>
      </c>
      <c r="O1098">
        <v>0.06</v>
      </c>
      <c r="P1098">
        <v>-1.4E-2</v>
      </c>
      <c r="Q1098">
        <v>-1.3999999999999997E-2</v>
      </c>
      <c r="R1098">
        <v>-2.7999999999999997E-2</v>
      </c>
      <c r="S1098">
        <v>-3.4999999999999996E-2</v>
      </c>
      <c r="T1098">
        <v>-3.9999999999999994E-2</v>
      </c>
      <c r="U1098">
        <v>8.1000000000000003E-2</v>
      </c>
      <c r="V1098">
        <v>8.1000000000000003E-2</v>
      </c>
      <c r="W1098">
        <v>6.7000000000000004E-2</v>
      </c>
      <c r="X1098">
        <v>6.0000000000000005E-2</v>
      </c>
      <c r="Y1098">
        <v>5.5000000000000007E-2</v>
      </c>
      <c r="Z1098">
        <v>4.5999999999999999E-2</v>
      </c>
      <c r="AA1098">
        <v>4.5999999999999999E-2</v>
      </c>
      <c r="AB1098">
        <v>3.2000000000000001E-2</v>
      </c>
      <c r="AC1098">
        <v>2.5000000000000001E-2</v>
      </c>
      <c r="AD1098">
        <v>2.0000000000000004E-2</v>
      </c>
      <c r="AE1098" t="str">
        <f t="shared" si="17"/>
        <v>Pemesanan &amp; VoucherPropertiBiaya Pemesanan Ruko</v>
      </c>
      <c r="BI1098" t="s">
        <v>1486</v>
      </c>
      <c r="BM1098" t="s">
        <v>3377</v>
      </c>
      <c r="BO1098" t="s">
        <v>2781</v>
      </c>
      <c r="BP1098" t="s">
        <v>4713</v>
      </c>
    </row>
    <row r="1099" spans="1:68">
      <c r="A1099" t="s">
        <v>1405</v>
      </c>
      <c r="B1099">
        <v>2344592</v>
      </c>
      <c r="C1099" t="s">
        <v>1410</v>
      </c>
      <c r="D1099">
        <v>2316048</v>
      </c>
      <c r="E1099" t="s">
        <v>1422</v>
      </c>
      <c r="F1099">
        <v>2325904</v>
      </c>
      <c r="G1099" t="s">
        <v>3488</v>
      </c>
      <c r="H1099" t="s">
        <v>4525</v>
      </c>
      <c r="I1099" t="s">
        <v>3415</v>
      </c>
      <c r="J1099" t="s">
        <v>4526</v>
      </c>
      <c r="K1099">
        <v>0.04</v>
      </c>
      <c r="L1099">
        <v>0.06</v>
      </c>
      <c r="M1099">
        <v>1.9999999999999997E-2</v>
      </c>
      <c r="N1099">
        <v>9.5000000000000001E-2</v>
      </c>
      <c r="O1099">
        <v>4.4999999999999998E-2</v>
      </c>
      <c r="P1099">
        <v>-1.4E-2</v>
      </c>
      <c r="Q1099">
        <v>-1.3999999999999997E-2</v>
      </c>
      <c r="R1099">
        <v>-2.7999999999999997E-2</v>
      </c>
      <c r="S1099">
        <v>-3.4999999999999996E-2</v>
      </c>
      <c r="T1099">
        <v>-3.9999999999999994E-2</v>
      </c>
      <c r="U1099">
        <v>8.1000000000000003E-2</v>
      </c>
      <c r="V1099">
        <v>8.1000000000000003E-2</v>
      </c>
      <c r="W1099">
        <v>6.7000000000000004E-2</v>
      </c>
      <c r="X1099">
        <v>6.0000000000000005E-2</v>
      </c>
      <c r="Y1099">
        <v>5.5000000000000007E-2</v>
      </c>
      <c r="Z1099">
        <v>3.1E-2</v>
      </c>
      <c r="AA1099">
        <v>3.1E-2</v>
      </c>
      <c r="AB1099">
        <v>1.7000000000000001E-2</v>
      </c>
      <c r="AC1099">
        <v>1.0000000000000002E-2</v>
      </c>
      <c r="AD1099">
        <v>5.0000000000000044E-3</v>
      </c>
      <c r="AE1099" t="str">
        <f t="shared" si="17"/>
        <v>Pemesanan &amp; VoucherPropertiPembayaran Penuh Tanah</v>
      </c>
      <c r="BI1099" t="s">
        <v>1486</v>
      </c>
      <c r="BM1099" t="s">
        <v>3380</v>
      </c>
      <c r="BO1099" t="s">
        <v>2769</v>
      </c>
      <c r="BP1099" t="s">
        <v>4714</v>
      </c>
    </row>
    <row r="1100" spans="1:68">
      <c r="A1100" t="s">
        <v>1405</v>
      </c>
      <c r="B1100">
        <v>2344592</v>
      </c>
      <c r="C1100" t="s">
        <v>1410</v>
      </c>
      <c r="D1100">
        <v>2316048</v>
      </c>
      <c r="E1100" t="s">
        <v>1418</v>
      </c>
      <c r="F1100">
        <v>2325008</v>
      </c>
      <c r="G1100" t="s">
        <v>3467</v>
      </c>
      <c r="H1100" t="s">
        <v>4525</v>
      </c>
      <c r="I1100" t="s">
        <v>3415</v>
      </c>
      <c r="J1100" t="s">
        <v>4526</v>
      </c>
      <c r="K1100">
        <v>0.04</v>
      </c>
      <c r="L1100">
        <v>0.06</v>
      </c>
      <c r="M1100">
        <v>1.9999999999999997E-2</v>
      </c>
      <c r="N1100">
        <v>9.5000000000000001E-2</v>
      </c>
      <c r="O1100">
        <v>0.06</v>
      </c>
      <c r="P1100">
        <v>-1.4E-2</v>
      </c>
      <c r="Q1100">
        <v>-1.3999999999999997E-2</v>
      </c>
      <c r="R1100">
        <v>-2.7999999999999997E-2</v>
      </c>
      <c r="S1100">
        <v>-3.4999999999999996E-2</v>
      </c>
      <c r="T1100">
        <v>-3.9999999999999994E-2</v>
      </c>
      <c r="U1100">
        <v>8.1000000000000003E-2</v>
      </c>
      <c r="V1100">
        <v>8.1000000000000003E-2</v>
      </c>
      <c r="W1100">
        <v>6.7000000000000004E-2</v>
      </c>
      <c r="X1100">
        <v>6.0000000000000005E-2</v>
      </c>
      <c r="Y1100">
        <v>5.5000000000000007E-2</v>
      </c>
      <c r="Z1100">
        <v>4.5999999999999999E-2</v>
      </c>
      <c r="AA1100">
        <v>4.5999999999999999E-2</v>
      </c>
      <c r="AB1100">
        <v>3.2000000000000001E-2</v>
      </c>
      <c r="AC1100">
        <v>2.5000000000000001E-2</v>
      </c>
      <c r="AD1100">
        <v>2.0000000000000004E-2</v>
      </c>
      <c r="AE1100" t="str">
        <f t="shared" si="17"/>
        <v>Pemesanan &amp; VoucherPropertiBiaya Pemesanan Rumah</v>
      </c>
      <c r="BI1100" t="s">
        <v>1486</v>
      </c>
      <c r="BM1100" t="s">
        <v>3383</v>
      </c>
      <c r="BO1100" t="s">
        <v>2773</v>
      </c>
      <c r="BP1100" t="s">
        <v>4715</v>
      </c>
    </row>
    <row r="1101" spans="1:68">
      <c r="A1101" t="s">
        <v>2160</v>
      </c>
      <c r="B1101">
        <v>603014</v>
      </c>
      <c r="C1101" t="s">
        <v>2171</v>
      </c>
      <c r="D1101">
        <v>835464</v>
      </c>
      <c r="E1101" t="s">
        <v>2179</v>
      </c>
      <c r="F1101">
        <v>700782</v>
      </c>
      <c r="G1101" t="s">
        <v>4550</v>
      </c>
      <c r="H1101" t="s">
        <v>4567</v>
      </c>
      <c r="I1101" t="s">
        <v>2971</v>
      </c>
      <c r="J1101" t="s">
        <v>3062</v>
      </c>
      <c r="K1101">
        <v>0.06</v>
      </c>
      <c r="L1101">
        <v>6.5000000000000002E-2</v>
      </c>
      <c r="M1101">
        <v>5.0000000000000044E-3</v>
      </c>
      <c r="N1101">
        <v>0.1</v>
      </c>
      <c r="O1101">
        <v>0.10500000000000001</v>
      </c>
      <c r="P1101">
        <v>-1.55E-2</v>
      </c>
      <c r="Q1101">
        <v>-3.5000000000000027E-3</v>
      </c>
      <c r="R1101">
        <v>-1.9000000000000003E-2</v>
      </c>
      <c r="S1101">
        <v>-2.3750000000000004E-2</v>
      </c>
      <c r="T1101">
        <v>-2.5000000000000005E-2</v>
      </c>
      <c r="U1101">
        <v>8.4500000000000006E-2</v>
      </c>
      <c r="V1101">
        <v>9.6500000000000002E-2</v>
      </c>
      <c r="W1101">
        <v>8.1000000000000003E-2</v>
      </c>
      <c r="X1101">
        <v>7.6249999999999998E-2</v>
      </c>
      <c r="Y1101">
        <v>7.4999999999999997E-2</v>
      </c>
      <c r="Z1101">
        <v>8.950000000000001E-2</v>
      </c>
      <c r="AA1101">
        <v>0.10150000000000001</v>
      </c>
      <c r="AB1101">
        <v>8.6000000000000007E-2</v>
      </c>
      <c r="AC1101">
        <v>8.1250000000000003E-2</v>
      </c>
      <c r="AD1101">
        <v>0.08</v>
      </c>
      <c r="AE1101" t="str">
        <f t="shared" si="17"/>
        <v>Olahraga &amp; OutdoorPeralatan Berkemah &amp; MendakiTenda &amp; Aksesoris</v>
      </c>
      <c r="BI1101" t="s">
        <v>1486</v>
      </c>
      <c r="BM1101" t="s">
        <v>3386</v>
      </c>
      <c r="BO1101" t="s">
        <v>4660</v>
      </c>
      <c r="BP1101" t="s">
        <v>4717</v>
      </c>
    </row>
    <row r="1102" spans="1:68">
      <c r="A1102" t="s">
        <v>1997</v>
      </c>
      <c r="B1102">
        <v>824584</v>
      </c>
      <c r="C1102" t="s">
        <v>2006</v>
      </c>
      <c r="D1102">
        <v>902664</v>
      </c>
      <c r="E1102" t="s">
        <v>2011</v>
      </c>
      <c r="F1102">
        <v>903816</v>
      </c>
      <c r="G1102" t="s">
        <v>3731</v>
      </c>
      <c r="H1102" t="s">
        <v>3114</v>
      </c>
      <c r="I1102" t="s">
        <v>246</v>
      </c>
      <c r="J1102" t="s">
        <v>1997</v>
      </c>
      <c r="K1102">
        <v>5.5E-2</v>
      </c>
      <c r="L1102">
        <v>0.08</v>
      </c>
      <c r="M1102">
        <v>2.5000000000000001E-2</v>
      </c>
      <c r="N1102">
        <v>0.1</v>
      </c>
      <c r="O1102">
        <v>0.11700000000000001</v>
      </c>
      <c r="P1102">
        <v>-1.3500000000000009E-2</v>
      </c>
      <c r="Q1102">
        <v>-1.7499999999999998E-2</v>
      </c>
      <c r="R1102">
        <v>-3.1000000000000007E-2</v>
      </c>
      <c r="S1102">
        <v>-3.8750000000000007E-2</v>
      </c>
      <c r="T1102">
        <v>-4.4999999999999998E-2</v>
      </c>
      <c r="U1102">
        <v>8.6499999999999994E-2</v>
      </c>
      <c r="V1102">
        <v>8.2500000000000004E-2</v>
      </c>
      <c r="W1102">
        <v>6.9000000000000006E-2</v>
      </c>
      <c r="X1102">
        <v>6.1249999999999999E-2</v>
      </c>
      <c r="Y1102">
        <v>5.5000000000000007E-2</v>
      </c>
      <c r="Z1102">
        <v>0.10349999999999999</v>
      </c>
      <c r="AA1102">
        <v>9.9500000000000005E-2</v>
      </c>
      <c r="AB1102">
        <v>8.5999999999999993E-2</v>
      </c>
      <c r="AC1102">
        <v>7.825E-2</v>
      </c>
      <c r="AD1102">
        <v>7.2000000000000008E-2</v>
      </c>
      <c r="AE1102" t="str">
        <f t="shared" si="17"/>
        <v>Koper &amp; TasKoper &amp; Tas TravelTas Bepergian</v>
      </c>
      <c r="BI1102" t="s">
        <v>1486</v>
      </c>
      <c r="BM1102" t="s">
        <v>3389</v>
      </c>
      <c r="BO1102" t="s">
        <v>4636</v>
      </c>
      <c r="BP1102" t="s">
        <v>4719</v>
      </c>
    </row>
    <row r="1103" spans="1:68">
      <c r="A1103" t="s">
        <v>1997</v>
      </c>
      <c r="B1103">
        <v>824584</v>
      </c>
      <c r="C1103" t="s">
        <v>2006</v>
      </c>
      <c r="D1103">
        <v>902664</v>
      </c>
      <c r="E1103" t="s">
        <v>2009</v>
      </c>
      <c r="F1103">
        <v>903944</v>
      </c>
      <c r="G1103" t="s">
        <v>3725</v>
      </c>
      <c r="H1103" t="s">
        <v>3114</v>
      </c>
      <c r="I1103" t="s">
        <v>246</v>
      </c>
      <c r="J1103" t="s">
        <v>1997</v>
      </c>
      <c r="K1103">
        <v>5.5E-2</v>
      </c>
      <c r="L1103">
        <v>0.08</v>
      </c>
      <c r="M1103">
        <v>2.5000000000000001E-2</v>
      </c>
      <c r="N1103">
        <v>0.1</v>
      </c>
      <c r="O1103">
        <v>0.11700000000000001</v>
      </c>
      <c r="P1103">
        <v>-1.3500000000000009E-2</v>
      </c>
      <c r="Q1103">
        <v>-1.7499999999999998E-2</v>
      </c>
      <c r="R1103">
        <v>-3.1000000000000007E-2</v>
      </c>
      <c r="S1103">
        <v>-3.8750000000000007E-2</v>
      </c>
      <c r="T1103">
        <v>-4.4999999999999998E-2</v>
      </c>
      <c r="U1103">
        <v>8.6499999999999994E-2</v>
      </c>
      <c r="V1103">
        <v>8.2500000000000004E-2</v>
      </c>
      <c r="W1103">
        <v>6.9000000000000006E-2</v>
      </c>
      <c r="X1103">
        <v>6.1249999999999999E-2</v>
      </c>
      <c r="Y1103">
        <v>5.5000000000000007E-2</v>
      </c>
      <c r="Z1103">
        <v>0.10349999999999999</v>
      </c>
      <c r="AA1103">
        <v>9.9500000000000005E-2</v>
      </c>
      <c r="AB1103">
        <v>8.5999999999999993E-2</v>
      </c>
      <c r="AC1103">
        <v>7.825E-2</v>
      </c>
      <c r="AD1103">
        <v>7.2000000000000008E-2</v>
      </c>
      <c r="AE1103" t="str">
        <f t="shared" si="17"/>
        <v>Koper &amp; TasKoper &amp; Tas TravelHolder &amp; Sampul Paspor</v>
      </c>
      <c r="BI1103" t="s">
        <v>1486</v>
      </c>
      <c r="BM1103" t="s">
        <v>3392</v>
      </c>
      <c r="BO1103" t="s">
        <v>4730</v>
      </c>
      <c r="BP1103" t="s">
        <v>4720</v>
      </c>
    </row>
    <row r="1104" spans="1:68">
      <c r="A1104" t="s">
        <v>1405</v>
      </c>
      <c r="B1104">
        <v>2344592</v>
      </c>
      <c r="C1104" t="s">
        <v>1430</v>
      </c>
      <c r="D1104">
        <v>2316176</v>
      </c>
      <c r="E1104" t="s">
        <v>1443</v>
      </c>
      <c r="F1104">
        <v>2327184</v>
      </c>
      <c r="G1104" t="s">
        <v>3423</v>
      </c>
      <c r="H1104" t="s">
        <v>4537</v>
      </c>
      <c r="I1104" t="s">
        <v>3415</v>
      </c>
      <c r="J1104" t="s">
        <v>4538</v>
      </c>
      <c r="K1104">
        <v>0.04</v>
      </c>
      <c r="L1104">
        <v>0.06</v>
      </c>
      <c r="M1104">
        <v>1.9999999999999997E-2</v>
      </c>
      <c r="N1104">
        <v>0.1</v>
      </c>
      <c r="O1104">
        <v>0.08</v>
      </c>
      <c r="P1104">
        <v>-1.4E-2</v>
      </c>
      <c r="Q1104">
        <v>-1.3999999999999997E-2</v>
      </c>
      <c r="R1104">
        <v>-2.7999999999999997E-2</v>
      </c>
      <c r="S1104">
        <v>-3.4999999999999996E-2</v>
      </c>
      <c r="T1104">
        <v>-3.9999999999999994E-2</v>
      </c>
      <c r="U1104">
        <v>8.6000000000000007E-2</v>
      </c>
      <c r="V1104">
        <v>8.6000000000000007E-2</v>
      </c>
      <c r="W1104">
        <v>7.2000000000000008E-2</v>
      </c>
      <c r="X1104">
        <v>6.5000000000000002E-2</v>
      </c>
      <c r="Y1104">
        <v>6.0000000000000012E-2</v>
      </c>
      <c r="Z1104">
        <v>6.6000000000000003E-2</v>
      </c>
      <c r="AA1104">
        <v>6.6000000000000003E-2</v>
      </c>
      <c r="AB1104">
        <v>5.2000000000000005E-2</v>
      </c>
      <c r="AC1104">
        <v>4.5000000000000005E-2</v>
      </c>
      <c r="AD1104">
        <v>4.0000000000000008E-2</v>
      </c>
      <c r="AE1104" t="str">
        <f t="shared" si="17"/>
        <v>Pemesanan &amp; VoucherPerjalanan &amp; TiketLayanan Pemrosesan Visa</v>
      </c>
      <c r="BI1104" t="s">
        <v>1486</v>
      </c>
      <c r="BM1104" t="s">
        <v>3395</v>
      </c>
      <c r="BO1104" t="s">
        <v>4670</v>
      </c>
      <c r="BP1104" t="s">
        <v>4721</v>
      </c>
    </row>
    <row r="1105" spans="1:68">
      <c r="A1105" t="s">
        <v>1811</v>
      </c>
      <c r="B1105">
        <v>600001</v>
      </c>
      <c r="C1105" t="s">
        <v>1851</v>
      </c>
      <c r="D1105">
        <v>852360</v>
      </c>
      <c r="E1105" t="s">
        <v>1856</v>
      </c>
      <c r="F1105">
        <v>600747</v>
      </c>
      <c r="G1105" t="s">
        <v>4728</v>
      </c>
      <c r="H1105" t="s">
        <v>3670</v>
      </c>
      <c r="I1105" t="s">
        <v>2547</v>
      </c>
      <c r="J1105" t="s">
        <v>1811</v>
      </c>
      <c r="K1105">
        <v>0.06</v>
      </c>
      <c r="L1105">
        <v>0.08</v>
      </c>
      <c r="M1105">
        <v>2.0000000000000004E-2</v>
      </c>
      <c r="N1105">
        <v>0.1</v>
      </c>
      <c r="O1105">
        <v>0.122</v>
      </c>
      <c r="P1105">
        <v>-1.4000000000000002E-2</v>
      </c>
      <c r="Q1105">
        <v>-1.4000000000000002E-2</v>
      </c>
      <c r="R1105">
        <v>-2.8000000000000004E-2</v>
      </c>
      <c r="S1105">
        <v>-3.5000000000000003E-2</v>
      </c>
      <c r="T1105">
        <v>-4.0000000000000008E-2</v>
      </c>
      <c r="U1105">
        <v>8.6000000000000007E-2</v>
      </c>
      <c r="V1105">
        <v>8.6000000000000007E-2</v>
      </c>
      <c r="W1105">
        <v>7.2000000000000008E-2</v>
      </c>
      <c r="X1105">
        <v>6.5000000000000002E-2</v>
      </c>
      <c r="Y1105">
        <v>0.06</v>
      </c>
      <c r="Z1105">
        <v>0.108</v>
      </c>
      <c r="AA1105">
        <v>0.108</v>
      </c>
      <c r="AB1105">
        <v>9.4E-2</v>
      </c>
      <c r="AC1105">
        <v>8.6999999999999994E-2</v>
      </c>
      <c r="AD1105">
        <v>8.199999999999999E-2</v>
      </c>
      <c r="AE1105" t="str">
        <f t="shared" si="17"/>
        <v>Perlengkapan RumahAlat &amp; Aksesori LaundryTas Cuci</v>
      </c>
      <c r="BI1105" t="s">
        <v>1486</v>
      </c>
      <c r="BM1105" t="s">
        <v>3399</v>
      </c>
      <c r="BO1105" t="s">
        <v>4686</v>
      </c>
      <c r="BP1105" t="s">
        <v>4722</v>
      </c>
    </row>
    <row r="1106" spans="1:68">
      <c r="A1106" t="s">
        <v>2014</v>
      </c>
      <c r="B1106">
        <v>824328</v>
      </c>
      <c r="C1106" t="s">
        <v>2018</v>
      </c>
      <c r="D1106">
        <v>840328</v>
      </c>
      <c r="E1106" t="s">
        <v>2019</v>
      </c>
      <c r="F1106">
        <v>841224</v>
      </c>
      <c r="G1106" t="s">
        <v>3808</v>
      </c>
      <c r="H1106" t="s">
        <v>4619</v>
      </c>
      <c r="I1106" t="s">
        <v>246</v>
      </c>
      <c r="J1106" t="s">
        <v>2014</v>
      </c>
      <c r="K1106">
        <v>0.05</v>
      </c>
      <c r="L1106">
        <v>0.08</v>
      </c>
      <c r="M1106">
        <v>0.03</v>
      </c>
      <c r="N1106">
        <v>9.2499999999999999E-2</v>
      </c>
      <c r="O1106">
        <v>9.7500000000000003E-2</v>
      </c>
      <c r="P1106">
        <v>-7.0000000000000062E-3</v>
      </c>
      <c r="Q1106">
        <v>-2.0999999999999998E-2</v>
      </c>
      <c r="R1106">
        <v>-2.8000000000000004E-2</v>
      </c>
      <c r="S1106">
        <v>-3.5000000000000003E-2</v>
      </c>
      <c r="T1106">
        <v>-4.2500000000000003E-2</v>
      </c>
      <c r="U1106">
        <v>8.5499999999999993E-2</v>
      </c>
      <c r="V1106">
        <v>7.1500000000000008E-2</v>
      </c>
      <c r="W1106">
        <v>6.4500000000000002E-2</v>
      </c>
      <c r="X1106">
        <v>5.7499999999999996E-2</v>
      </c>
      <c r="Y1106">
        <v>4.9999999999999996E-2</v>
      </c>
      <c r="Z1106">
        <v>9.0499999999999997E-2</v>
      </c>
      <c r="AA1106">
        <v>7.6500000000000012E-2</v>
      </c>
      <c r="AB1106">
        <v>6.9500000000000006E-2</v>
      </c>
      <c r="AC1106">
        <v>6.25E-2</v>
      </c>
      <c r="AD1106">
        <v>5.5E-2</v>
      </c>
      <c r="AE1106" t="str">
        <f t="shared" si="17"/>
        <v>Pakaian &amp; Pakaian Dalam PriaPakaian Khusus PriaBaju Tradisional</v>
      </c>
      <c r="BI1106" t="s">
        <v>1486</v>
      </c>
      <c r="BM1106" t="s">
        <v>3402</v>
      </c>
      <c r="BO1106" t="s">
        <v>3052</v>
      </c>
      <c r="BP1106" t="s">
        <v>4716</v>
      </c>
    </row>
    <row r="1107" spans="1:68">
      <c r="A1107" t="s">
        <v>1444</v>
      </c>
      <c r="B1107">
        <v>801928</v>
      </c>
      <c r="C1107" t="s">
        <v>1484</v>
      </c>
      <c r="D1107">
        <v>985736</v>
      </c>
      <c r="E1107" t="s">
        <v>1487</v>
      </c>
      <c r="F1107">
        <v>986632</v>
      </c>
      <c r="G1107" t="s">
        <v>4484</v>
      </c>
      <c r="H1107" t="s">
        <v>4139</v>
      </c>
      <c r="I1107" t="s">
        <v>2971</v>
      </c>
      <c r="J1107" t="s">
        <v>3208</v>
      </c>
      <c r="K1107">
        <v>0.05</v>
      </c>
      <c r="L1107">
        <v>0.08</v>
      </c>
      <c r="M1107">
        <v>0.03</v>
      </c>
      <c r="N1107">
        <v>0.1</v>
      </c>
      <c r="O1107">
        <v>0.122</v>
      </c>
      <c r="P1107">
        <v>-1.2999999999999998E-2</v>
      </c>
      <c r="Q1107">
        <v>-2.0999999999999998E-2</v>
      </c>
      <c r="R1107">
        <v>-3.3999999999999996E-2</v>
      </c>
      <c r="S1107">
        <v>-4.2499999999999996E-2</v>
      </c>
      <c r="T1107">
        <v>-0.05</v>
      </c>
      <c r="U1107">
        <v>8.7000000000000008E-2</v>
      </c>
      <c r="V1107">
        <v>7.9000000000000015E-2</v>
      </c>
      <c r="W1107">
        <v>6.6000000000000003E-2</v>
      </c>
      <c r="X1107">
        <v>5.7500000000000009E-2</v>
      </c>
      <c r="Y1107">
        <v>0.05</v>
      </c>
      <c r="Z1107">
        <v>0.109</v>
      </c>
      <c r="AA1107">
        <v>0.10100000000000001</v>
      </c>
      <c r="AB1107">
        <v>8.7999999999999995E-2</v>
      </c>
      <c r="AC1107">
        <v>7.9500000000000001E-2</v>
      </c>
      <c r="AD1107">
        <v>7.1999999999999995E-2</v>
      </c>
      <c r="AE1107" t="str">
        <f t="shared" si="17"/>
        <v>Buku, Majalah, &amp; AudioMajalah &amp; Surat KabarRemaja</v>
      </c>
      <c r="BI1107" t="s">
        <v>1486</v>
      </c>
      <c r="BM1107" t="s">
        <v>3405</v>
      </c>
      <c r="BO1107" t="s">
        <v>4729</v>
      </c>
      <c r="BP1107" t="s">
        <v>4724</v>
      </c>
    </row>
    <row r="1108" spans="1:68">
      <c r="A1108" t="s">
        <v>1444</v>
      </c>
      <c r="B1108">
        <v>801928</v>
      </c>
      <c r="C1108" t="s">
        <v>1445</v>
      </c>
      <c r="D1108">
        <v>989704</v>
      </c>
      <c r="E1108" t="s">
        <v>1446</v>
      </c>
      <c r="F1108">
        <v>989960</v>
      </c>
      <c r="G1108" t="s">
        <v>4419</v>
      </c>
      <c r="H1108" t="s">
        <v>3311</v>
      </c>
      <c r="I1108" t="s">
        <v>2971</v>
      </c>
      <c r="J1108" t="s">
        <v>3208</v>
      </c>
      <c r="K1108">
        <v>0.05</v>
      </c>
      <c r="L1108">
        <v>0.08</v>
      </c>
      <c r="M1108">
        <v>0.03</v>
      </c>
      <c r="N1108">
        <v>0.1</v>
      </c>
      <c r="O1108">
        <v>8.2000000000000003E-2</v>
      </c>
      <c r="P1108">
        <v>-1.2474592381273315E-2</v>
      </c>
      <c r="Q1108">
        <v>-2.4677853331086779E-2</v>
      </c>
      <c r="R1108">
        <v>-3.7152445712360094E-2</v>
      </c>
      <c r="S1108">
        <v>-4.6440557140450117E-2</v>
      </c>
      <c r="T1108">
        <v>-5.5254076187266826E-2</v>
      </c>
      <c r="U1108">
        <v>8.7525407618726694E-2</v>
      </c>
      <c r="V1108">
        <v>7.5322146668913223E-2</v>
      </c>
      <c r="W1108">
        <v>6.2847554287639912E-2</v>
      </c>
      <c r="X1108">
        <v>5.3559442859549888E-2</v>
      </c>
      <c r="Y1108">
        <v>4.4745923812733179E-2</v>
      </c>
      <c r="Z1108">
        <v>6.9525407618726692E-2</v>
      </c>
      <c r="AA1108">
        <v>5.7322146668913221E-2</v>
      </c>
      <c r="AB1108">
        <v>4.484755428763991E-2</v>
      </c>
      <c r="AC1108">
        <v>3.5559442859549886E-2</v>
      </c>
      <c r="AD1108">
        <v>2.6745923812733177E-2</v>
      </c>
      <c r="AE1108" t="str">
        <f t="shared" si="17"/>
        <v>Buku, Majalah, &amp; AudioBuku Anak &amp; BayiBuku Aktivitas</v>
      </c>
      <c r="BI1108" t="s">
        <v>1486</v>
      </c>
      <c r="BM1108" t="s">
        <v>3408</v>
      </c>
      <c r="BO1108" t="s">
        <v>4731</v>
      </c>
      <c r="BP1108" t="s">
        <v>4725</v>
      </c>
    </row>
    <row r="1109" spans="1:68">
      <c r="A1109" t="s">
        <v>1405</v>
      </c>
      <c r="B1109">
        <v>2344592</v>
      </c>
      <c r="C1109" t="s">
        <v>1430</v>
      </c>
      <c r="D1109">
        <v>2316176</v>
      </c>
      <c r="E1109" t="s">
        <v>1432</v>
      </c>
      <c r="F1109">
        <v>2328464</v>
      </c>
      <c r="G1109" t="s">
        <v>3433</v>
      </c>
      <c r="H1109" t="s">
        <v>4537</v>
      </c>
      <c r="I1109" t="s">
        <v>3415</v>
      </c>
      <c r="J1109" t="s">
        <v>4538</v>
      </c>
      <c r="K1109">
        <v>0.04</v>
      </c>
      <c r="L1109">
        <v>0.06</v>
      </c>
      <c r="M1109">
        <v>1.9999999999999997E-2</v>
      </c>
      <c r="N1109">
        <v>0.1</v>
      </c>
      <c r="O1109">
        <v>0.08</v>
      </c>
      <c r="P1109">
        <v>-1.4E-2</v>
      </c>
      <c r="Q1109">
        <v>-1.3999999999999997E-2</v>
      </c>
      <c r="R1109">
        <v>-2.7999999999999997E-2</v>
      </c>
      <c r="S1109">
        <v>-3.4999999999999996E-2</v>
      </c>
      <c r="T1109">
        <v>-3.9999999999999994E-2</v>
      </c>
      <c r="U1109">
        <v>8.6000000000000007E-2</v>
      </c>
      <c r="V1109">
        <v>8.6000000000000007E-2</v>
      </c>
      <c r="W1109">
        <v>7.2000000000000008E-2</v>
      </c>
      <c r="X1109">
        <v>6.5000000000000002E-2</v>
      </c>
      <c r="Y1109">
        <v>6.0000000000000012E-2</v>
      </c>
      <c r="Z1109">
        <v>6.6000000000000003E-2</v>
      </c>
      <c r="AA1109">
        <v>6.6000000000000003E-2</v>
      </c>
      <c r="AB1109">
        <v>5.2000000000000005E-2</v>
      </c>
      <c r="AC1109">
        <v>4.5000000000000005E-2</v>
      </c>
      <c r="AD1109">
        <v>4.0000000000000008E-2</v>
      </c>
      <c r="AE1109" t="str">
        <f t="shared" si="17"/>
        <v>Pemesanan &amp; VoucherPerjalanan &amp; TiketSewa Mobil</v>
      </c>
      <c r="BI1109" t="s">
        <v>1486</v>
      </c>
      <c r="BM1109" t="s">
        <v>3412</v>
      </c>
      <c r="BO1109" t="s">
        <v>2800</v>
      </c>
      <c r="BP1109" t="s">
        <v>4723</v>
      </c>
    </row>
    <row r="1110" spans="1:68">
      <c r="A1110" t="s">
        <v>1348</v>
      </c>
      <c r="B1110">
        <v>601450</v>
      </c>
      <c r="C1110" t="s">
        <v>1378</v>
      </c>
      <c r="D1110">
        <v>1086856</v>
      </c>
      <c r="G1110" t="s">
        <v>4351</v>
      </c>
      <c r="H1110" t="s">
        <v>4351</v>
      </c>
      <c r="I1110" t="s">
        <v>2457</v>
      </c>
      <c r="J1110" t="s">
        <v>1348</v>
      </c>
      <c r="K1110">
        <v>0.04</v>
      </c>
      <c r="L1110">
        <v>7.0000000000000007E-2</v>
      </c>
      <c r="M1110">
        <v>3.0000000000000006E-2</v>
      </c>
      <c r="N1110">
        <v>0.08</v>
      </c>
      <c r="O1110">
        <v>9.7000000000000003E-2</v>
      </c>
      <c r="P1110">
        <v>-1.2457830991930898E-2</v>
      </c>
      <c r="Q1110">
        <v>-2.4795183056483757E-2</v>
      </c>
      <c r="R1110">
        <v>-3.7253014048414655E-2</v>
      </c>
      <c r="S1110">
        <v>-4.6566267560518314E-2</v>
      </c>
      <c r="T1110">
        <v>-5.5421690080691088E-2</v>
      </c>
      <c r="U1110">
        <v>6.75421690080691E-2</v>
      </c>
      <c r="V1110">
        <v>5.5204816943516241E-2</v>
      </c>
      <c r="W1110">
        <v>4.2746985951585346E-2</v>
      </c>
      <c r="X1110">
        <v>3.3433732439481688E-2</v>
      </c>
      <c r="Y1110">
        <v>2.4578309919308913E-2</v>
      </c>
      <c r="Z1110">
        <v>8.4542169008069101E-2</v>
      </c>
      <c r="AA1110">
        <v>7.2204816943516242E-2</v>
      </c>
      <c r="AB1110">
        <v>5.9746985951585348E-2</v>
      </c>
      <c r="AC1110">
        <v>5.0433732439481689E-2</v>
      </c>
      <c r="AD1110">
        <v>4.1578309919308915E-2</v>
      </c>
      <c r="AE1110" t="str">
        <f t="shared" si="17"/>
        <v>Perawatan &amp; KecantikanPerawatan Kuku</v>
      </c>
      <c r="BI1110" t="s">
        <v>1486</v>
      </c>
      <c r="BM1110" t="s">
        <v>3414</v>
      </c>
      <c r="BO1110" t="s">
        <v>3126</v>
      </c>
      <c r="BP1110" t="s">
        <v>4737</v>
      </c>
    </row>
  </sheetData>
  <sheetProtection algorithmName="SHA-512" hashValue="4S1Ad7j79lYOP4Z9k3IjyfFwiKwUGyXP5C4WhTZhqZpgzKRC13N87JD+YhzFJ+8IA1TEBI2YfbRf36UtO4ZXhQ==" saltValue="1UJdSF0xr4AzSEHAgu0XOQ==" spinCount="100000" sheet="true" objects="true" scenarios="true" formatCells="false" formatColumns="false" formatRows="false" insertColumns="false" insertRows="false" insertHyperlinks="false" deleteColumns="false" deleteRows="false" selectLockedCells="true" sort="false" autoFilter="false" pivotTables="false" selectUnlockedCells="true"/>
  <mergeCells count="21">
    <mergeCell ref="Z3:AD3"/>
    <mergeCell ref="AN3:AU3"/>
    <mergeCell ref="Q4:R4"/>
    <mergeCell ref="K3:M3"/>
    <mergeCell ref="N3:O3"/>
    <mergeCell ref="P3:T3"/>
    <mergeCell ref="U3:Y3"/>
    <mergeCell ref="K4:K5"/>
    <mergeCell ref="L4:L5"/>
    <mergeCell ref="M4:M5"/>
    <mergeCell ref="N4:N5"/>
    <mergeCell ref="O4:O5"/>
    <mergeCell ref="AM4:AM5"/>
    <mergeCell ref="AN4:AO4"/>
    <mergeCell ref="AP4:AU4"/>
    <mergeCell ref="V4:W4"/>
    <mergeCell ref="AA4:AB4"/>
    <mergeCell ref="AG4:AG5"/>
    <mergeCell ref="AH4:AH5"/>
    <mergeCell ref="AI4:AI5"/>
    <mergeCell ref="AJ4:AJ5"/>
  </mergeCells>
  <dataValidations count="2">
    <dataValidation allowBlank="true" showErrorMessage="true" sqref="B13" type="list">
      <formula1>$BJ$6:$BJ$1110</formula1>
    </dataValidation>
    <dataValidation allowBlank="true" showErrorMessage="true" sqref="B12" type="list">
      <formula1>$E$6:$E$1110</formula1>
    </dataValidation>
  </dataValidations>
  <pageMargins left="0.7" right="0.7" top="0.75" bottom="0.75" header="0.3" footer="0.3"/>
  <pictur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A371-E7A1-4D4C-A953-224AF5C17AB7}">
  <sheetPr codeName="Sheet6"/>
  <dimension ref="A1:AT1109"/>
  <sheetViews>
    <sheetView topLeftCell="AP1" workbookViewId="0">
      <selection activeCell="AB5" sqref="AB5"/>
    </sheetView>
  </sheetViews>
  <sheetFormatPr baseColWidth="10" defaultColWidth="14" defaultRowHeight="16"/>
  <cols>
    <col customWidth="true" max="32" min="32" width="30"/>
    <col customWidth="true" max="34" min="34" width="20"/>
    <col customWidth="true" max="40" min="40" width="19"/>
    <col customWidth="true" max="42" min="41" width="23"/>
    <col customWidth="true" max="43" min="43" width="25"/>
    <col customWidth="true" max="45" min="44" width="23"/>
    <col customWidth="true" max="46" min="46" width="38"/>
  </cols>
  <sheetData>
    <row r="1" spans="1:46">
      <c r="A1" t="s">
        <v>2337</v>
      </c>
      <c r="AF1" t="s">
        <v>4738</v>
      </c>
      <c r="AK1" t="s">
        <v>2340</v>
      </c>
    </row>
    <row r="2" spans="1:46">
      <c r="K2" s="82" t="s">
        <v>2341</v>
      </c>
      <c r="L2" s="82"/>
      <c r="M2" s="82"/>
      <c r="N2" s="82" t="s">
        <v>2342</v>
      </c>
      <c r="O2" s="82"/>
      <c r="P2" s="82" t="s">
        <v>2343</v>
      </c>
      <c r="Q2" s="82"/>
      <c r="R2" s="82"/>
      <c r="S2" s="82"/>
      <c r="T2" s="82"/>
      <c r="U2" s="82" t="s">
        <v>2344</v>
      </c>
      <c r="V2" s="82"/>
      <c r="W2" s="82"/>
      <c r="X2" s="82"/>
      <c r="Y2" s="82"/>
      <c r="Z2" s="82" t="s">
        <v>2345</v>
      </c>
      <c r="AA2" s="82"/>
      <c r="AB2" s="82"/>
      <c r="AC2" s="82"/>
      <c r="AD2" s="82"/>
    </row>
    <row r="3" spans="1:46">
      <c r="A3" t="s">
        <v>2347</v>
      </c>
      <c r="B3" t="s">
        <v>2348</v>
      </c>
      <c r="C3" t="s">
        <v>2349</v>
      </c>
      <c r="D3" t="s">
        <v>2350</v>
      </c>
      <c r="E3" t="s">
        <v>2351</v>
      </c>
      <c r="F3" t="s">
        <v>2352</v>
      </c>
      <c r="G3" t="s">
        <v>2353</v>
      </c>
      <c r="H3" t="s">
        <v>2354</v>
      </c>
      <c r="I3" t="s">
        <v>2355</v>
      </c>
      <c r="J3" t="s">
        <v>2356</v>
      </c>
      <c r="K3" s="82" t="s">
        <v>2357</v>
      </c>
      <c r="L3" s="82" t="s">
        <v>2358</v>
      </c>
      <c r="M3" s="82" t="s">
        <v>2359</v>
      </c>
      <c r="N3" s="82" t="s">
        <v>2360</v>
      </c>
      <c r="O3" s="82" t="s">
        <v>2361</v>
      </c>
      <c r="P3" t="s">
        <v>2362</v>
      </c>
      <c r="Q3" s="82" t="s">
        <v>2363</v>
      </c>
      <c r="R3" s="82"/>
      <c r="S3" t="s">
        <v>2364</v>
      </c>
      <c r="T3" t="s">
        <v>2365</v>
      </c>
      <c r="U3" t="s">
        <v>2366</v>
      </c>
      <c r="V3" s="82" t="s">
        <v>2363</v>
      </c>
      <c r="W3" s="82"/>
      <c r="X3" t="s">
        <v>2364</v>
      </c>
      <c r="Y3" t="s">
        <v>2365</v>
      </c>
      <c r="Z3" t="s">
        <v>2366</v>
      </c>
      <c r="AA3" s="82" t="s">
        <v>2363</v>
      </c>
      <c r="AB3" s="82"/>
      <c r="AC3" t="s">
        <v>2364</v>
      </c>
      <c r="AD3" t="s">
        <v>2365</v>
      </c>
      <c r="AF3" s="82" t="s">
        <v>2347</v>
      </c>
      <c r="AG3" s="82" t="s">
        <v>2348</v>
      </c>
      <c r="AH3" s="82" t="s">
        <v>2368</v>
      </c>
      <c r="AK3" t="s">
        <v>2372</v>
      </c>
      <c r="AL3" t="s">
        <v>2373</v>
      </c>
      <c r="AM3" t="s">
        <v>2374</v>
      </c>
      <c r="AN3" t="s">
        <v>2375</v>
      </c>
      <c r="AO3" t="s">
        <v>2376</v>
      </c>
      <c r="AP3" t="s">
        <v>2377</v>
      </c>
      <c r="AQ3" t="s">
        <v>2378</v>
      </c>
      <c r="AR3" t="s">
        <v>2379</v>
      </c>
      <c r="AS3" t="s">
        <v>2380</v>
      </c>
      <c r="AT3" t="s">
        <v>2381</v>
      </c>
    </row>
    <row r="4" spans="1:46">
      <c r="K4" s="82"/>
      <c r="L4" s="82"/>
      <c r="M4" s="82"/>
      <c r="N4" s="82"/>
      <c r="O4" s="82"/>
      <c r="P4" t="s">
        <v>2383</v>
      </c>
      <c r="Q4" t="s">
        <v>2384</v>
      </c>
      <c r="R4" t="s">
        <v>2383</v>
      </c>
      <c r="S4" t="s">
        <v>2385</v>
      </c>
      <c r="T4" t="s">
        <v>2385</v>
      </c>
      <c r="U4" t="s">
        <v>2383</v>
      </c>
      <c r="V4" t="s">
        <v>2384</v>
      </c>
      <c r="W4" t="s">
        <v>2383</v>
      </c>
      <c r="X4" t="s">
        <v>2385</v>
      </c>
      <c r="Y4" t="s">
        <v>2385</v>
      </c>
      <c r="Z4" t="s">
        <v>2383</v>
      </c>
      <c r="AA4" t="s">
        <v>2384</v>
      </c>
      <c r="AB4" t="s">
        <v>2383</v>
      </c>
      <c r="AC4" t="s">
        <v>2385</v>
      </c>
      <c r="AD4" t="s">
        <v>2385</v>
      </c>
      <c r="AE4" t="s">
        <v>2386</v>
      </c>
      <c r="AF4" s="82"/>
      <c r="AG4" s="82"/>
      <c r="AH4" s="82"/>
    </row>
    <row r="5" spans="1:46">
      <c r="A5" t="s">
        <v>2072</v>
      </c>
      <c r="B5">
        <v>601739</v>
      </c>
      <c r="C5" t="s">
        <v>2121</v>
      </c>
      <c r="D5">
        <v>995976</v>
      </c>
      <c r="G5" t="s">
        <v>2402</v>
      </c>
      <c r="H5" t="s">
        <v>2402</v>
      </c>
      <c r="I5" t="s">
        <v>2403</v>
      </c>
      <c r="J5" t="s">
        <v>2404</v>
      </c>
      <c r="K5">
        <v>0.04</v>
      </c>
      <c r="L5">
        <v>0.03</v>
      </c>
      <c r="M5">
        <v>-1.0000000000000002E-2</v>
      </c>
      <c r="N5">
        <v>4.7500000000000001E-2</v>
      </c>
      <c r="O5">
        <v>3.0000000000000002E-2</v>
      </c>
      <c r="P5">
        <v>-5.0000000000000001E-3</v>
      </c>
      <c r="Q5">
        <v>0</v>
      </c>
      <c r="R5">
        <v>-5.0000000000000001E-3</v>
      </c>
      <c r="S5">
        <v>-5.0000000000000001E-3</v>
      </c>
      <c r="T5">
        <v>-5.0000000000000001E-3</v>
      </c>
      <c r="U5">
        <v>4.2500000000000003E-2</v>
      </c>
      <c r="V5">
        <v>4.7500000000000001E-2</v>
      </c>
      <c r="W5">
        <v>4.2500000000000003E-2</v>
      </c>
      <c r="X5">
        <v>4.2500000000000003E-2</v>
      </c>
      <c r="Y5">
        <v>4.2500000000000003E-2</v>
      </c>
      <c r="Z5">
        <v>2.5000000000000001E-2</v>
      </c>
      <c r="AA5">
        <v>3.0000000000000002E-2</v>
      </c>
      <c r="AB5">
        <v>2.5000000000000001E-2</v>
      </c>
      <c r="AC5">
        <v>2.5000000000000001E-2</v>
      </c>
      <c r="AD5">
        <v>2.5000000000000001E-2</v>
      </c>
      <c r="AE5" t="str">
        <f>VLOOKUP(G5,'[2]Fee Breakdown-After May18'!BO:BP,2,0)</f>
        <v>Telepon &amp; ElektronikPonsel &amp; Tablet</v>
      </c>
      <c r="AF5" t="s">
        <v>1405</v>
      </c>
      <c r="AG5">
        <v>2344592</v>
      </c>
      <c r="AH5" t="s">
        <v>2405</v>
      </c>
      <c r="AI5">
        <f t="shared" ref="AI5:AI34" si="0">0-P5</f>
        <v>5.0000000000000001E-3</v>
      </c>
      <c r="AK5" t="s">
        <v>2360</v>
      </c>
      <c r="AL5" t="s">
        <v>2409</v>
      </c>
      <c r="AM5" t="s">
        <v>2409</v>
      </c>
      <c r="AN5" t="s">
        <v>2410</v>
      </c>
      <c r="AO5" t="s">
        <v>2407</v>
      </c>
      <c r="AP5" t="s">
        <v>2408</v>
      </c>
      <c r="AQ5" t="s">
        <v>2389</v>
      </c>
      <c r="AR5" t="s">
        <v>1184</v>
      </c>
      <c r="AS5" t="s">
        <v>1185</v>
      </c>
      <c r="AT5" t="s">
        <v>1186</v>
      </c>
    </row>
    <row r="6" spans="1:46">
      <c r="A6" t="s">
        <v>2028</v>
      </c>
      <c r="B6">
        <v>601303</v>
      </c>
      <c r="C6" t="s">
        <v>2037</v>
      </c>
      <c r="D6">
        <v>601310</v>
      </c>
      <c r="E6" t="s">
        <v>2048</v>
      </c>
      <c r="F6">
        <v>601314</v>
      </c>
      <c r="G6" t="s">
        <v>2414</v>
      </c>
      <c r="H6" t="s">
        <v>2415</v>
      </c>
      <c r="I6" t="s">
        <v>246</v>
      </c>
      <c r="J6" t="s">
        <v>2028</v>
      </c>
      <c r="K6">
        <v>5.5E-2</v>
      </c>
      <c r="L6">
        <v>0.08</v>
      </c>
      <c r="M6">
        <v>2.5000000000000001E-2</v>
      </c>
      <c r="N6">
        <v>9.2499999999999999E-2</v>
      </c>
      <c r="O6">
        <v>0.1095</v>
      </c>
      <c r="P6">
        <v>-1.2500000000000002E-2</v>
      </c>
      <c r="Q6">
        <v>0</v>
      </c>
      <c r="R6">
        <v>-1.2500000000000002E-2</v>
      </c>
      <c r="S6">
        <v>-1.2500000000000002E-2</v>
      </c>
      <c r="T6">
        <v>-1.2500000000000002E-2</v>
      </c>
      <c r="U6">
        <v>0.08</v>
      </c>
      <c r="V6">
        <v>9.2499999999999999E-2</v>
      </c>
      <c r="W6">
        <v>0.08</v>
      </c>
      <c r="X6">
        <v>0.08</v>
      </c>
      <c r="Y6">
        <v>0.08</v>
      </c>
      <c r="Z6">
        <v>9.7000000000000003E-2</v>
      </c>
      <c r="AA6">
        <v>0.1095</v>
      </c>
      <c r="AB6">
        <v>9.7000000000000003E-2</v>
      </c>
      <c r="AC6">
        <v>9.7000000000000003E-2</v>
      </c>
      <c r="AD6">
        <v>9.7000000000000003E-2</v>
      </c>
      <c r="AE6" t="str">
        <f>VLOOKUP(G6,'[2]Fee Breakdown-After May18'!BO:BP,2,0)</f>
        <v>Fashion MuslimBusana Muslim WanitaKemeja &amp; Blus</v>
      </c>
      <c r="AF6" t="s">
        <v>2319</v>
      </c>
      <c r="AG6">
        <v>834312</v>
      </c>
      <c r="AH6" t="s">
        <v>2405</v>
      </c>
      <c r="AI6">
        <f t="shared" si="0"/>
        <v>1.2500000000000002E-2</v>
      </c>
      <c r="AK6" t="s">
        <v>2361</v>
      </c>
      <c r="AL6" t="s">
        <v>2417</v>
      </c>
      <c r="AM6" t="s">
        <v>2417</v>
      </c>
      <c r="AN6" t="s">
        <v>2418</v>
      </c>
      <c r="AO6" t="s">
        <v>2419</v>
      </c>
      <c r="AP6" t="s">
        <v>2416</v>
      </c>
      <c r="AQ6" t="s">
        <v>2390</v>
      </c>
      <c r="AR6" t="s">
        <v>1184</v>
      </c>
      <c r="AS6" t="s">
        <v>1185</v>
      </c>
      <c r="AT6" t="s">
        <v>1187</v>
      </c>
    </row>
    <row r="7" spans="1:46">
      <c r="A7" t="s">
        <v>2028</v>
      </c>
      <c r="B7">
        <v>601303</v>
      </c>
      <c r="C7" t="s">
        <v>2037</v>
      </c>
      <c r="D7">
        <v>601310</v>
      </c>
      <c r="E7" t="s">
        <v>2039</v>
      </c>
      <c r="F7">
        <v>935688</v>
      </c>
      <c r="G7" t="s">
        <v>2423</v>
      </c>
      <c r="H7" t="s">
        <v>2415</v>
      </c>
      <c r="I7" t="s">
        <v>246</v>
      </c>
      <c r="J7" t="s">
        <v>2028</v>
      </c>
      <c r="K7">
        <v>5.5E-2</v>
      </c>
      <c r="L7">
        <v>0.08</v>
      </c>
      <c r="M7">
        <v>2.5000000000000001E-2</v>
      </c>
      <c r="N7">
        <v>9.2499999999999999E-2</v>
      </c>
      <c r="O7">
        <v>0.1095</v>
      </c>
      <c r="P7">
        <v>-1.2500000000000002E-2</v>
      </c>
      <c r="Q7">
        <v>0</v>
      </c>
      <c r="R7">
        <v>-1.2500000000000002E-2</v>
      </c>
      <c r="S7">
        <v>-1.2500000000000002E-2</v>
      </c>
      <c r="T7">
        <v>-1.2500000000000002E-2</v>
      </c>
      <c r="U7">
        <v>0.08</v>
      </c>
      <c r="V7">
        <v>9.2499999999999999E-2</v>
      </c>
      <c r="W7">
        <v>0.08</v>
      </c>
      <c r="X7">
        <v>0.08</v>
      </c>
      <c r="Y7">
        <v>0.08</v>
      </c>
      <c r="Z7">
        <v>9.7000000000000003E-2</v>
      </c>
      <c r="AA7">
        <v>0.1095</v>
      </c>
      <c r="AB7">
        <v>9.7000000000000003E-2</v>
      </c>
      <c r="AC7">
        <v>9.7000000000000003E-2</v>
      </c>
      <c r="AD7">
        <v>9.7000000000000003E-2</v>
      </c>
      <c r="AE7" t="str">
        <f>VLOOKUP(G7,'[2]Fee Breakdown-After May18'!BO:BP,2,0)</f>
        <v>Fashion MuslimBusana Muslim WanitaSetelan Pakaian</v>
      </c>
      <c r="AF7" t="s">
        <v>1929</v>
      </c>
      <c r="AG7">
        <v>953224</v>
      </c>
      <c r="AH7" t="s">
        <v>2405</v>
      </c>
      <c r="AI7">
        <f t="shared" si="0"/>
        <v>1.2500000000000002E-2</v>
      </c>
      <c r="AN7" t="s">
        <v>2425</v>
      </c>
      <c r="AO7" t="s">
        <v>2408</v>
      </c>
      <c r="AP7" t="s">
        <v>2424</v>
      </c>
      <c r="AQ7" t="s">
        <v>2391</v>
      </c>
      <c r="AR7" t="s">
        <v>1184</v>
      </c>
      <c r="AS7" t="s">
        <v>1185</v>
      </c>
      <c r="AT7" t="s">
        <v>1188</v>
      </c>
    </row>
    <row r="8" spans="1:46">
      <c r="A8" t="s">
        <v>2028</v>
      </c>
      <c r="B8">
        <v>601303</v>
      </c>
      <c r="C8" t="s">
        <v>2037</v>
      </c>
      <c r="D8">
        <v>601310</v>
      </c>
      <c r="E8" t="s">
        <v>2042</v>
      </c>
      <c r="F8">
        <v>935816</v>
      </c>
      <c r="G8" t="s">
        <v>2429</v>
      </c>
      <c r="H8" t="s">
        <v>2415</v>
      </c>
      <c r="I8" t="s">
        <v>246</v>
      </c>
      <c r="J8" t="s">
        <v>2028</v>
      </c>
      <c r="K8">
        <v>5.5E-2</v>
      </c>
      <c r="L8">
        <v>0.08</v>
      </c>
      <c r="M8">
        <v>2.5000000000000001E-2</v>
      </c>
      <c r="N8">
        <v>9.2499999999999999E-2</v>
      </c>
      <c r="O8">
        <v>0.1095</v>
      </c>
      <c r="P8">
        <v>-1.2500000000000002E-2</v>
      </c>
      <c r="Q8">
        <v>0</v>
      </c>
      <c r="R8">
        <v>-1.2500000000000002E-2</v>
      </c>
      <c r="S8">
        <v>-1.2500000000000002E-2</v>
      </c>
      <c r="T8">
        <v>-1.2500000000000002E-2</v>
      </c>
      <c r="U8">
        <v>0.08</v>
      </c>
      <c r="V8">
        <v>9.2499999999999999E-2</v>
      </c>
      <c r="W8">
        <v>0.08</v>
      </c>
      <c r="X8">
        <v>0.08</v>
      </c>
      <c r="Y8">
        <v>0.08</v>
      </c>
      <c r="Z8">
        <v>9.7000000000000003E-2</v>
      </c>
      <c r="AA8">
        <v>0.1095</v>
      </c>
      <c r="AB8">
        <v>9.7000000000000003E-2</v>
      </c>
      <c r="AC8">
        <v>9.7000000000000003E-2</v>
      </c>
      <c r="AD8">
        <v>9.7000000000000003E-2</v>
      </c>
      <c r="AE8" t="str">
        <f>VLOOKUP(G8,'[2]Fee Breakdown-After May18'!BO:BP,2,0)</f>
        <v>Fashion MuslimBusana Muslim WanitaGaun</v>
      </c>
      <c r="AF8" t="s">
        <v>1504</v>
      </c>
      <c r="AG8">
        <v>601755</v>
      </c>
      <c r="AH8" t="s">
        <v>2405</v>
      </c>
      <c r="AI8">
        <f t="shared" si="0"/>
        <v>1.2500000000000002E-2</v>
      </c>
      <c r="AN8" t="s">
        <v>2431</v>
      </c>
      <c r="AO8" t="s">
        <v>2416</v>
      </c>
      <c r="AP8" t="s">
        <v>2430</v>
      </c>
      <c r="AQ8" t="s">
        <v>2392</v>
      </c>
      <c r="AR8" t="s">
        <v>1184</v>
      </c>
      <c r="AS8" t="s">
        <v>1185</v>
      </c>
      <c r="AT8" t="s">
        <v>1189</v>
      </c>
    </row>
    <row r="9" spans="1:46">
      <c r="A9" t="s">
        <v>2028</v>
      </c>
      <c r="B9">
        <v>601303</v>
      </c>
      <c r="C9" t="s">
        <v>2037</v>
      </c>
      <c r="D9">
        <v>601310</v>
      </c>
      <c r="E9" t="s">
        <v>275</v>
      </c>
      <c r="F9">
        <v>936072</v>
      </c>
      <c r="G9" t="s">
        <v>2435</v>
      </c>
      <c r="H9" t="s">
        <v>2415</v>
      </c>
      <c r="I9" t="s">
        <v>246</v>
      </c>
      <c r="J9" t="s">
        <v>2028</v>
      </c>
      <c r="K9">
        <v>5.5E-2</v>
      </c>
      <c r="L9">
        <v>0.08</v>
      </c>
      <c r="M9">
        <v>2.5000000000000001E-2</v>
      </c>
      <c r="N9">
        <v>9.2499999999999999E-2</v>
      </c>
      <c r="O9">
        <v>0.1095</v>
      </c>
      <c r="P9">
        <v>-1.2500000000000002E-2</v>
      </c>
      <c r="Q9">
        <v>0</v>
      </c>
      <c r="R9">
        <v>-1.2500000000000002E-2</v>
      </c>
      <c r="S9">
        <v>-1.2500000000000002E-2</v>
      </c>
      <c r="T9">
        <v>-1.2500000000000002E-2</v>
      </c>
      <c r="U9">
        <v>0.08</v>
      </c>
      <c r="V9">
        <v>9.2499999999999999E-2</v>
      </c>
      <c r="W9">
        <v>0.08</v>
      </c>
      <c r="X9">
        <v>0.08</v>
      </c>
      <c r="Y9">
        <v>0.08</v>
      </c>
      <c r="Z9">
        <v>9.7000000000000003E-2</v>
      </c>
      <c r="AA9">
        <v>0.1095</v>
      </c>
      <c r="AB9">
        <v>9.7000000000000003E-2</v>
      </c>
      <c r="AC9">
        <v>9.7000000000000003E-2</v>
      </c>
      <c r="AD9">
        <v>9.7000000000000003E-2</v>
      </c>
      <c r="AE9" t="str">
        <f>VLOOKUP(G9,'[2]Fee Breakdown-After May18'!BO:BP,2,0)</f>
        <v>Fashion MuslimBusana Muslim WanitaGamis</v>
      </c>
      <c r="AF9" t="s">
        <v>2072</v>
      </c>
      <c r="AG9">
        <v>601739</v>
      </c>
      <c r="AH9" t="s">
        <v>2405</v>
      </c>
      <c r="AI9">
        <f t="shared" si="0"/>
        <v>1.2500000000000002E-2</v>
      </c>
      <c r="AO9" t="s">
        <v>2424</v>
      </c>
      <c r="AP9" t="s">
        <v>2436</v>
      </c>
      <c r="AQ9" t="s">
        <v>2393</v>
      </c>
      <c r="AR9" t="s">
        <v>1184</v>
      </c>
      <c r="AS9" t="s">
        <v>1185</v>
      </c>
      <c r="AT9" t="s">
        <v>1190</v>
      </c>
    </row>
    <row r="10" spans="1:46">
      <c r="A10" t="s">
        <v>2028</v>
      </c>
      <c r="B10">
        <v>601303</v>
      </c>
      <c r="C10" t="s">
        <v>2037</v>
      </c>
      <c r="D10">
        <v>601310</v>
      </c>
      <c r="E10" t="s">
        <v>2038</v>
      </c>
      <c r="F10">
        <v>601323</v>
      </c>
      <c r="G10" t="s">
        <v>2440</v>
      </c>
      <c r="H10" t="s">
        <v>2415</v>
      </c>
      <c r="I10" t="s">
        <v>246</v>
      </c>
      <c r="J10" t="s">
        <v>2028</v>
      </c>
      <c r="K10">
        <v>5.5E-2</v>
      </c>
      <c r="L10">
        <v>0.08</v>
      </c>
      <c r="M10">
        <v>2.5000000000000001E-2</v>
      </c>
      <c r="N10">
        <v>9.2499999999999999E-2</v>
      </c>
      <c r="O10">
        <v>0.1095</v>
      </c>
      <c r="P10">
        <v>-1.2500000000000002E-2</v>
      </c>
      <c r="Q10">
        <v>0</v>
      </c>
      <c r="R10">
        <v>-1.2500000000000002E-2</v>
      </c>
      <c r="S10">
        <v>-1.2500000000000002E-2</v>
      </c>
      <c r="T10">
        <v>-1.2500000000000002E-2</v>
      </c>
      <c r="U10">
        <v>0.08</v>
      </c>
      <c r="V10">
        <v>9.2499999999999999E-2</v>
      </c>
      <c r="W10">
        <v>0.08</v>
      </c>
      <c r="X10">
        <v>0.08</v>
      </c>
      <c r="Y10">
        <v>0.08</v>
      </c>
      <c r="Z10">
        <v>9.7000000000000003E-2</v>
      </c>
      <c r="AA10">
        <v>0.1095</v>
      </c>
      <c r="AB10">
        <v>9.7000000000000003E-2</v>
      </c>
      <c r="AC10">
        <v>9.7000000000000003E-2</v>
      </c>
      <c r="AD10">
        <v>9.7000000000000003E-2</v>
      </c>
      <c r="AE10" t="str">
        <f>VLOOKUP(G10,'[2]Fee Breakdown-After May18'!BO:BP,2,0)</f>
        <v>Fashion MuslimBusana Muslim WanitaAbaya</v>
      </c>
      <c r="AF10" t="s">
        <v>1615</v>
      </c>
      <c r="AG10">
        <v>700437</v>
      </c>
      <c r="AH10" t="s">
        <v>2405</v>
      </c>
      <c r="AI10">
        <f t="shared" si="0"/>
        <v>1.2500000000000002E-2</v>
      </c>
      <c r="AO10" t="s">
        <v>2430</v>
      </c>
      <c r="AP10" t="s">
        <v>2441</v>
      </c>
      <c r="AQ10" t="s">
        <v>2394</v>
      </c>
      <c r="AR10" t="s">
        <v>1184</v>
      </c>
      <c r="AS10" t="s">
        <v>1185</v>
      </c>
      <c r="AT10" t="s">
        <v>1191</v>
      </c>
    </row>
    <row r="11" spans="1:46">
      <c r="A11" t="s">
        <v>2028</v>
      </c>
      <c r="B11" t="s">
        <v>2445</v>
      </c>
      <c r="C11" t="s">
        <v>2037</v>
      </c>
      <c r="D11">
        <v>601310</v>
      </c>
      <c r="E11" t="s">
        <v>2050</v>
      </c>
      <c r="F11">
        <v>601313</v>
      </c>
      <c r="G11" t="s">
        <v>2446</v>
      </c>
      <c r="H11" t="s">
        <v>2415</v>
      </c>
      <c r="I11" t="s">
        <v>246</v>
      </c>
      <c r="J11" t="s">
        <v>2028</v>
      </c>
      <c r="K11">
        <v>5.5E-2</v>
      </c>
      <c r="L11">
        <v>0.08</v>
      </c>
      <c r="M11">
        <v>2.5000000000000001E-2</v>
      </c>
      <c r="N11">
        <v>9.2499999999999999E-2</v>
      </c>
      <c r="O11">
        <v>0.1095</v>
      </c>
      <c r="P11">
        <v>-1.2500000000000002E-2</v>
      </c>
      <c r="Q11">
        <v>0</v>
      </c>
      <c r="R11">
        <v>-1.2500000000000002E-2</v>
      </c>
      <c r="S11">
        <v>-1.2500000000000002E-2</v>
      </c>
      <c r="T11">
        <v>-1.2500000000000002E-2</v>
      </c>
      <c r="U11">
        <v>0.08</v>
      </c>
      <c r="V11">
        <v>9.2499999999999999E-2</v>
      </c>
      <c r="W11">
        <v>0.08</v>
      </c>
      <c r="X11">
        <v>0.08</v>
      </c>
      <c r="Y11">
        <v>0.08</v>
      </c>
      <c r="Z11">
        <v>9.7000000000000003E-2</v>
      </c>
      <c r="AA11">
        <v>0.1095</v>
      </c>
      <c r="AB11">
        <v>9.7000000000000003E-2</v>
      </c>
      <c r="AC11">
        <v>9.7000000000000003E-2</v>
      </c>
      <c r="AD11">
        <v>9.7000000000000003E-2</v>
      </c>
      <c r="AE11" t="str">
        <f>VLOOKUP(G11,'[2]Fee Breakdown-After May18'!BO:BP,2,0)</f>
        <v>Fashion MuslimBusana Muslim WanitaTunik</v>
      </c>
      <c r="AF11" t="s">
        <v>1184</v>
      </c>
      <c r="AG11">
        <v>605196</v>
      </c>
      <c r="AH11" t="s">
        <v>2405</v>
      </c>
      <c r="AI11">
        <f t="shared" si="0"/>
        <v>1.2500000000000002E-2</v>
      </c>
      <c r="AO11" t="s">
        <v>2436</v>
      </c>
      <c r="AP11" t="s">
        <v>2447</v>
      </c>
      <c r="AR11" t="s">
        <v>1184</v>
      </c>
      <c r="AS11" t="s">
        <v>1185</v>
      </c>
      <c r="AT11" t="s">
        <v>1192</v>
      </c>
    </row>
    <row r="12" spans="1:46">
      <c r="A12" t="s">
        <v>2028</v>
      </c>
      <c r="B12">
        <v>601303</v>
      </c>
      <c r="C12" t="s">
        <v>2037</v>
      </c>
      <c r="D12">
        <v>601310</v>
      </c>
      <c r="E12" t="s">
        <v>2049</v>
      </c>
      <c r="F12">
        <v>601316</v>
      </c>
      <c r="G12" t="s">
        <v>2451</v>
      </c>
      <c r="H12" t="s">
        <v>2415</v>
      </c>
      <c r="I12" t="s">
        <v>246</v>
      </c>
      <c r="J12" t="s">
        <v>2028</v>
      </c>
      <c r="K12">
        <v>5.5E-2</v>
      </c>
      <c r="L12">
        <v>0.08</v>
      </c>
      <c r="M12">
        <v>2.5000000000000001E-2</v>
      </c>
      <c r="N12">
        <v>9.2499999999999999E-2</v>
      </c>
      <c r="O12">
        <v>0.1095</v>
      </c>
      <c r="P12">
        <v>-1.2500000000000002E-2</v>
      </c>
      <c r="Q12">
        <v>0</v>
      </c>
      <c r="R12">
        <v>-1.2500000000000002E-2</v>
      </c>
      <c r="S12">
        <v>-1.2500000000000002E-2</v>
      </c>
      <c r="T12">
        <v>-1.2500000000000002E-2</v>
      </c>
      <c r="U12">
        <v>0.08</v>
      </c>
      <c r="V12">
        <v>9.2499999999999999E-2</v>
      </c>
      <c r="W12">
        <v>0.08</v>
      </c>
      <c r="X12">
        <v>0.08</v>
      </c>
      <c r="Y12">
        <v>0.08</v>
      </c>
      <c r="Z12">
        <v>9.7000000000000003E-2</v>
      </c>
      <c r="AA12">
        <v>0.1095</v>
      </c>
      <c r="AB12">
        <v>9.7000000000000003E-2</v>
      </c>
      <c r="AC12">
        <v>9.7000000000000003E-2</v>
      </c>
      <c r="AD12">
        <v>9.7000000000000003E-2</v>
      </c>
      <c r="AE12" t="str">
        <f>VLOOKUP(G12,'[2]Fee Breakdown-After May18'!BO:BP,2,0)</f>
        <v>Fashion MuslimBusana Muslim WanitaRok</v>
      </c>
      <c r="AF12" t="s">
        <v>1244</v>
      </c>
      <c r="AG12">
        <v>602284</v>
      </c>
      <c r="AH12" t="s">
        <v>2405</v>
      </c>
      <c r="AI12">
        <f t="shared" si="0"/>
        <v>1.2500000000000002E-2</v>
      </c>
      <c r="AO12" t="s">
        <v>2441</v>
      </c>
      <c r="AP12" t="s">
        <v>2452</v>
      </c>
      <c r="AR12" t="s">
        <v>1184</v>
      </c>
      <c r="AS12" t="s">
        <v>1185</v>
      </c>
      <c r="AT12" t="s">
        <v>1193</v>
      </c>
    </row>
    <row r="13" spans="1:46">
      <c r="A13" t="s">
        <v>1348</v>
      </c>
      <c r="B13">
        <v>601450</v>
      </c>
      <c r="C13" t="s">
        <v>935</v>
      </c>
      <c r="D13">
        <v>848648</v>
      </c>
      <c r="G13" t="s">
        <v>2456</v>
      </c>
      <c r="H13" t="s">
        <v>2456</v>
      </c>
      <c r="I13" t="s">
        <v>2457</v>
      </c>
      <c r="J13" t="s">
        <v>1348</v>
      </c>
      <c r="K13">
        <v>0.04</v>
      </c>
      <c r="L13">
        <v>7.0000000000000007E-2</v>
      </c>
      <c r="M13">
        <v>3.0000000000000006E-2</v>
      </c>
      <c r="N13">
        <v>9.2499999999999999E-2</v>
      </c>
      <c r="O13">
        <v>0.1095</v>
      </c>
      <c r="P13">
        <v>-1.2500000000000002E-2</v>
      </c>
      <c r="Q13">
        <v>0</v>
      </c>
      <c r="R13">
        <v>-1.2500000000000002E-2</v>
      </c>
      <c r="S13">
        <v>-1.2500000000000002E-2</v>
      </c>
      <c r="T13">
        <v>-1.2500000000000002E-2</v>
      </c>
      <c r="U13">
        <v>0.08</v>
      </c>
      <c r="V13">
        <v>9.2499999999999999E-2</v>
      </c>
      <c r="W13">
        <v>0.08</v>
      </c>
      <c r="X13">
        <v>0.08</v>
      </c>
      <c r="Y13">
        <v>0.08</v>
      </c>
      <c r="Z13">
        <v>9.7000000000000003E-2</v>
      </c>
      <c r="AA13">
        <v>0.1095</v>
      </c>
      <c r="AB13">
        <v>9.7000000000000003E-2</v>
      </c>
      <c r="AC13">
        <v>9.7000000000000003E-2</v>
      </c>
      <c r="AD13">
        <v>9.7000000000000003E-2</v>
      </c>
      <c r="AE13" t="str">
        <f>VLOOKUP(G13,'[2]Fee Breakdown-After May18'!BO:BP,2,0)</f>
        <v>Perawatan &amp; KecantikanMakeup</v>
      </c>
      <c r="AF13" t="s">
        <v>1717</v>
      </c>
      <c r="AG13">
        <v>700645</v>
      </c>
      <c r="AH13" t="s">
        <v>2405</v>
      </c>
      <c r="AI13">
        <f t="shared" si="0"/>
        <v>1.2500000000000002E-2</v>
      </c>
      <c r="AO13" t="s">
        <v>2447</v>
      </c>
      <c r="AP13" t="s">
        <v>2419</v>
      </c>
      <c r="AR13" t="s">
        <v>1184</v>
      </c>
      <c r="AS13" t="s">
        <v>1185</v>
      </c>
      <c r="AT13" t="s">
        <v>1194</v>
      </c>
    </row>
    <row r="14" spans="1:46">
      <c r="A14" t="s">
        <v>2028</v>
      </c>
      <c r="B14">
        <v>601303</v>
      </c>
      <c r="C14" t="s">
        <v>2037</v>
      </c>
      <c r="D14">
        <v>601310</v>
      </c>
      <c r="E14" t="s">
        <v>2045</v>
      </c>
      <c r="F14">
        <v>601322</v>
      </c>
      <c r="G14" t="s">
        <v>2461</v>
      </c>
      <c r="H14" t="s">
        <v>2415</v>
      </c>
      <c r="I14" t="s">
        <v>246</v>
      </c>
      <c r="J14" t="s">
        <v>2028</v>
      </c>
      <c r="K14">
        <v>5.5E-2</v>
      </c>
      <c r="L14">
        <v>0.08</v>
      </c>
      <c r="M14">
        <v>2.5000000000000001E-2</v>
      </c>
      <c r="N14">
        <v>9.2499999999999999E-2</v>
      </c>
      <c r="O14">
        <v>0.1095</v>
      </c>
      <c r="P14">
        <v>-1.2500000000000002E-2</v>
      </c>
      <c r="Q14">
        <v>0</v>
      </c>
      <c r="R14">
        <v>-1.2500000000000002E-2</v>
      </c>
      <c r="S14">
        <v>-1.2500000000000002E-2</v>
      </c>
      <c r="T14">
        <v>-1.2500000000000002E-2</v>
      </c>
      <c r="U14">
        <v>0.08</v>
      </c>
      <c r="V14">
        <v>9.2499999999999999E-2</v>
      </c>
      <c r="W14">
        <v>0.08</v>
      </c>
      <c r="X14">
        <v>0.08</v>
      </c>
      <c r="Y14">
        <v>0.08</v>
      </c>
      <c r="Z14">
        <v>9.7000000000000003E-2</v>
      </c>
      <c r="AA14">
        <v>0.1095</v>
      </c>
      <c r="AB14">
        <v>9.7000000000000003E-2</v>
      </c>
      <c r="AC14">
        <v>9.7000000000000003E-2</v>
      </c>
      <c r="AD14">
        <v>9.7000000000000003E-2</v>
      </c>
      <c r="AE14" t="str">
        <f>VLOOKUP(G14,'[2]Fee Breakdown-After May18'!BO:BP,2,0)</f>
        <v>Fashion MuslimBusana Muslim WanitaKaftan</v>
      </c>
      <c r="AF14" t="s">
        <v>1691</v>
      </c>
      <c r="AG14">
        <v>604453</v>
      </c>
      <c r="AH14" t="s">
        <v>2405</v>
      </c>
      <c r="AI14">
        <f t="shared" si="0"/>
        <v>1.2500000000000002E-2</v>
      </c>
      <c r="AO14" t="s">
        <v>2452</v>
      </c>
      <c r="AR14" t="s">
        <v>1184</v>
      </c>
      <c r="AS14" t="s">
        <v>1185</v>
      </c>
      <c r="AT14" t="s">
        <v>1195</v>
      </c>
    </row>
    <row r="15" spans="1:46">
      <c r="A15" t="s">
        <v>2028</v>
      </c>
      <c r="B15">
        <v>601303</v>
      </c>
      <c r="C15" t="s">
        <v>2037</v>
      </c>
      <c r="D15">
        <v>601310</v>
      </c>
      <c r="E15" t="s">
        <v>2044</v>
      </c>
      <c r="F15">
        <v>601324</v>
      </c>
      <c r="G15" t="s">
        <v>2466</v>
      </c>
      <c r="H15" t="s">
        <v>2415</v>
      </c>
      <c r="I15" t="s">
        <v>246</v>
      </c>
      <c r="J15" t="s">
        <v>2028</v>
      </c>
      <c r="K15">
        <v>5.5E-2</v>
      </c>
      <c r="L15">
        <v>0.08</v>
      </c>
      <c r="M15">
        <v>2.5000000000000001E-2</v>
      </c>
      <c r="N15">
        <v>9.2499999999999999E-2</v>
      </c>
      <c r="O15">
        <v>0.1095</v>
      </c>
      <c r="P15">
        <v>-1.2500000000000002E-2</v>
      </c>
      <c r="Q15">
        <v>0</v>
      </c>
      <c r="R15">
        <v>-1.2500000000000002E-2</v>
      </c>
      <c r="S15">
        <v>-1.2500000000000002E-2</v>
      </c>
      <c r="T15">
        <v>-1.2500000000000002E-2</v>
      </c>
      <c r="U15">
        <v>0.08</v>
      </c>
      <c r="V15">
        <v>9.2499999999999999E-2</v>
      </c>
      <c r="W15">
        <v>0.08</v>
      </c>
      <c r="X15">
        <v>0.08</v>
      </c>
      <c r="Y15">
        <v>0.08</v>
      </c>
      <c r="Z15">
        <v>9.7000000000000003E-2</v>
      </c>
      <c r="AA15">
        <v>0.1095</v>
      </c>
      <c r="AB15">
        <v>9.7000000000000003E-2</v>
      </c>
      <c r="AC15">
        <v>9.7000000000000003E-2</v>
      </c>
      <c r="AD15">
        <v>9.7000000000000003E-2</v>
      </c>
      <c r="AE15" t="str">
        <f>VLOOKUP(G15,'[2]Fee Breakdown-After May18'!BO:BP,2,0)</f>
        <v>Fashion MuslimBusana Muslim WanitaJumpsuit</v>
      </c>
      <c r="AF15" t="s">
        <v>1581</v>
      </c>
      <c r="AG15">
        <v>605248</v>
      </c>
      <c r="AH15" t="s">
        <v>2405</v>
      </c>
      <c r="AI15">
        <f t="shared" si="0"/>
        <v>1.2500000000000002E-2</v>
      </c>
      <c r="AR15" t="s">
        <v>1184</v>
      </c>
      <c r="AS15" t="s">
        <v>1185</v>
      </c>
      <c r="AT15" t="s">
        <v>1196</v>
      </c>
    </row>
    <row r="16" spans="1:46">
      <c r="A16" t="s">
        <v>2028</v>
      </c>
      <c r="B16">
        <v>601303</v>
      </c>
      <c r="C16" t="s">
        <v>2037</v>
      </c>
      <c r="D16">
        <v>601310</v>
      </c>
      <c r="E16" t="s">
        <v>2043</v>
      </c>
      <c r="F16">
        <v>996744</v>
      </c>
      <c r="G16" t="s">
        <v>2470</v>
      </c>
      <c r="H16" t="s">
        <v>2415</v>
      </c>
      <c r="I16" t="s">
        <v>246</v>
      </c>
      <c r="J16" t="s">
        <v>2028</v>
      </c>
      <c r="K16">
        <v>5.5E-2</v>
      </c>
      <c r="L16">
        <v>0.08</v>
      </c>
      <c r="M16">
        <v>2.5000000000000001E-2</v>
      </c>
      <c r="N16">
        <v>9.2499999999999999E-2</v>
      </c>
      <c r="O16">
        <v>0.1095</v>
      </c>
      <c r="P16">
        <v>-1.2500000000000002E-2</v>
      </c>
      <c r="Q16">
        <v>0</v>
      </c>
      <c r="R16">
        <v>-1.2500000000000002E-2</v>
      </c>
      <c r="S16">
        <v>-1.2500000000000002E-2</v>
      </c>
      <c r="T16">
        <v>-1.2500000000000002E-2</v>
      </c>
      <c r="U16">
        <v>0.08</v>
      </c>
      <c r="V16">
        <v>9.2499999999999999E-2</v>
      </c>
      <c r="W16">
        <v>0.08</v>
      </c>
      <c r="X16">
        <v>0.08</v>
      </c>
      <c r="Y16">
        <v>0.08</v>
      </c>
      <c r="Z16">
        <v>9.7000000000000003E-2</v>
      </c>
      <c r="AA16">
        <v>0.1095</v>
      </c>
      <c r="AB16">
        <v>9.7000000000000003E-2</v>
      </c>
      <c r="AC16">
        <v>9.7000000000000003E-2</v>
      </c>
      <c r="AD16">
        <v>9.7000000000000003E-2</v>
      </c>
      <c r="AE16" t="str">
        <f>VLOOKUP(G16,'[2]Fee Breakdown-After May18'!BO:BP,2,0)</f>
        <v>Fashion MuslimBusana Muslim WanitaSetelan Pakaian Keluarga</v>
      </c>
      <c r="AF16" t="s">
        <v>2267</v>
      </c>
      <c r="AG16">
        <v>604579</v>
      </c>
      <c r="AH16" t="s">
        <v>2405</v>
      </c>
      <c r="AI16">
        <f t="shared" si="0"/>
        <v>1.2500000000000002E-2</v>
      </c>
      <c r="AR16" t="s">
        <v>1184</v>
      </c>
      <c r="AS16" t="s">
        <v>1185</v>
      </c>
      <c r="AT16" t="s">
        <v>1197</v>
      </c>
    </row>
    <row r="17" spans="1:46">
      <c r="A17" t="s">
        <v>2028</v>
      </c>
      <c r="B17">
        <v>601303</v>
      </c>
      <c r="C17" t="s">
        <v>2037</v>
      </c>
      <c r="D17">
        <v>601310</v>
      </c>
      <c r="E17" t="s">
        <v>2047</v>
      </c>
      <c r="F17">
        <v>935944</v>
      </c>
      <c r="G17" t="s">
        <v>2474</v>
      </c>
      <c r="H17" t="s">
        <v>2415</v>
      </c>
      <c r="I17" t="s">
        <v>246</v>
      </c>
      <c r="J17" t="s">
        <v>2028</v>
      </c>
      <c r="K17">
        <v>5.5E-2</v>
      </c>
      <c r="L17">
        <v>0.08</v>
      </c>
      <c r="M17">
        <v>2.5000000000000001E-2</v>
      </c>
      <c r="N17">
        <v>9.2499999999999999E-2</v>
      </c>
      <c r="O17">
        <v>0.1095</v>
      </c>
      <c r="P17">
        <v>-1.2500000000000002E-2</v>
      </c>
      <c r="Q17">
        <v>0</v>
      </c>
      <c r="R17">
        <v>-1.2500000000000002E-2</v>
      </c>
      <c r="S17">
        <v>-1.2500000000000002E-2</v>
      </c>
      <c r="T17">
        <v>-1.2500000000000002E-2</v>
      </c>
      <c r="U17">
        <v>0.08</v>
      </c>
      <c r="V17">
        <v>9.2499999999999999E-2</v>
      </c>
      <c r="W17">
        <v>0.08</v>
      </c>
      <c r="X17">
        <v>0.08</v>
      </c>
      <c r="Y17">
        <v>0.08</v>
      </c>
      <c r="Z17">
        <v>9.7000000000000003E-2</v>
      </c>
      <c r="AA17">
        <v>0.1095</v>
      </c>
      <c r="AB17">
        <v>9.7000000000000003E-2</v>
      </c>
      <c r="AC17">
        <v>9.7000000000000003E-2</v>
      </c>
      <c r="AD17">
        <v>9.7000000000000003E-2</v>
      </c>
      <c r="AE17" t="str">
        <f>VLOOKUP(G17,'[2]Fee Breakdown-After May18'!BO:BP,2,0)</f>
        <v>Fashion MuslimBusana Muslim WanitaJubah</v>
      </c>
      <c r="AF17" t="s">
        <v>1348</v>
      </c>
      <c r="AG17">
        <v>601450</v>
      </c>
      <c r="AH17" t="s">
        <v>2405</v>
      </c>
      <c r="AI17">
        <f t="shared" si="0"/>
        <v>1.2500000000000002E-2</v>
      </c>
      <c r="AR17" t="s">
        <v>1184</v>
      </c>
      <c r="AS17" t="s">
        <v>1185</v>
      </c>
      <c r="AT17" t="s">
        <v>1198</v>
      </c>
    </row>
    <row r="18" spans="1:46">
      <c r="A18" t="s">
        <v>1929</v>
      </c>
      <c r="B18">
        <v>953224</v>
      </c>
      <c r="C18" t="s">
        <v>1939</v>
      </c>
      <c r="D18">
        <v>955016</v>
      </c>
      <c r="G18" t="s">
        <v>2478</v>
      </c>
      <c r="H18" t="s">
        <v>2478</v>
      </c>
      <c r="I18" t="s">
        <v>246</v>
      </c>
      <c r="J18" t="s">
        <v>2479</v>
      </c>
      <c r="K18">
        <v>0.04</v>
      </c>
      <c r="L18">
        <v>4.4999999999999998E-2</v>
      </c>
      <c r="M18">
        <v>4.9999999999999975E-3</v>
      </c>
      <c r="N18">
        <v>4.7500000000000001E-2</v>
      </c>
      <c r="O18">
        <v>3.6999999999999998E-2</v>
      </c>
      <c r="P18">
        <v>-5.0000000000000001E-3</v>
      </c>
      <c r="Q18">
        <v>0</v>
      </c>
      <c r="R18">
        <v>-5.0000000000000001E-3</v>
      </c>
      <c r="S18">
        <v>-5.0000000000000001E-3</v>
      </c>
      <c r="T18">
        <v>-5.0000000000000001E-3</v>
      </c>
      <c r="U18">
        <v>4.2500000000000003E-2</v>
      </c>
      <c r="V18">
        <v>4.7500000000000001E-2</v>
      </c>
      <c r="W18">
        <v>4.2500000000000003E-2</v>
      </c>
      <c r="X18">
        <v>4.2500000000000003E-2</v>
      </c>
      <c r="Y18">
        <v>4.2500000000000003E-2</v>
      </c>
      <c r="Z18">
        <v>3.2000000000000001E-2</v>
      </c>
      <c r="AA18">
        <v>3.6999999999999998E-2</v>
      </c>
      <c r="AB18">
        <v>3.2000000000000001E-2</v>
      </c>
      <c r="AC18">
        <v>3.2000000000000001E-2</v>
      </c>
      <c r="AD18">
        <v>3.2000000000000001E-2</v>
      </c>
      <c r="AE18" t="str">
        <f>VLOOKUP(G18,'[2]Fee Breakdown-After May18'!BO:BP,2,0)</f>
        <v>Aksesori Perhiasan &amp; TurunannyaEmas</v>
      </c>
      <c r="AF18" t="s">
        <v>1862</v>
      </c>
      <c r="AG18">
        <v>600942</v>
      </c>
      <c r="AH18" t="s">
        <v>2405</v>
      </c>
      <c r="AI18">
        <f t="shared" si="0"/>
        <v>5.0000000000000001E-3</v>
      </c>
      <c r="AR18" t="s">
        <v>1184</v>
      </c>
      <c r="AS18" t="s">
        <v>1185</v>
      </c>
      <c r="AT18" t="s">
        <v>1199</v>
      </c>
    </row>
    <row r="19" spans="1:46">
      <c r="A19" t="s">
        <v>2028</v>
      </c>
      <c r="B19">
        <v>601303</v>
      </c>
      <c r="C19" t="s">
        <v>2037</v>
      </c>
      <c r="D19">
        <v>601310</v>
      </c>
      <c r="E19" t="s">
        <v>2046</v>
      </c>
      <c r="F19">
        <v>601319</v>
      </c>
      <c r="G19" t="s">
        <v>2483</v>
      </c>
      <c r="H19" t="s">
        <v>2415</v>
      </c>
      <c r="I19" t="s">
        <v>246</v>
      </c>
      <c r="J19" t="s">
        <v>2028</v>
      </c>
      <c r="K19">
        <v>5.5E-2</v>
      </c>
      <c r="L19">
        <v>0.08</v>
      </c>
      <c r="M19">
        <v>2.5000000000000001E-2</v>
      </c>
      <c r="N19">
        <v>9.2499999999999999E-2</v>
      </c>
      <c r="O19">
        <v>0.1095</v>
      </c>
      <c r="P19">
        <v>-1.2500000000000002E-2</v>
      </c>
      <c r="Q19">
        <v>0</v>
      </c>
      <c r="R19">
        <v>-1.2500000000000002E-2</v>
      </c>
      <c r="S19">
        <v>-1.2500000000000002E-2</v>
      </c>
      <c r="T19">
        <v>-1.2500000000000002E-2</v>
      </c>
      <c r="U19">
        <v>0.08</v>
      </c>
      <c r="V19">
        <v>9.2499999999999999E-2</v>
      </c>
      <c r="W19">
        <v>0.08</v>
      </c>
      <c r="X19">
        <v>0.08</v>
      </c>
      <c r="Y19">
        <v>0.08</v>
      </c>
      <c r="Z19">
        <v>9.7000000000000003E-2</v>
      </c>
      <c r="AA19">
        <v>0.1095</v>
      </c>
      <c r="AB19">
        <v>9.7000000000000003E-2</v>
      </c>
      <c r="AC19">
        <v>9.7000000000000003E-2</v>
      </c>
      <c r="AD19">
        <v>9.7000000000000003E-2</v>
      </c>
      <c r="AE19" t="str">
        <f>VLOOKUP(G19,'[2]Fee Breakdown-After May18'!BO:BP,2,0)</f>
        <v>Fashion MuslimBusana Muslim WanitaLegging</v>
      </c>
      <c r="AF19" t="s">
        <v>2156</v>
      </c>
      <c r="AG19">
        <v>601352</v>
      </c>
      <c r="AH19" t="s">
        <v>2405</v>
      </c>
      <c r="AI19">
        <f t="shared" si="0"/>
        <v>1.2500000000000002E-2</v>
      </c>
      <c r="AR19" t="s">
        <v>1184</v>
      </c>
      <c r="AS19" t="s">
        <v>1185</v>
      </c>
      <c r="AT19" t="s">
        <v>1200</v>
      </c>
    </row>
    <row r="20" spans="1:46">
      <c r="A20" t="s">
        <v>2028</v>
      </c>
      <c r="B20">
        <v>601303</v>
      </c>
      <c r="C20" t="s">
        <v>2037</v>
      </c>
      <c r="D20">
        <v>601310</v>
      </c>
      <c r="E20" t="s">
        <v>2051</v>
      </c>
      <c r="F20">
        <v>854800</v>
      </c>
      <c r="G20" t="s">
        <v>2487</v>
      </c>
      <c r="H20" t="s">
        <v>2415</v>
      </c>
      <c r="I20" t="s">
        <v>246</v>
      </c>
      <c r="J20" t="s">
        <v>2028</v>
      </c>
      <c r="K20">
        <v>5.5E-2</v>
      </c>
      <c r="L20">
        <v>0.08</v>
      </c>
      <c r="M20">
        <v>2.5000000000000001E-2</v>
      </c>
      <c r="N20">
        <v>9.2499999999999999E-2</v>
      </c>
      <c r="O20">
        <v>0.1095</v>
      </c>
      <c r="P20">
        <v>-1.2500000000000002E-2</v>
      </c>
      <c r="Q20">
        <v>0</v>
      </c>
      <c r="R20">
        <v>-1.2500000000000002E-2</v>
      </c>
      <c r="S20">
        <v>-1.2500000000000002E-2</v>
      </c>
      <c r="T20">
        <v>-1.2500000000000002E-2</v>
      </c>
      <c r="U20">
        <v>0.08</v>
      </c>
      <c r="V20">
        <v>9.2499999999999999E-2</v>
      </c>
      <c r="W20">
        <v>0.08</v>
      </c>
      <c r="X20">
        <v>0.08</v>
      </c>
      <c r="Y20">
        <v>0.08</v>
      </c>
      <c r="Z20">
        <v>9.7000000000000003E-2</v>
      </c>
      <c r="AA20">
        <v>0.1095</v>
      </c>
      <c r="AB20">
        <v>9.7000000000000003E-2</v>
      </c>
      <c r="AC20">
        <v>9.7000000000000003E-2</v>
      </c>
      <c r="AD20">
        <v>9.7000000000000003E-2</v>
      </c>
      <c r="AE20" t="str">
        <f>VLOOKUP(G20,'[2]Fee Breakdown-After May18'!BO:BP,2,0)</f>
        <v>Fashion MuslimBusana Muslim WanitaManset &amp; Dalaman</v>
      </c>
      <c r="AF20" t="s">
        <v>1948</v>
      </c>
      <c r="AG20">
        <v>802184</v>
      </c>
      <c r="AH20" t="s">
        <v>2405</v>
      </c>
      <c r="AI20">
        <f t="shared" si="0"/>
        <v>1.2500000000000002E-2</v>
      </c>
      <c r="AR20" t="s">
        <v>1184</v>
      </c>
      <c r="AS20" t="s">
        <v>1201</v>
      </c>
      <c r="AT20" t="s">
        <v>1202</v>
      </c>
    </row>
    <row r="21" spans="1:46">
      <c r="A21" t="s">
        <v>2156</v>
      </c>
      <c r="B21">
        <v>601352</v>
      </c>
      <c r="C21" t="s">
        <v>2159</v>
      </c>
      <c r="D21">
        <v>900488</v>
      </c>
      <c r="G21" t="s">
        <v>2491</v>
      </c>
      <c r="H21" t="s">
        <v>2491</v>
      </c>
      <c r="I21" t="s">
        <v>246</v>
      </c>
      <c r="J21" t="s">
        <v>2156</v>
      </c>
      <c r="K21">
        <v>0.05</v>
      </c>
      <c r="L21">
        <v>0.08</v>
      </c>
      <c r="M21">
        <v>0.03</v>
      </c>
      <c r="N21">
        <v>0.1</v>
      </c>
      <c r="O21">
        <v>0.11700000000000001</v>
      </c>
      <c r="P21">
        <v>-0.02</v>
      </c>
      <c r="Q21">
        <v>0</v>
      </c>
      <c r="R21">
        <v>-0.02</v>
      </c>
      <c r="S21">
        <v>-0.02</v>
      </c>
      <c r="T21">
        <v>-0.02</v>
      </c>
      <c r="U21">
        <v>0.08</v>
      </c>
      <c r="V21">
        <v>0.1</v>
      </c>
      <c r="W21">
        <v>0.08</v>
      </c>
      <c r="X21">
        <v>0.08</v>
      </c>
      <c r="Y21">
        <v>0.08</v>
      </c>
      <c r="Z21">
        <v>9.7000000000000003E-2</v>
      </c>
      <c r="AA21">
        <v>0.11700000000000001</v>
      </c>
      <c r="AB21">
        <v>9.7000000000000003E-2</v>
      </c>
      <c r="AC21">
        <v>9.7000000000000003E-2</v>
      </c>
      <c r="AD21">
        <v>9.7000000000000003E-2</v>
      </c>
      <c r="AE21" t="str">
        <f>VLOOKUP(G21,'[2]Fee Breakdown-After May18'!BO:BP,2,0)</f>
        <v>SepatuSepatu Wanita</v>
      </c>
      <c r="AF21" t="s">
        <v>2248</v>
      </c>
      <c r="AG21">
        <v>600154</v>
      </c>
      <c r="AH21" t="s">
        <v>2405</v>
      </c>
      <c r="AI21">
        <f t="shared" si="0"/>
        <v>0.02</v>
      </c>
      <c r="AR21" t="s">
        <v>1184</v>
      </c>
      <c r="AS21" t="s">
        <v>1201</v>
      </c>
      <c r="AT21" t="s">
        <v>1203</v>
      </c>
    </row>
    <row r="22" spans="1:46">
      <c r="A22" t="s">
        <v>1997</v>
      </c>
      <c r="B22">
        <v>824584</v>
      </c>
      <c r="C22" t="s">
        <v>2013</v>
      </c>
      <c r="D22">
        <v>902408</v>
      </c>
      <c r="G22" t="s">
        <v>2495</v>
      </c>
      <c r="H22" t="s">
        <v>2495</v>
      </c>
      <c r="I22" t="s">
        <v>246</v>
      </c>
      <c r="J22" t="s">
        <v>1997</v>
      </c>
      <c r="K22">
        <v>5.5E-2</v>
      </c>
      <c r="L22">
        <v>0.08</v>
      </c>
      <c r="M22">
        <v>2.5000000000000001E-2</v>
      </c>
      <c r="N22">
        <v>0.1</v>
      </c>
      <c r="O22">
        <v>0.11700000000000001</v>
      </c>
      <c r="P22">
        <v>-0.02</v>
      </c>
      <c r="Q22">
        <v>0</v>
      </c>
      <c r="R22">
        <v>-0.02</v>
      </c>
      <c r="S22">
        <v>-0.02</v>
      </c>
      <c r="T22">
        <v>-0.02</v>
      </c>
      <c r="U22">
        <v>0.08</v>
      </c>
      <c r="V22">
        <v>0.1</v>
      </c>
      <c r="W22">
        <v>0.08</v>
      </c>
      <c r="X22">
        <v>0.08</v>
      </c>
      <c r="Y22">
        <v>0.08</v>
      </c>
      <c r="Z22">
        <v>9.7000000000000003E-2</v>
      </c>
      <c r="AA22">
        <v>0.11700000000000001</v>
      </c>
      <c r="AB22">
        <v>9.7000000000000003E-2</v>
      </c>
      <c r="AC22">
        <v>9.7000000000000003E-2</v>
      </c>
      <c r="AD22">
        <v>9.7000000000000003E-2</v>
      </c>
      <c r="AE22" t="str">
        <f>VLOOKUP(G22,'[2]Fee Breakdown-After May18'!BO:BP,2,0)</f>
        <v>Koper &amp; TasTas Wanita</v>
      </c>
      <c r="AF22" t="s">
        <v>1444</v>
      </c>
      <c r="AG22">
        <v>801928</v>
      </c>
      <c r="AH22" t="s">
        <v>2405</v>
      </c>
      <c r="AI22">
        <f t="shared" si="0"/>
        <v>0.02</v>
      </c>
      <c r="AR22" t="s">
        <v>1184</v>
      </c>
      <c r="AS22" t="s">
        <v>1201</v>
      </c>
      <c r="AT22" t="s">
        <v>1204</v>
      </c>
    </row>
    <row r="23" spans="1:46">
      <c r="A23" t="s">
        <v>2014</v>
      </c>
      <c r="B23">
        <v>824328</v>
      </c>
      <c r="C23" t="s">
        <v>2022</v>
      </c>
      <c r="D23">
        <v>839944</v>
      </c>
      <c r="G23" t="s">
        <v>2499</v>
      </c>
      <c r="H23" t="s">
        <v>2499</v>
      </c>
      <c r="I23" t="s">
        <v>246</v>
      </c>
      <c r="J23" t="s">
        <v>2014</v>
      </c>
      <c r="K23">
        <v>0.05</v>
      </c>
      <c r="L23">
        <v>0.08</v>
      </c>
      <c r="M23">
        <v>0.03</v>
      </c>
      <c r="N23">
        <v>9.2499999999999999E-2</v>
      </c>
      <c r="O23">
        <v>0.1095</v>
      </c>
      <c r="P23">
        <v>-1.2500000000000002E-2</v>
      </c>
      <c r="Q23">
        <v>0</v>
      </c>
      <c r="R23">
        <v>-1.2500000000000002E-2</v>
      </c>
      <c r="S23">
        <v>-1.2500000000000002E-2</v>
      </c>
      <c r="T23">
        <v>-1.2500000000000002E-2</v>
      </c>
      <c r="U23">
        <v>0.08</v>
      </c>
      <c r="V23">
        <v>9.2499999999999999E-2</v>
      </c>
      <c r="W23">
        <v>0.08</v>
      </c>
      <c r="X23">
        <v>0.08</v>
      </c>
      <c r="Y23">
        <v>0.08</v>
      </c>
      <c r="Z23">
        <v>9.7000000000000003E-2</v>
      </c>
      <c r="AA23">
        <v>0.1095</v>
      </c>
      <c r="AB23">
        <v>9.7000000000000003E-2</v>
      </c>
      <c r="AC23">
        <v>9.7000000000000003E-2</v>
      </c>
      <c r="AD23">
        <v>9.7000000000000003E-2</v>
      </c>
      <c r="AE23" t="str">
        <f>VLOOKUP(G23,'[2]Fee Breakdown-After May18'!BO:BP,2,0)</f>
        <v>Pakaian &amp; Pakaian Dalam PriaAtasan Pria</v>
      </c>
      <c r="AF23" t="s">
        <v>1997</v>
      </c>
      <c r="AG23">
        <v>824584</v>
      </c>
      <c r="AH23" t="s">
        <v>2405</v>
      </c>
      <c r="AI23">
        <f t="shared" si="0"/>
        <v>1.2500000000000002E-2</v>
      </c>
      <c r="AR23" t="s">
        <v>1184</v>
      </c>
      <c r="AS23" t="s">
        <v>1201</v>
      </c>
      <c r="AT23" t="s">
        <v>1205</v>
      </c>
    </row>
    <row r="24" spans="1:46">
      <c r="A24" t="s">
        <v>1717</v>
      </c>
      <c r="B24">
        <v>700645</v>
      </c>
      <c r="C24" t="s">
        <v>1719</v>
      </c>
      <c r="D24">
        <v>700646</v>
      </c>
      <c r="E24" t="s">
        <v>1723</v>
      </c>
      <c r="F24">
        <v>700650</v>
      </c>
      <c r="G24" t="s">
        <v>2504</v>
      </c>
      <c r="H24" t="s">
        <v>2505</v>
      </c>
      <c r="I24" t="s">
        <v>2457</v>
      </c>
      <c r="J24" t="s">
        <v>1717</v>
      </c>
      <c r="K24">
        <v>0.04</v>
      </c>
      <c r="L24">
        <v>6.5000000000000002E-2</v>
      </c>
      <c r="M24">
        <v>2.5000000000000001E-2</v>
      </c>
      <c r="N24">
        <v>9.5000000000000001E-2</v>
      </c>
      <c r="O24">
        <v>8.2000000000000003E-2</v>
      </c>
      <c r="P24">
        <v>-0.02</v>
      </c>
      <c r="Q24">
        <v>0</v>
      </c>
      <c r="R24">
        <v>-0.02</v>
      </c>
      <c r="S24">
        <v>-0.02</v>
      </c>
      <c r="T24">
        <v>-0.02</v>
      </c>
      <c r="U24">
        <v>7.4999999999999997E-2</v>
      </c>
      <c r="V24">
        <v>9.5000000000000001E-2</v>
      </c>
      <c r="W24">
        <v>7.4999999999999997E-2</v>
      </c>
      <c r="X24">
        <v>7.4999999999999997E-2</v>
      </c>
      <c r="Y24">
        <v>7.4999999999999997E-2</v>
      </c>
      <c r="Z24">
        <v>6.2E-2</v>
      </c>
      <c r="AA24">
        <v>8.2000000000000003E-2</v>
      </c>
      <c r="AB24">
        <v>6.2E-2</v>
      </c>
      <c r="AC24">
        <v>6.2E-2</v>
      </c>
      <c r="AD24">
        <v>6.2E-2</v>
      </c>
      <c r="AE24" t="str">
        <f>VLOOKUP(G24,'[2]Fee Breakdown-After May18'!BO:BP,2,0)</f>
        <v>KesehatanSuplemen MakananSuplemen Kesehatan</v>
      </c>
      <c r="AF24" t="s">
        <v>2160</v>
      </c>
      <c r="AG24">
        <v>603014</v>
      </c>
      <c r="AH24" t="s">
        <v>2405</v>
      </c>
      <c r="AI24">
        <f t="shared" si="0"/>
        <v>0.02</v>
      </c>
      <c r="AR24" t="s">
        <v>1184</v>
      </c>
      <c r="AS24" t="s">
        <v>1206</v>
      </c>
    </row>
    <row r="25" spans="1:46">
      <c r="A25" t="s">
        <v>1348</v>
      </c>
      <c r="B25">
        <v>601450</v>
      </c>
      <c r="C25" t="s">
        <v>1349</v>
      </c>
      <c r="D25">
        <v>849160</v>
      </c>
      <c r="E25" t="s">
        <v>1353</v>
      </c>
      <c r="F25">
        <v>601492</v>
      </c>
      <c r="G25" t="s">
        <v>2509</v>
      </c>
      <c r="H25" t="s">
        <v>2510</v>
      </c>
      <c r="I25" t="s">
        <v>2457</v>
      </c>
      <c r="J25" t="s">
        <v>1348</v>
      </c>
      <c r="K25">
        <v>0.04</v>
      </c>
      <c r="L25">
        <v>7.0000000000000007E-2</v>
      </c>
      <c r="M25">
        <v>3.0000000000000006E-2</v>
      </c>
      <c r="N25">
        <v>9.2499999999999999E-2</v>
      </c>
      <c r="O25">
        <v>0.1095</v>
      </c>
      <c r="P25">
        <v>-1.2500000000000002E-2</v>
      </c>
      <c r="Q25">
        <v>0</v>
      </c>
      <c r="R25">
        <v>-1.2500000000000002E-2</v>
      </c>
      <c r="S25">
        <v>-1.2500000000000002E-2</v>
      </c>
      <c r="T25">
        <v>-1.2500000000000002E-2</v>
      </c>
      <c r="U25">
        <v>0.08</v>
      </c>
      <c r="V25">
        <v>9.2499999999999999E-2</v>
      </c>
      <c r="W25">
        <v>0.08</v>
      </c>
      <c r="X25">
        <v>0.08</v>
      </c>
      <c r="Y25">
        <v>0.08</v>
      </c>
      <c r="Z25">
        <v>9.7000000000000003E-2</v>
      </c>
      <c r="AA25">
        <v>0.1095</v>
      </c>
      <c r="AB25">
        <v>9.7000000000000003E-2</v>
      </c>
      <c r="AC25">
        <v>9.7000000000000003E-2</v>
      </c>
      <c r="AD25">
        <v>9.7000000000000003E-2</v>
      </c>
      <c r="AE25" t="str">
        <f>VLOOKUP(G25,'[2]Fee Breakdown-After May18'!BO:BP,2,0)</f>
        <v>Perawatan &amp; KecantikanKeperluan Mandi &amp; Perawatan TubuhCream &amp; Lotion Tubuh</v>
      </c>
      <c r="AF25" t="s">
        <v>2014</v>
      </c>
      <c r="AG25">
        <v>824328</v>
      </c>
      <c r="AH25" t="s">
        <v>2405</v>
      </c>
      <c r="AI25">
        <f t="shared" si="0"/>
        <v>1.2500000000000002E-2</v>
      </c>
      <c r="AR25" t="s">
        <v>1184</v>
      </c>
      <c r="AS25" t="s">
        <v>1207</v>
      </c>
    </row>
    <row r="26" spans="1:46">
      <c r="A26" t="s">
        <v>1348</v>
      </c>
      <c r="B26">
        <v>601450</v>
      </c>
      <c r="C26" t="s">
        <v>1375</v>
      </c>
      <c r="D26">
        <v>848904</v>
      </c>
      <c r="G26" t="s">
        <v>2514</v>
      </c>
      <c r="H26" t="s">
        <v>2514</v>
      </c>
      <c r="I26" t="s">
        <v>2457</v>
      </c>
      <c r="J26" t="s">
        <v>1348</v>
      </c>
      <c r="K26">
        <v>0.04</v>
      </c>
      <c r="L26">
        <v>7.0000000000000007E-2</v>
      </c>
      <c r="M26">
        <v>3.0000000000000006E-2</v>
      </c>
      <c r="N26">
        <v>9.2499999999999999E-2</v>
      </c>
      <c r="O26">
        <v>0.1095</v>
      </c>
      <c r="P26">
        <v>-1.2500000000000002E-2</v>
      </c>
      <c r="Q26">
        <v>0</v>
      </c>
      <c r="R26">
        <v>-1.2500000000000002E-2</v>
      </c>
      <c r="S26">
        <v>-1.2500000000000002E-2</v>
      </c>
      <c r="T26">
        <v>-1.2500000000000002E-2</v>
      </c>
      <c r="U26">
        <v>0.08</v>
      </c>
      <c r="V26">
        <v>9.2499999999999999E-2</v>
      </c>
      <c r="W26">
        <v>0.08</v>
      </c>
      <c r="X26">
        <v>0.08</v>
      </c>
      <c r="Y26">
        <v>0.08</v>
      </c>
      <c r="Z26">
        <v>9.7000000000000003E-2</v>
      </c>
      <c r="AA26">
        <v>0.1095</v>
      </c>
      <c r="AB26">
        <v>9.7000000000000003E-2</v>
      </c>
      <c r="AC26">
        <v>9.7000000000000003E-2</v>
      </c>
      <c r="AD26">
        <v>9.7000000000000003E-2</v>
      </c>
      <c r="AE26" t="str">
        <f>VLOOKUP(G26,'[2]Fee Breakdown-After May18'!BO:BP,2,0)</f>
        <v>Perawatan &amp; KecantikanPerawatan &amp; Penataan Rambut</v>
      </c>
      <c r="AF26" t="s">
        <v>2292</v>
      </c>
      <c r="AG26">
        <v>604206</v>
      </c>
      <c r="AH26" t="s">
        <v>2405</v>
      </c>
      <c r="AI26">
        <f t="shared" si="0"/>
        <v>1.2500000000000002E-2</v>
      </c>
      <c r="AR26" t="s">
        <v>1184</v>
      </c>
      <c r="AS26" t="s">
        <v>1208</v>
      </c>
    </row>
    <row r="27" spans="1:46">
      <c r="A27" t="s">
        <v>2156</v>
      </c>
      <c r="B27">
        <v>601352</v>
      </c>
      <c r="C27" t="s">
        <v>2157</v>
      </c>
      <c r="D27">
        <v>900616</v>
      </c>
      <c r="G27" t="s">
        <v>2518</v>
      </c>
      <c r="H27" t="s">
        <v>2518</v>
      </c>
      <c r="I27" t="s">
        <v>246</v>
      </c>
      <c r="J27" t="s">
        <v>2156</v>
      </c>
      <c r="K27">
        <v>0.05</v>
      </c>
      <c r="L27">
        <v>0.08</v>
      </c>
      <c r="M27">
        <v>0.03</v>
      </c>
      <c r="N27">
        <v>0.1</v>
      </c>
      <c r="O27">
        <v>0.11700000000000001</v>
      </c>
      <c r="P27">
        <v>-0.02</v>
      </c>
      <c r="Q27">
        <v>0</v>
      </c>
      <c r="R27">
        <v>-0.02</v>
      </c>
      <c r="S27">
        <v>-0.02</v>
      </c>
      <c r="T27">
        <v>-0.02</v>
      </c>
      <c r="U27">
        <v>0.08</v>
      </c>
      <c r="V27">
        <v>0.1</v>
      </c>
      <c r="W27">
        <v>0.08</v>
      </c>
      <c r="X27">
        <v>0.08</v>
      </c>
      <c r="Y27">
        <v>0.08</v>
      </c>
      <c r="Z27">
        <v>9.7000000000000003E-2</v>
      </c>
      <c r="AA27">
        <v>0.11700000000000001</v>
      </c>
      <c r="AB27">
        <v>9.7000000000000003E-2</v>
      </c>
      <c r="AC27">
        <v>9.7000000000000003E-2</v>
      </c>
      <c r="AD27">
        <v>9.7000000000000003E-2</v>
      </c>
      <c r="AE27" t="str">
        <f>VLOOKUP(G27,'[2]Fee Breakdown-After May18'!BO:BP,2,0)</f>
        <v>SepatuSepatu Pria</v>
      </c>
      <c r="AF27" t="s">
        <v>1959</v>
      </c>
      <c r="AG27">
        <v>600024</v>
      </c>
      <c r="AH27" t="s">
        <v>2405</v>
      </c>
      <c r="AI27">
        <f t="shared" si="0"/>
        <v>0.02</v>
      </c>
      <c r="AR27" t="s">
        <v>1184</v>
      </c>
      <c r="AS27" t="s">
        <v>1209</v>
      </c>
      <c r="AT27" t="s">
        <v>1210</v>
      </c>
    </row>
    <row r="28" spans="1:46">
      <c r="A28" t="s">
        <v>1811</v>
      </c>
      <c r="B28">
        <v>600001</v>
      </c>
      <c r="C28" t="s">
        <v>1822</v>
      </c>
      <c r="D28">
        <v>852232</v>
      </c>
      <c r="G28" t="s">
        <v>2522</v>
      </c>
      <c r="H28" t="s">
        <v>2522</v>
      </c>
      <c r="I28" t="s">
        <v>2457</v>
      </c>
      <c r="J28" t="s">
        <v>2523</v>
      </c>
      <c r="K28">
        <v>0.06</v>
      </c>
      <c r="L28">
        <v>0.08</v>
      </c>
      <c r="M28">
        <v>2.0000000000000004E-2</v>
      </c>
      <c r="N28">
        <v>9.5000000000000001E-2</v>
      </c>
      <c r="O28">
        <v>0.122</v>
      </c>
      <c r="P28">
        <v>-0.02</v>
      </c>
      <c r="Q28">
        <v>0</v>
      </c>
      <c r="R28">
        <v>-0.02</v>
      </c>
      <c r="S28">
        <v>-0.02</v>
      </c>
      <c r="T28">
        <v>-0.02</v>
      </c>
      <c r="U28">
        <v>7.4999999999999997E-2</v>
      </c>
      <c r="V28">
        <v>9.5000000000000001E-2</v>
      </c>
      <c r="W28">
        <v>7.4999999999999997E-2</v>
      </c>
      <c r="X28">
        <v>7.4999999999999997E-2</v>
      </c>
      <c r="Y28">
        <v>7.4999999999999997E-2</v>
      </c>
      <c r="Z28">
        <v>0.10199999999999999</v>
      </c>
      <c r="AA28">
        <v>0.122</v>
      </c>
      <c r="AB28">
        <v>0.10199999999999999</v>
      </c>
      <c r="AC28">
        <v>0.10199999999999999</v>
      </c>
      <c r="AD28">
        <v>0.10199999999999999</v>
      </c>
      <c r="AE28" t="str">
        <f>VLOOKUP(G28,'[2]Fee Breakdown-After May18'!BO:BP,2,0)</f>
        <v>Perlengkapan RumahPerlengkapan Perawatan Rumah</v>
      </c>
      <c r="AF28" t="s">
        <v>1811</v>
      </c>
      <c r="AG28">
        <v>600001</v>
      </c>
      <c r="AH28" t="s">
        <v>2405</v>
      </c>
      <c r="AI28">
        <f t="shared" si="0"/>
        <v>0.02</v>
      </c>
      <c r="AR28" t="s">
        <v>1184</v>
      </c>
      <c r="AS28" t="s">
        <v>1209</v>
      </c>
      <c r="AT28" t="s">
        <v>1211</v>
      </c>
    </row>
    <row r="29" spans="1:46">
      <c r="A29" t="s">
        <v>2072</v>
      </c>
      <c r="B29">
        <v>601739</v>
      </c>
      <c r="C29" t="s">
        <v>1134</v>
      </c>
      <c r="D29">
        <v>909320</v>
      </c>
      <c r="E29" t="s">
        <v>2077</v>
      </c>
      <c r="F29">
        <v>601990</v>
      </c>
      <c r="G29" t="s">
        <v>2527</v>
      </c>
      <c r="H29" t="s">
        <v>2528</v>
      </c>
      <c r="I29" t="s">
        <v>2403</v>
      </c>
      <c r="J29" t="s">
        <v>2529</v>
      </c>
      <c r="K29">
        <v>0.04</v>
      </c>
      <c r="L29">
        <v>0.03</v>
      </c>
      <c r="M29">
        <v>-1.0000000000000002E-2</v>
      </c>
      <c r="N29">
        <v>7.7499999999999999E-2</v>
      </c>
      <c r="O29">
        <v>9.1999999999999998E-2</v>
      </c>
      <c r="P29">
        <v>-0.02</v>
      </c>
      <c r="Q29">
        <v>0</v>
      </c>
      <c r="R29">
        <v>-0.02</v>
      </c>
      <c r="S29">
        <v>-0.02</v>
      </c>
      <c r="T29">
        <v>-0.02</v>
      </c>
      <c r="U29">
        <v>5.7499999999999996E-2</v>
      </c>
      <c r="V29">
        <v>7.7499999999999999E-2</v>
      </c>
      <c r="W29">
        <v>5.7499999999999996E-2</v>
      </c>
      <c r="X29">
        <v>5.7499999999999996E-2</v>
      </c>
      <c r="Y29">
        <v>5.7499999999999996E-2</v>
      </c>
      <c r="Z29">
        <v>7.1999999999999995E-2</v>
      </c>
      <c r="AA29">
        <v>9.1999999999999998E-2</v>
      </c>
      <c r="AB29">
        <v>7.1999999999999995E-2</v>
      </c>
      <c r="AC29">
        <v>7.1999999999999995E-2</v>
      </c>
      <c r="AD29">
        <v>7.1999999999999995E-2</v>
      </c>
      <c r="AE29" t="str">
        <f>VLOOKUP(G29,'[2]Fee Breakdown-After May18'!BO:BP,2,0)</f>
        <v>Telepon &amp; ElektronikAudio &amp; VideoEarphone &amp; Headphone</v>
      </c>
      <c r="AF29" t="s">
        <v>1779</v>
      </c>
      <c r="AG29">
        <v>604968</v>
      </c>
      <c r="AH29" t="s">
        <v>2405</v>
      </c>
      <c r="AI29">
        <f t="shared" si="0"/>
        <v>0.02</v>
      </c>
      <c r="AR29" t="s">
        <v>1184</v>
      </c>
      <c r="AS29" t="s">
        <v>1209</v>
      </c>
      <c r="AT29" t="s">
        <v>1212</v>
      </c>
    </row>
    <row r="30" spans="1:46">
      <c r="A30" t="s">
        <v>1717</v>
      </c>
      <c r="B30">
        <v>700645</v>
      </c>
      <c r="C30" t="s">
        <v>1719</v>
      </c>
      <c r="D30">
        <v>700646</v>
      </c>
      <c r="E30" t="s">
        <v>1720</v>
      </c>
      <c r="F30">
        <v>700648</v>
      </c>
      <c r="G30" t="s">
        <v>2533</v>
      </c>
      <c r="H30" t="s">
        <v>2505</v>
      </c>
      <c r="I30" t="s">
        <v>2457</v>
      </c>
      <c r="J30" t="s">
        <v>1717</v>
      </c>
      <c r="K30">
        <v>0.04</v>
      </c>
      <c r="L30">
        <v>6.5000000000000002E-2</v>
      </c>
      <c r="M30">
        <v>2.5000000000000001E-2</v>
      </c>
      <c r="N30">
        <v>9.5000000000000001E-2</v>
      </c>
      <c r="O30">
        <v>8.2000000000000003E-2</v>
      </c>
      <c r="P30">
        <v>-0.02</v>
      </c>
      <c r="Q30">
        <v>0</v>
      </c>
      <c r="R30">
        <v>-0.02</v>
      </c>
      <c r="S30">
        <v>-0.02</v>
      </c>
      <c r="T30">
        <v>-0.02</v>
      </c>
      <c r="U30">
        <v>7.4999999999999997E-2</v>
      </c>
      <c r="V30">
        <v>9.5000000000000001E-2</v>
      </c>
      <c r="W30">
        <v>7.4999999999999997E-2</v>
      </c>
      <c r="X30">
        <v>7.4999999999999997E-2</v>
      </c>
      <c r="Y30">
        <v>7.4999999999999997E-2</v>
      </c>
      <c r="Z30">
        <v>6.2E-2</v>
      </c>
      <c r="AA30">
        <v>8.2000000000000003E-2</v>
      </c>
      <c r="AB30">
        <v>6.2E-2</v>
      </c>
      <c r="AC30">
        <v>6.2E-2</v>
      </c>
      <c r="AD30">
        <v>6.2E-2</v>
      </c>
      <c r="AE30" t="str">
        <f>VLOOKUP(G30,'[2]Fee Breakdown-After May18'!BO:BP,2,0)</f>
        <v>KesehatanSuplemen MakananSuplemen Kecantikan</v>
      </c>
      <c r="AF30" t="s">
        <v>2052</v>
      </c>
      <c r="AG30">
        <v>602118</v>
      </c>
      <c r="AH30" t="s">
        <v>2405</v>
      </c>
      <c r="AI30">
        <f t="shared" si="0"/>
        <v>0.02</v>
      </c>
      <c r="AR30" t="s">
        <v>1184</v>
      </c>
      <c r="AS30" t="s">
        <v>1209</v>
      </c>
      <c r="AT30" t="s">
        <v>1213</v>
      </c>
    </row>
    <row r="31" spans="1:46">
      <c r="A31" t="s">
        <v>1348</v>
      </c>
      <c r="B31">
        <v>601450</v>
      </c>
      <c r="C31" t="s">
        <v>1349</v>
      </c>
      <c r="D31">
        <v>849160</v>
      </c>
      <c r="E31" t="s">
        <v>1357</v>
      </c>
      <c r="F31">
        <v>601493</v>
      </c>
      <c r="G31" t="s">
        <v>2537</v>
      </c>
      <c r="H31" t="s">
        <v>2510</v>
      </c>
      <c r="I31" t="s">
        <v>2457</v>
      </c>
      <c r="J31" t="s">
        <v>1348</v>
      </c>
      <c r="K31">
        <v>0.04</v>
      </c>
      <c r="L31">
        <v>7.0000000000000007E-2</v>
      </c>
      <c r="M31">
        <v>3.0000000000000006E-2</v>
      </c>
      <c r="N31">
        <v>9.2499999999999999E-2</v>
      </c>
      <c r="O31">
        <v>0.1095</v>
      </c>
      <c r="P31">
        <v>-1.2500000000000002E-2</v>
      </c>
      <c r="Q31">
        <v>0</v>
      </c>
      <c r="R31">
        <v>-1.2500000000000002E-2</v>
      </c>
      <c r="S31">
        <v>-1.2500000000000002E-2</v>
      </c>
      <c r="T31">
        <v>-1.2500000000000002E-2</v>
      </c>
      <c r="U31">
        <v>0.08</v>
      </c>
      <c r="V31">
        <v>9.2499999999999999E-2</v>
      </c>
      <c r="W31">
        <v>0.08</v>
      </c>
      <c r="X31">
        <v>0.08</v>
      </c>
      <c r="Y31">
        <v>0.08</v>
      </c>
      <c r="Z31">
        <v>9.7000000000000003E-2</v>
      </c>
      <c r="AA31">
        <v>0.1095</v>
      </c>
      <c r="AB31">
        <v>9.7000000000000003E-2</v>
      </c>
      <c r="AC31">
        <v>9.7000000000000003E-2</v>
      </c>
      <c r="AD31">
        <v>9.7000000000000003E-2</v>
      </c>
      <c r="AE31" t="str">
        <f>VLOOKUP(G31,'[2]Fee Breakdown-After May18'!BO:BP,2,0)</f>
        <v>Perawatan &amp; KecantikanKeperluan Mandi &amp; Perawatan TubuhSabun &amp; Sabun Mandi</v>
      </c>
      <c r="AF31" t="s">
        <v>2322</v>
      </c>
      <c r="AG31">
        <v>601152</v>
      </c>
      <c r="AH31" t="s">
        <v>2405</v>
      </c>
      <c r="AI31">
        <f t="shared" si="0"/>
        <v>1.2500000000000002E-2</v>
      </c>
      <c r="AR31" t="s">
        <v>1184</v>
      </c>
      <c r="AS31" t="s">
        <v>1209</v>
      </c>
      <c r="AT31" t="s">
        <v>1214</v>
      </c>
    </row>
    <row r="32" spans="1:46">
      <c r="A32" t="s">
        <v>1615</v>
      </c>
      <c r="B32">
        <v>700437</v>
      </c>
      <c r="C32" t="s">
        <v>1630</v>
      </c>
      <c r="D32">
        <v>914824</v>
      </c>
      <c r="G32" t="s">
        <v>2541</v>
      </c>
      <c r="H32" t="s">
        <v>2541</v>
      </c>
      <c r="I32" t="s">
        <v>2457</v>
      </c>
      <c r="J32" t="s">
        <v>1615</v>
      </c>
      <c r="K32">
        <v>0.05</v>
      </c>
      <c r="L32">
        <v>6.5000000000000002E-2</v>
      </c>
      <c r="M32">
        <v>1.4999999999999999E-2</v>
      </c>
      <c r="N32">
        <v>9.5000000000000001E-2</v>
      </c>
      <c r="O32">
        <v>0.11700000000000001</v>
      </c>
      <c r="P32">
        <v>-0.02</v>
      </c>
      <c r="Q32">
        <v>0</v>
      </c>
      <c r="R32">
        <v>-0.02</v>
      </c>
      <c r="S32">
        <v>-0.02</v>
      </c>
      <c r="T32">
        <v>-0.02</v>
      </c>
      <c r="U32">
        <v>7.4999999999999997E-2</v>
      </c>
      <c r="V32">
        <v>9.5000000000000001E-2</v>
      </c>
      <c r="W32">
        <v>7.4999999999999997E-2</v>
      </c>
      <c r="X32">
        <v>7.4999999999999997E-2</v>
      </c>
      <c r="Y32">
        <v>7.4999999999999997E-2</v>
      </c>
      <c r="Z32">
        <v>9.7000000000000003E-2</v>
      </c>
      <c r="AA32">
        <v>0.11700000000000001</v>
      </c>
      <c r="AB32">
        <v>9.7000000000000003E-2</v>
      </c>
      <c r="AC32">
        <v>9.7000000000000003E-2</v>
      </c>
      <c r="AD32">
        <v>9.7000000000000003E-2</v>
      </c>
      <c r="AE32" t="str">
        <f>VLOOKUP(G32,'[2]Fee Breakdown-After May18'!BO:BP,2,0)</f>
        <v>Makanan &amp; MinumanMinuman</v>
      </c>
      <c r="AF32" t="s">
        <v>1496</v>
      </c>
      <c r="AG32">
        <v>951432</v>
      </c>
      <c r="AH32" t="s">
        <v>2405</v>
      </c>
      <c r="AI32">
        <f t="shared" si="0"/>
        <v>0.02</v>
      </c>
      <c r="AR32" t="s">
        <v>1184</v>
      </c>
      <c r="AS32" t="s">
        <v>1209</v>
      </c>
      <c r="AT32" t="s">
        <v>1215</v>
      </c>
    </row>
    <row r="33" spans="1:46">
      <c r="A33" t="s">
        <v>1959</v>
      </c>
      <c r="B33">
        <v>600024</v>
      </c>
      <c r="C33" t="s">
        <v>1973</v>
      </c>
      <c r="D33">
        <v>859400</v>
      </c>
      <c r="G33" t="s">
        <v>2546</v>
      </c>
      <c r="H33" t="s">
        <v>2546</v>
      </c>
      <c r="I33" t="s">
        <v>2547</v>
      </c>
      <c r="J33" t="s">
        <v>1959</v>
      </c>
      <c r="K33">
        <v>0.06</v>
      </c>
      <c r="L33">
        <v>0.08</v>
      </c>
      <c r="M33">
        <v>2.0000000000000004E-2</v>
      </c>
      <c r="N33">
        <v>0.1</v>
      </c>
      <c r="O33">
        <v>0.122</v>
      </c>
      <c r="P33">
        <v>-0.02</v>
      </c>
      <c r="Q33">
        <v>0</v>
      </c>
      <c r="R33">
        <v>-0.02</v>
      </c>
      <c r="S33">
        <v>-0.02</v>
      </c>
      <c r="T33">
        <v>-0.02</v>
      </c>
      <c r="U33">
        <v>0.08</v>
      </c>
      <c r="V33">
        <v>0.1</v>
      </c>
      <c r="W33">
        <v>0.08</v>
      </c>
      <c r="X33">
        <v>0.08</v>
      </c>
      <c r="Y33">
        <v>0.08</v>
      </c>
      <c r="Z33">
        <v>0.10199999999999999</v>
      </c>
      <c r="AA33">
        <v>0.122</v>
      </c>
      <c r="AB33">
        <v>0.10199999999999999</v>
      </c>
      <c r="AC33">
        <v>0.10199999999999999</v>
      </c>
      <c r="AD33">
        <v>0.10199999999999999</v>
      </c>
      <c r="AE33" t="str">
        <f>VLOOKUP(G33,'[2]Fee Breakdown-After May18'!BO:BP,2,0)</f>
        <v>Peralatan DapurPerlengkapan Minum</v>
      </c>
      <c r="AF33" t="s">
        <v>2028</v>
      </c>
      <c r="AG33">
        <v>601303</v>
      </c>
      <c r="AH33" t="s">
        <v>2405</v>
      </c>
      <c r="AI33">
        <f t="shared" si="0"/>
        <v>0.02</v>
      </c>
      <c r="AR33" t="s">
        <v>1184</v>
      </c>
      <c r="AS33" t="s">
        <v>1209</v>
      </c>
      <c r="AT33" t="s">
        <v>1216</v>
      </c>
    </row>
    <row r="34" spans="1:46">
      <c r="A34" t="s">
        <v>1948</v>
      </c>
      <c r="B34">
        <v>802184</v>
      </c>
      <c r="C34" t="s">
        <v>1953</v>
      </c>
      <c r="D34">
        <v>806792</v>
      </c>
      <c r="E34" t="s">
        <v>1954</v>
      </c>
      <c r="F34">
        <v>806920</v>
      </c>
      <c r="G34" t="s">
        <v>2551</v>
      </c>
      <c r="H34" t="s">
        <v>2552</v>
      </c>
      <c r="I34" t="s">
        <v>2457</v>
      </c>
      <c r="J34" t="s">
        <v>1948</v>
      </c>
      <c r="K34">
        <v>0.04</v>
      </c>
      <c r="L34">
        <v>7.4999999999999997E-2</v>
      </c>
      <c r="M34">
        <v>3.4999999999999996E-2</v>
      </c>
      <c r="N34">
        <v>0.1</v>
      </c>
      <c r="O34">
        <v>0.11700000000000001</v>
      </c>
      <c r="P34">
        <v>-0.02</v>
      </c>
      <c r="Q34">
        <v>0</v>
      </c>
      <c r="R34">
        <v>-0.02</v>
      </c>
      <c r="S34">
        <v>-0.02</v>
      </c>
      <c r="T34">
        <v>-0.02</v>
      </c>
      <c r="U34">
        <v>0.08</v>
      </c>
      <c r="V34">
        <v>0.1</v>
      </c>
      <c r="W34">
        <v>0.08</v>
      </c>
      <c r="X34">
        <v>0.08</v>
      </c>
      <c r="Y34">
        <v>0.08</v>
      </c>
      <c r="Z34">
        <v>9.7000000000000003E-2</v>
      </c>
      <c r="AA34">
        <v>0.11700000000000001</v>
      </c>
      <c r="AB34">
        <v>9.7000000000000003E-2</v>
      </c>
      <c r="AC34">
        <v>9.7000000000000003E-2</v>
      </c>
      <c r="AD34">
        <v>9.7000000000000003E-2</v>
      </c>
      <c r="AE34" t="str">
        <f>VLOOKUP(G34,'[2]Fee Breakdown-After May18'!BO:BP,2,0)</f>
        <v>Fashion AnakAksesori Fashion AnakTas &amp; Koper</v>
      </c>
      <c r="AF34" t="s">
        <v>2553</v>
      </c>
      <c r="AG34">
        <v>602966</v>
      </c>
      <c r="AH34" t="s">
        <v>2405</v>
      </c>
      <c r="AI34">
        <f t="shared" si="0"/>
        <v>0.02</v>
      </c>
      <c r="AR34" t="s">
        <v>1184</v>
      </c>
      <c r="AS34" t="s">
        <v>1209</v>
      </c>
      <c r="AT34" t="s">
        <v>1217</v>
      </c>
    </row>
    <row r="35" spans="1:46">
      <c r="A35" t="s">
        <v>1948</v>
      </c>
      <c r="B35">
        <v>802184</v>
      </c>
      <c r="C35" t="s">
        <v>1953</v>
      </c>
      <c r="D35">
        <v>806792</v>
      </c>
      <c r="E35" t="s">
        <v>1956</v>
      </c>
      <c r="F35">
        <v>807048</v>
      </c>
      <c r="G35" t="s">
        <v>2557</v>
      </c>
      <c r="H35" t="s">
        <v>2552</v>
      </c>
      <c r="I35" t="s">
        <v>2457</v>
      </c>
      <c r="J35" t="s">
        <v>1948</v>
      </c>
      <c r="K35">
        <v>0.04</v>
      </c>
      <c r="L35">
        <v>7.4999999999999997E-2</v>
      </c>
      <c r="M35">
        <v>3.4999999999999996E-2</v>
      </c>
      <c r="N35">
        <v>0.1</v>
      </c>
      <c r="O35">
        <v>0.11700000000000001</v>
      </c>
      <c r="P35">
        <v>-0.02</v>
      </c>
      <c r="Q35">
        <v>0</v>
      </c>
      <c r="R35">
        <v>-0.02</v>
      </c>
      <c r="S35">
        <v>-0.02</v>
      </c>
      <c r="T35">
        <v>-0.02</v>
      </c>
      <c r="U35">
        <v>0.08</v>
      </c>
      <c r="V35">
        <v>0.1</v>
      </c>
      <c r="W35">
        <v>0.08</v>
      </c>
      <c r="X35">
        <v>0.08</v>
      </c>
      <c r="Y35">
        <v>0.08</v>
      </c>
      <c r="Z35">
        <v>9.7000000000000003E-2</v>
      </c>
      <c r="AA35">
        <v>0.11700000000000001</v>
      </c>
      <c r="AB35">
        <v>9.7000000000000003E-2</v>
      </c>
      <c r="AC35">
        <v>9.7000000000000003E-2</v>
      </c>
      <c r="AD35">
        <v>9.7000000000000003E-2</v>
      </c>
      <c r="AE35" t="str">
        <f>VLOOKUP(G35,'[2]Fee Breakdown-After May18'!BO:BP,2,0)</f>
        <v>Fashion AnakAksesori Fashion AnakTopi Anak</v>
      </c>
      <c r="AR35" t="s">
        <v>1184</v>
      </c>
      <c r="AS35" t="s">
        <v>1209</v>
      </c>
      <c r="AT35" t="s">
        <v>1218</v>
      </c>
    </row>
    <row r="36" spans="1:46">
      <c r="A36" t="s">
        <v>1948</v>
      </c>
      <c r="B36">
        <v>802184</v>
      </c>
      <c r="C36" t="s">
        <v>1953</v>
      </c>
      <c r="D36">
        <v>806792</v>
      </c>
      <c r="E36" t="s">
        <v>1611</v>
      </c>
      <c r="F36">
        <v>807304</v>
      </c>
      <c r="G36" t="s">
        <v>2562</v>
      </c>
      <c r="H36" t="s">
        <v>2552</v>
      </c>
      <c r="I36" t="s">
        <v>2457</v>
      </c>
      <c r="J36" t="s">
        <v>1948</v>
      </c>
      <c r="K36">
        <v>0.04</v>
      </c>
      <c r="L36">
        <v>7.4999999999999997E-2</v>
      </c>
      <c r="M36">
        <v>3.4999999999999996E-2</v>
      </c>
      <c r="N36">
        <v>0.1</v>
      </c>
      <c r="O36">
        <v>0.11700000000000001</v>
      </c>
      <c r="P36">
        <v>-0.02</v>
      </c>
      <c r="Q36">
        <v>0</v>
      </c>
      <c r="R36">
        <v>-0.02</v>
      </c>
      <c r="S36">
        <v>-0.02</v>
      </c>
      <c r="T36">
        <v>-0.02</v>
      </c>
      <c r="U36">
        <v>0.08</v>
      </c>
      <c r="V36">
        <v>0.1</v>
      </c>
      <c r="W36">
        <v>0.08</v>
      </c>
      <c r="X36">
        <v>0.08</v>
      </c>
      <c r="Y36">
        <v>0.08</v>
      </c>
      <c r="Z36">
        <v>9.7000000000000003E-2</v>
      </c>
      <c r="AA36">
        <v>0.11700000000000001</v>
      </c>
      <c r="AB36">
        <v>9.7000000000000003E-2</v>
      </c>
      <c r="AC36">
        <v>9.7000000000000003E-2</v>
      </c>
      <c r="AD36">
        <v>9.7000000000000003E-2</v>
      </c>
      <c r="AE36" t="str">
        <f>VLOOKUP(G36,'[2]Fee Breakdown-After May18'!BO:BP,2,0)</f>
        <v>Fashion AnakAksesori Fashion AnakAksesoris Rambut</v>
      </c>
      <c r="AR36" t="s">
        <v>1184</v>
      </c>
      <c r="AS36" t="s">
        <v>1209</v>
      </c>
      <c r="AT36" t="s">
        <v>1219</v>
      </c>
    </row>
    <row r="37" spans="1:46">
      <c r="A37" t="s">
        <v>2322</v>
      </c>
      <c r="B37">
        <v>601152</v>
      </c>
      <c r="C37" t="s">
        <v>2333</v>
      </c>
      <c r="D37">
        <v>842888</v>
      </c>
      <c r="G37" t="s">
        <v>2566</v>
      </c>
      <c r="H37" t="s">
        <v>2566</v>
      </c>
      <c r="I37" t="s">
        <v>246</v>
      </c>
      <c r="J37" t="s">
        <v>2322</v>
      </c>
      <c r="K37">
        <v>5.5E-2</v>
      </c>
      <c r="L37">
        <v>0.08</v>
      </c>
      <c r="M37">
        <v>2.5000000000000001E-2</v>
      </c>
      <c r="N37">
        <v>9.2499999999999999E-2</v>
      </c>
      <c r="O37">
        <v>0.1095</v>
      </c>
      <c r="P37">
        <v>-1.2500000000000002E-2</v>
      </c>
      <c r="Q37">
        <v>0</v>
      </c>
      <c r="R37">
        <v>-1.2500000000000002E-2</v>
      </c>
      <c r="S37">
        <v>-1.2500000000000002E-2</v>
      </c>
      <c r="T37">
        <v>-1.2500000000000002E-2</v>
      </c>
      <c r="U37">
        <v>0.08</v>
      </c>
      <c r="V37">
        <v>9.2499999999999999E-2</v>
      </c>
      <c r="W37">
        <v>0.08</v>
      </c>
      <c r="X37">
        <v>0.08</v>
      </c>
      <c r="Y37">
        <v>0.08</v>
      </c>
      <c r="Z37">
        <v>9.7000000000000003E-2</v>
      </c>
      <c r="AA37">
        <v>0.1095</v>
      </c>
      <c r="AB37">
        <v>9.7000000000000003E-2</v>
      </c>
      <c r="AC37">
        <v>9.7000000000000003E-2</v>
      </c>
      <c r="AD37">
        <v>9.7000000000000003E-2</v>
      </c>
      <c r="AE37" t="str">
        <f>VLOOKUP(G37,'[2]Fee Breakdown-After May18'!BO:BP,2,0)</f>
        <v>Pakaian &amp; Pakaian Dalam WanitaPakaian Dalam Wanita</v>
      </c>
      <c r="AR37" t="s">
        <v>1184</v>
      </c>
      <c r="AS37" t="s">
        <v>1220</v>
      </c>
      <c r="AT37" t="s">
        <v>1221</v>
      </c>
    </row>
    <row r="38" spans="1:46">
      <c r="A38" t="s">
        <v>1948</v>
      </c>
      <c r="B38">
        <v>802184</v>
      </c>
      <c r="C38" t="s">
        <v>1953</v>
      </c>
      <c r="D38">
        <v>806792</v>
      </c>
      <c r="E38" t="s">
        <v>1958</v>
      </c>
      <c r="F38">
        <v>807816</v>
      </c>
      <c r="G38" t="s">
        <v>2570</v>
      </c>
      <c r="H38" t="s">
        <v>2552</v>
      </c>
      <c r="I38" t="s">
        <v>2457</v>
      </c>
      <c r="J38" t="s">
        <v>1948</v>
      </c>
      <c r="K38">
        <v>0.04</v>
      </c>
      <c r="L38">
        <v>7.4999999999999997E-2</v>
      </c>
      <c r="M38">
        <v>3.4999999999999996E-2</v>
      </c>
      <c r="N38">
        <v>0.1</v>
      </c>
      <c r="O38">
        <v>0.11700000000000001</v>
      </c>
      <c r="P38">
        <v>-0.02</v>
      </c>
      <c r="Q38">
        <v>0</v>
      </c>
      <c r="R38">
        <v>-0.02</v>
      </c>
      <c r="S38">
        <v>-0.02</v>
      </c>
      <c r="T38">
        <v>-0.02</v>
      </c>
      <c r="U38">
        <v>0.08</v>
      </c>
      <c r="V38">
        <v>0.1</v>
      </c>
      <c r="W38">
        <v>0.08</v>
      </c>
      <c r="X38">
        <v>0.08</v>
      </c>
      <c r="Y38">
        <v>0.08</v>
      </c>
      <c r="Z38">
        <v>9.7000000000000003E-2</v>
      </c>
      <c r="AA38">
        <v>0.11700000000000001</v>
      </c>
      <c r="AB38">
        <v>9.7000000000000003E-2</v>
      </c>
      <c r="AC38">
        <v>9.7000000000000003E-2</v>
      </c>
      <c r="AD38">
        <v>9.7000000000000003E-2</v>
      </c>
      <c r="AE38" t="str">
        <f>VLOOKUP(G38,'[2]Fee Breakdown-After May18'!BO:BP,2,0)</f>
        <v>Fashion AnakAksesori Fashion AnakJam Tangan</v>
      </c>
      <c r="AR38" t="s">
        <v>1184</v>
      </c>
      <c r="AS38" t="s">
        <v>1220</v>
      </c>
      <c r="AT38" t="s">
        <v>1222</v>
      </c>
    </row>
    <row r="39" spans="1:46">
      <c r="A39" t="s">
        <v>1948</v>
      </c>
      <c r="B39">
        <v>802184</v>
      </c>
      <c r="C39" t="s">
        <v>1953</v>
      </c>
      <c r="D39">
        <v>806792</v>
      </c>
      <c r="E39" t="s">
        <v>1606</v>
      </c>
      <c r="F39">
        <v>807176</v>
      </c>
      <c r="G39" t="s">
        <v>2574</v>
      </c>
      <c r="H39" t="s">
        <v>2552</v>
      </c>
      <c r="I39" t="s">
        <v>2457</v>
      </c>
      <c r="J39" t="s">
        <v>1948</v>
      </c>
      <c r="K39">
        <v>0.04</v>
      </c>
      <c r="L39">
        <v>7.4999999999999997E-2</v>
      </c>
      <c r="M39">
        <v>3.4999999999999996E-2</v>
      </c>
      <c r="N39">
        <v>0.1</v>
      </c>
      <c r="O39">
        <v>0.11700000000000001</v>
      </c>
      <c r="P39">
        <v>-0.02</v>
      </c>
      <c r="Q39">
        <v>0</v>
      </c>
      <c r="R39">
        <v>-0.02</v>
      </c>
      <c r="S39">
        <v>-0.02</v>
      </c>
      <c r="T39">
        <v>-0.02</v>
      </c>
      <c r="U39">
        <v>0.08</v>
      </c>
      <c r="V39">
        <v>0.1</v>
      </c>
      <c r="W39">
        <v>0.08</v>
      </c>
      <c r="X39">
        <v>0.08</v>
      </c>
      <c r="Y39">
        <v>0.08</v>
      </c>
      <c r="Z39">
        <v>9.7000000000000003E-2</v>
      </c>
      <c r="AA39">
        <v>0.11700000000000001</v>
      </c>
      <c r="AB39">
        <v>9.7000000000000003E-2</v>
      </c>
      <c r="AC39">
        <v>9.7000000000000003E-2</v>
      </c>
      <c r="AD39">
        <v>9.7000000000000003E-2</v>
      </c>
      <c r="AE39" t="str">
        <f>VLOOKUP(G39,'[2]Fee Breakdown-After May18'!BO:BP,2,0)</f>
        <v>Fashion AnakAksesori Fashion AnakKacamata</v>
      </c>
      <c r="AR39" t="s">
        <v>1184</v>
      </c>
      <c r="AS39" t="s">
        <v>1220</v>
      </c>
      <c r="AT39" t="s">
        <v>1223</v>
      </c>
    </row>
    <row r="40" spans="1:46">
      <c r="A40" t="s">
        <v>1948</v>
      </c>
      <c r="B40">
        <v>802184</v>
      </c>
      <c r="C40" t="s">
        <v>1953</v>
      </c>
      <c r="D40">
        <v>806792</v>
      </c>
      <c r="E40" t="s">
        <v>1589</v>
      </c>
      <c r="F40">
        <v>807432</v>
      </c>
      <c r="G40" t="s">
        <v>2578</v>
      </c>
      <c r="H40" t="s">
        <v>2552</v>
      </c>
      <c r="I40" t="s">
        <v>2457</v>
      </c>
      <c r="J40" t="s">
        <v>1948</v>
      </c>
      <c r="K40">
        <v>0.04</v>
      </c>
      <c r="L40">
        <v>7.4999999999999997E-2</v>
      </c>
      <c r="M40">
        <v>3.4999999999999996E-2</v>
      </c>
      <c r="N40">
        <v>0.1</v>
      </c>
      <c r="O40">
        <v>0.11700000000000001</v>
      </c>
      <c r="P40">
        <v>-0.02</v>
      </c>
      <c r="Q40">
        <v>0</v>
      </c>
      <c r="R40">
        <v>-0.02</v>
      </c>
      <c r="S40">
        <v>-0.02</v>
      </c>
      <c r="T40">
        <v>-0.02</v>
      </c>
      <c r="U40">
        <v>0.08</v>
      </c>
      <c r="V40">
        <v>0.1</v>
      </c>
      <c r="W40">
        <v>0.08</v>
      </c>
      <c r="X40">
        <v>0.08</v>
      </c>
      <c r="Y40">
        <v>0.08</v>
      </c>
      <c r="Z40">
        <v>9.7000000000000003E-2</v>
      </c>
      <c r="AA40">
        <v>0.11700000000000001</v>
      </c>
      <c r="AB40">
        <v>9.7000000000000003E-2</v>
      </c>
      <c r="AC40">
        <v>9.7000000000000003E-2</v>
      </c>
      <c r="AD40">
        <v>9.7000000000000003E-2</v>
      </c>
      <c r="AE40" t="str">
        <f>VLOOKUP(G40,'[2]Fee Breakdown-After May18'!BO:BP,2,0)</f>
        <v>Fashion AnakAksesori Fashion AnakSarung Tangan</v>
      </c>
      <c r="AR40" t="s">
        <v>1184</v>
      </c>
      <c r="AS40" t="s">
        <v>1220</v>
      </c>
      <c r="AT40" t="s">
        <v>1224</v>
      </c>
    </row>
    <row r="41" spans="1:46">
      <c r="A41" t="s">
        <v>1348</v>
      </c>
      <c r="B41">
        <v>601450</v>
      </c>
      <c r="C41" t="s">
        <v>1379</v>
      </c>
      <c r="D41">
        <v>856208</v>
      </c>
      <c r="E41" t="s">
        <v>1383</v>
      </c>
      <c r="F41">
        <v>855952</v>
      </c>
      <c r="G41" t="s">
        <v>2582</v>
      </c>
      <c r="H41" t="s">
        <v>2583</v>
      </c>
      <c r="I41" t="s">
        <v>2457</v>
      </c>
      <c r="J41" t="s">
        <v>1348</v>
      </c>
      <c r="K41">
        <v>0.04</v>
      </c>
      <c r="L41">
        <v>7.0000000000000007E-2</v>
      </c>
      <c r="M41">
        <v>3.0000000000000006E-2</v>
      </c>
      <c r="N41">
        <v>9.2499999999999999E-2</v>
      </c>
      <c r="O41">
        <v>0.1095</v>
      </c>
      <c r="P41">
        <v>-1.2500000000000002E-2</v>
      </c>
      <c r="Q41">
        <v>0</v>
      </c>
      <c r="R41">
        <v>-1.2500000000000002E-2</v>
      </c>
      <c r="S41">
        <v>-1.2500000000000002E-2</v>
      </c>
      <c r="T41">
        <v>-1.2500000000000002E-2</v>
      </c>
      <c r="U41">
        <v>0.08</v>
      </c>
      <c r="V41">
        <v>9.2499999999999999E-2</v>
      </c>
      <c r="W41">
        <v>0.08</v>
      </c>
      <c r="X41">
        <v>0.08</v>
      </c>
      <c r="Y41">
        <v>0.08</v>
      </c>
      <c r="Z41">
        <v>9.7000000000000003E-2</v>
      </c>
      <c r="AA41">
        <v>0.1095</v>
      </c>
      <c r="AB41">
        <v>9.7000000000000003E-2</v>
      </c>
      <c r="AC41">
        <v>9.7000000000000003E-2</v>
      </c>
      <c r="AD41">
        <v>9.7000000000000003E-2</v>
      </c>
      <c r="AE41" t="str">
        <f>VLOOKUP(G41,'[2]Fee Breakdown-After May18'!BO:BP,2,0)</f>
        <v>Perawatan &amp; KecantikanParfumParfum Wanita</v>
      </c>
      <c r="AR41" t="s">
        <v>1184</v>
      </c>
      <c r="AS41" t="s">
        <v>1220</v>
      </c>
      <c r="AT41" t="s">
        <v>1225</v>
      </c>
    </row>
    <row r="42" spans="1:46">
      <c r="A42" t="s">
        <v>1948</v>
      </c>
      <c r="B42">
        <v>802184</v>
      </c>
      <c r="C42" t="s">
        <v>1953</v>
      </c>
      <c r="D42">
        <v>806792</v>
      </c>
      <c r="E42" t="s">
        <v>1957</v>
      </c>
      <c r="F42">
        <v>807688</v>
      </c>
      <c r="G42" t="s">
        <v>2587</v>
      </c>
      <c r="H42" t="s">
        <v>2552</v>
      </c>
      <c r="I42" t="s">
        <v>2457</v>
      </c>
      <c r="J42" t="s">
        <v>1948</v>
      </c>
      <c r="K42">
        <v>0.04</v>
      </c>
      <c r="L42">
        <v>7.4999999999999997E-2</v>
      </c>
      <c r="M42">
        <v>3.4999999999999996E-2</v>
      </c>
      <c r="N42">
        <v>0.1</v>
      </c>
      <c r="O42">
        <v>0.11700000000000001</v>
      </c>
      <c r="P42">
        <v>-0.02</v>
      </c>
      <c r="Q42">
        <v>0</v>
      </c>
      <c r="R42">
        <v>-0.02</v>
      </c>
      <c r="S42">
        <v>-0.02</v>
      </c>
      <c r="T42">
        <v>-0.02</v>
      </c>
      <c r="U42">
        <v>0.08</v>
      </c>
      <c r="V42">
        <v>0.1</v>
      </c>
      <c r="W42">
        <v>0.08</v>
      </c>
      <c r="X42">
        <v>0.08</v>
      </c>
      <c r="Y42">
        <v>0.08</v>
      </c>
      <c r="Z42">
        <v>9.7000000000000003E-2</v>
      </c>
      <c r="AA42">
        <v>0.11700000000000001</v>
      </c>
      <c r="AB42">
        <v>9.7000000000000003E-2</v>
      </c>
      <c r="AC42">
        <v>9.7000000000000003E-2</v>
      </c>
      <c r="AD42">
        <v>9.7000000000000003E-2</v>
      </c>
      <c r="AE42" t="str">
        <f>VLOOKUP(G42,'[2]Fee Breakdown-After May18'!BO:BP,2,0)</f>
        <v>Fashion AnakAksesori Fashion AnakSyal &amp; Selendang Anak</v>
      </c>
      <c r="AR42" t="s">
        <v>1184</v>
      </c>
      <c r="AS42" t="s">
        <v>1220</v>
      </c>
      <c r="AT42" t="s">
        <v>1226</v>
      </c>
    </row>
    <row r="43" spans="1:46">
      <c r="A43" t="s">
        <v>1948</v>
      </c>
      <c r="B43">
        <v>802184</v>
      </c>
      <c r="C43" t="s">
        <v>1953</v>
      </c>
      <c r="D43">
        <v>806792</v>
      </c>
      <c r="E43" t="s">
        <v>1387</v>
      </c>
      <c r="F43">
        <v>960520</v>
      </c>
      <c r="G43" t="s">
        <v>2591</v>
      </c>
      <c r="H43" t="s">
        <v>2552</v>
      </c>
      <c r="I43" t="s">
        <v>2457</v>
      </c>
      <c r="J43" t="s">
        <v>1948</v>
      </c>
      <c r="K43">
        <v>0.04</v>
      </c>
      <c r="L43">
        <v>7.4999999999999997E-2</v>
      </c>
      <c r="M43">
        <v>3.4999999999999996E-2</v>
      </c>
      <c r="N43">
        <v>9.2499999999999999E-2</v>
      </c>
      <c r="O43">
        <v>0.1095</v>
      </c>
      <c r="P43">
        <v>-1.2500000000000002E-2</v>
      </c>
      <c r="Q43">
        <v>0</v>
      </c>
      <c r="R43">
        <v>-1.2500000000000002E-2</v>
      </c>
      <c r="S43">
        <v>-1.2500000000000002E-2</v>
      </c>
      <c r="T43">
        <v>-1.2500000000000002E-2</v>
      </c>
      <c r="U43">
        <v>0.08</v>
      </c>
      <c r="V43">
        <v>9.2499999999999999E-2</v>
      </c>
      <c r="W43">
        <v>0.08</v>
      </c>
      <c r="X43">
        <v>0.08</v>
      </c>
      <c r="Y43">
        <v>0.08</v>
      </c>
      <c r="Z43">
        <v>9.7000000000000003E-2</v>
      </c>
      <c r="AA43">
        <v>0.1095</v>
      </c>
      <c r="AB43">
        <v>9.7000000000000003E-2</v>
      </c>
      <c r="AC43">
        <v>9.7000000000000003E-2</v>
      </c>
      <c r="AD43">
        <v>9.7000000000000003E-2</v>
      </c>
      <c r="AE43" t="str">
        <f>VLOOKUP(G43,'[2]Fee Breakdown-After May18'!BO:BP,2,0)</f>
        <v>Fashion AnakAksesori Fashion AnakMasker Wajah</v>
      </c>
      <c r="AR43" t="s">
        <v>1184</v>
      </c>
      <c r="AS43" t="s">
        <v>1220</v>
      </c>
      <c r="AT43" t="s">
        <v>1227</v>
      </c>
    </row>
    <row r="44" spans="1:46">
      <c r="A44" t="s">
        <v>1948</v>
      </c>
      <c r="B44">
        <v>802184</v>
      </c>
      <c r="C44" t="s">
        <v>1953</v>
      </c>
      <c r="D44">
        <v>806792</v>
      </c>
      <c r="E44" t="s">
        <v>1586</v>
      </c>
      <c r="F44">
        <v>808072</v>
      </c>
      <c r="G44" t="s">
        <v>2595</v>
      </c>
      <c r="H44" t="s">
        <v>2552</v>
      </c>
      <c r="I44" t="s">
        <v>2457</v>
      </c>
      <c r="J44" t="s">
        <v>1948</v>
      </c>
      <c r="K44">
        <v>0.04</v>
      </c>
      <c r="L44">
        <v>7.4999999999999997E-2</v>
      </c>
      <c r="M44">
        <v>3.4999999999999996E-2</v>
      </c>
      <c r="N44">
        <v>0.1</v>
      </c>
      <c r="O44">
        <v>0.11700000000000001</v>
      </c>
      <c r="P44">
        <v>-0.02</v>
      </c>
      <c r="Q44">
        <v>0</v>
      </c>
      <c r="R44">
        <v>-0.02</v>
      </c>
      <c r="S44">
        <v>-0.02</v>
      </c>
      <c r="T44">
        <v>-0.02</v>
      </c>
      <c r="U44">
        <v>0.08</v>
      </c>
      <c r="V44">
        <v>0.1</v>
      </c>
      <c r="W44">
        <v>0.08</v>
      </c>
      <c r="X44">
        <v>0.08</v>
      </c>
      <c r="Y44">
        <v>0.08</v>
      </c>
      <c r="Z44">
        <v>9.7000000000000003E-2</v>
      </c>
      <c r="AA44">
        <v>0.11700000000000001</v>
      </c>
      <c r="AB44">
        <v>9.7000000000000003E-2</v>
      </c>
      <c r="AC44">
        <v>9.7000000000000003E-2</v>
      </c>
      <c r="AD44">
        <v>9.7000000000000003E-2</v>
      </c>
      <c r="AE44" t="str">
        <f>VLOOKUP(G44,'[2]Fee Breakdown-After May18'!BO:BP,2,0)</f>
        <v>Fashion AnakAksesori Fashion AnakAlat Penutup Telinga</v>
      </c>
      <c r="AR44" t="s">
        <v>1184</v>
      </c>
      <c r="AS44" t="s">
        <v>1220</v>
      </c>
      <c r="AT44" t="s">
        <v>1228</v>
      </c>
    </row>
    <row r="45" spans="1:46">
      <c r="A45" t="s">
        <v>1948</v>
      </c>
      <c r="B45">
        <v>802184</v>
      </c>
      <c r="C45" t="s">
        <v>1953</v>
      </c>
      <c r="D45">
        <v>806792</v>
      </c>
      <c r="E45" t="s">
        <v>1583</v>
      </c>
      <c r="F45">
        <v>807560</v>
      </c>
      <c r="G45" t="s">
        <v>2599</v>
      </c>
      <c r="H45" t="s">
        <v>2552</v>
      </c>
      <c r="I45" t="s">
        <v>2457</v>
      </c>
      <c r="J45" t="s">
        <v>1948</v>
      </c>
      <c r="K45">
        <v>0.04</v>
      </c>
      <c r="L45">
        <v>7.4999999999999997E-2</v>
      </c>
      <c r="M45">
        <v>3.4999999999999996E-2</v>
      </c>
      <c r="N45">
        <v>0.1</v>
      </c>
      <c r="O45">
        <v>0.11700000000000001</v>
      </c>
      <c r="P45">
        <v>-0.02</v>
      </c>
      <c r="Q45">
        <v>0</v>
      </c>
      <c r="R45">
        <v>-0.02</v>
      </c>
      <c r="S45">
        <v>-0.02</v>
      </c>
      <c r="T45">
        <v>-0.02</v>
      </c>
      <c r="U45">
        <v>0.08</v>
      </c>
      <c r="V45">
        <v>0.1</v>
      </c>
      <c r="W45">
        <v>0.08</v>
      </c>
      <c r="X45">
        <v>0.08</v>
      </c>
      <c r="Y45">
        <v>0.08</v>
      </c>
      <c r="Z45">
        <v>9.7000000000000003E-2</v>
      </c>
      <c r="AA45">
        <v>0.11700000000000001</v>
      </c>
      <c r="AB45">
        <v>9.7000000000000003E-2</v>
      </c>
      <c r="AC45">
        <v>9.7000000000000003E-2</v>
      </c>
      <c r="AD45">
        <v>9.7000000000000003E-2</v>
      </c>
      <c r="AE45" t="str">
        <f>VLOOKUP(G45,'[2]Fee Breakdown-After May18'!BO:BP,2,0)</f>
        <v>Fashion AnakAksesori Fashion AnakSabuk</v>
      </c>
      <c r="AR45" t="s">
        <v>1184</v>
      </c>
      <c r="AS45" t="s">
        <v>1220</v>
      </c>
      <c r="AT45" t="s">
        <v>1229</v>
      </c>
    </row>
    <row r="46" spans="1:46">
      <c r="A46" t="s">
        <v>2014</v>
      </c>
      <c r="B46">
        <v>824328</v>
      </c>
      <c r="C46" t="s">
        <v>2015</v>
      </c>
      <c r="D46">
        <v>840072</v>
      </c>
      <c r="G46" t="s">
        <v>2603</v>
      </c>
      <c r="H46" t="s">
        <v>2603</v>
      </c>
      <c r="I46" t="s">
        <v>246</v>
      </c>
      <c r="J46" t="s">
        <v>2014</v>
      </c>
      <c r="K46">
        <v>0.05</v>
      </c>
      <c r="L46">
        <v>0.08</v>
      </c>
      <c r="M46">
        <v>0.03</v>
      </c>
      <c r="N46">
        <v>9.2499999999999999E-2</v>
      </c>
      <c r="O46">
        <v>0.1095</v>
      </c>
      <c r="P46">
        <v>-1.2500000000000002E-2</v>
      </c>
      <c r="Q46">
        <v>0</v>
      </c>
      <c r="R46">
        <v>-1.2500000000000002E-2</v>
      </c>
      <c r="S46">
        <v>-1.2500000000000002E-2</v>
      </c>
      <c r="T46">
        <v>-1.2500000000000002E-2</v>
      </c>
      <c r="U46">
        <v>0.08</v>
      </c>
      <c r="V46">
        <v>9.2499999999999999E-2</v>
      </c>
      <c r="W46">
        <v>0.08</v>
      </c>
      <c r="X46">
        <v>0.08</v>
      </c>
      <c r="Y46">
        <v>0.08</v>
      </c>
      <c r="Z46">
        <v>9.7000000000000003E-2</v>
      </c>
      <c r="AA46">
        <v>0.1095</v>
      </c>
      <c r="AB46">
        <v>9.7000000000000003E-2</v>
      </c>
      <c r="AC46">
        <v>9.7000000000000003E-2</v>
      </c>
      <c r="AD46">
        <v>9.7000000000000003E-2</v>
      </c>
      <c r="AE46" t="str">
        <f>VLOOKUP(G46,'[2]Fee Breakdown-After May18'!BO:BP,2,0)</f>
        <v>Pakaian &amp; Pakaian Dalam PriaBawahan Pria</v>
      </c>
      <c r="AR46" t="s">
        <v>1184</v>
      </c>
      <c r="AS46" t="s">
        <v>1230</v>
      </c>
    </row>
    <row r="47" spans="1:46">
      <c r="A47" t="s">
        <v>1348</v>
      </c>
      <c r="B47">
        <v>601450</v>
      </c>
      <c r="C47" t="s">
        <v>1384</v>
      </c>
      <c r="D47">
        <v>849416</v>
      </c>
      <c r="G47" t="s">
        <v>2607</v>
      </c>
      <c r="H47" t="s">
        <v>2607</v>
      </c>
      <c r="I47" t="s">
        <v>2457</v>
      </c>
      <c r="J47" t="s">
        <v>1348</v>
      </c>
      <c r="K47">
        <v>0.04</v>
      </c>
      <c r="L47">
        <v>7.0000000000000007E-2</v>
      </c>
      <c r="M47">
        <v>3.0000000000000006E-2</v>
      </c>
      <c r="N47">
        <v>0.1</v>
      </c>
      <c r="O47">
        <v>9.1999999999999998E-2</v>
      </c>
      <c r="P47">
        <v>-0.02</v>
      </c>
      <c r="Q47">
        <v>0</v>
      </c>
      <c r="R47">
        <v>-0.02</v>
      </c>
      <c r="S47">
        <v>-0.02</v>
      </c>
      <c r="T47">
        <v>-0.02</v>
      </c>
      <c r="U47">
        <v>0.08</v>
      </c>
      <c r="V47">
        <v>0.1</v>
      </c>
      <c r="W47">
        <v>0.08</v>
      </c>
      <c r="X47">
        <v>0.08</v>
      </c>
      <c r="Y47">
        <v>0.08</v>
      </c>
      <c r="Z47">
        <v>7.1999999999999995E-2</v>
      </c>
      <c r="AA47">
        <v>9.1999999999999998E-2</v>
      </c>
      <c r="AB47">
        <v>7.1999999999999995E-2</v>
      </c>
      <c r="AC47">
        <v>7.1999999999999995E-2</v>
      </c>
      <c r="AD47">
        <v>7.1999999999999995E-2</v>
      </c>
      <c r="AE47" t="str">
        <f>VLOOKUP(G47,'[2]Fee Breakdown-After May18'!BO:BP,2,0)</f>
        <v>Perawatan &amp; KecantikanPeralatan Perawatan</v>
      </c>
      <c r="AR47" t="s">
        <v>1184</v>
      </c>
      <c r="AS47" t="s">
        <v>1231</v>
      </c>
    </row>
    <row r="48" spans="1:46">
      <c r="A48" t="s">
        <v>1184</v>
      </c>
      <c r="B48">
        <v>605196</v>
      </c>
      <c r="C48" t="s">
        <v>1185</v>
      </c>
      <c r="D48">
        <v>809488</v>
      </c>
      <c r="E48" t="s">
        <v>1200</v>
      </c>
      <c r="F48">
        <v>813328</v>
      </c>
      <c r="G48" t="s">
        <v>2611</v>
      </c>
      <c r="H48" t="s">
        <v>2612</v>
      </c>
      <c r="I48" t="s">
        <v>2403</v>
      </c>
      <c r="J48" t="s">
        <v>1184</v>
      </c>
      <c r="K48">
        <v>5.5E-2</v>
      </c>
      <c r="L48">
        <v>7.4999999999999997E-2</v>
      </c>
      <c r="M48">
        <v>1.9999999999999997E-2</v>
      </c>
      <c r="N48">
        <v>9.5000000000000001E-2</v>
      </c>
      <c r="O48">
        <v>0.122</v>
      </c>
      <c r="P48">
        <v>-0.02</v>
      </c>
      <c r="Q48">
        <v>0</v>
      </c>
      <c r="R48">
        <v>-0.02</v>
      </c>
      <c r="S48">
        <v>-0.02</v>
      </c>
      <c r="T48">
        <v>-0.02</v>
      </c>
      <c r="U48">
        <v>7.4999999999999997E-2</v>
      </c>
      <c r="V48">
        <v>9.5000000000000001E-2</v>
      </c>
      <c r="W48">
        <v>7.4999999999999997E-2</v>
      </c>
      <c r="X48">
        <v>7.4999999999999997E-2</v>
      </c>
      <c r="Y48">
        <v>7.4999999999999997E-2</v>
      </c>
      <c r="Z48">
        <v>0.10199999999999999</v>
      </c>
      <c r="AA48">
        <v>0.122</v>
      </c>
      <c r="AB48">
        <v>0.10199999999999999</v>
      </c>
      <c r="AC48">
        <v>0.10199999999999999</v>
      </c>
      <c r="AD48">
        <v>0.10199999999999999</v>
      </c>
      <c r="AE48" t="str">
        <f>VLOOKUP(G48,'[2]Fee Breakdown-After May18'!BO:BP,2,0)</f>
        <v>Mobil &amp; Sepeda MotorSuku Cadang KendaraanWiper &amp; Pencuci Kaca Depan Mobil</v>
      </c>
      <c r="AR48" t="s">
        <v>1184</v>
      </c>
      <c r="AS48" t="s">
        <v>1232</v>
      </c>
      <c r="AT48" t="s">
        <v>1186</v>
      </c>
    </row>
    <row r="49" spans="1:46">
      <c r="A49" t="s">
        <v>1184</v>
      </c>
      <c r="B49">
        <v>605196</v>
      </c>
      <c r="C49" t="s">
        <v>1185</v>
      </c>
      <c r="D49">
        <v>809488</v>
      </c>
      <c r="E49" t="s">
        <v>1199</v>
      </c>
      <c r="F49">
        <v>813584</v>
      </c>
      <c r="G49" t="s">
        <v>2616</v>
      </c>
      <c r="H49" t="s">
        <v>2612</v>
      </c>
      <c r="I49" t="s">
        <v>2403</v>
      </c>
      <c r="J49" t="s">
        <v>1184</v>
      </c>
      <c r="K49">
        <v>5.5E-2</v>
      </c>
      <c r="L49">
        <v>7.4999999999999997E-2</v>
      </c>
      <c r="M49">
        <v>1.9999999999999997E-2</v>
      </c>
      <c r="N49">
        <v>9.2499999999999999E-2</v>
      </c>
      <c r="O49">
        <v>0.11449999999999999</v>
      </c>
      <c r="P49">
        <v>-1.2500000000000002E-2</v>
      </c>
      <c r="Q49">
        <v>0</v>
      </c>
      <c r="R49">
        <v>-1.2500000000000002E-2</v>
      </c>
      <c r="S49">
        <v>-1.2500000000000002E-2</v>
      </c>
      <c r="T49">
        <v>-1.2500000000000002E-2</v>
      </c>
      <c r="U49">
        <v>0.08</v>
      </c>
      <c r="V49">
        <v>9.2499999999999999E-2</v>
      </c>
      <c r="W49">
        <v>0.08</v>
      </c>
      <c r="X49">
        <v>0.08</v>
      </c>
      <c r="Y49">
        <v>0.08</v>
      </c>
      <c r="Z49">
        <v>0.10199999999999999</v>
      </c>
      <c r="AA49">
        <v>0.11449999999999999</v>
      </c>
      <c r="AB49">
        <v>0.10199999999999999</v>
      </c>
      <c r="AC49">
        <v>0.10199999999999999</v>
      </c>
      <c r="AD49">
        <v>0.10199999999999999</v>
      </c>
      <c r="AE49" t="str">
        <f>VLOOKUP(G49,'[2]Fee Breakdown-After May18'!BO:BP,2,0)</f>
        <v>Mobil &amp; Sepeda MotorSuku Cadang KendaraanRoda, Pelek, &amp; Aksesori</v>
      </c>
      <c r="AR49" t="s">
        <v>1184</v>
      </c>
      <c r="AS49" t="s">
        <v>1232</v>
      </c>
      <c r="AT49" t="s">
        <v>1190</v>
      </c>
    </row>
    <row r="50" spans="1:46">
      <c r="A50" t="s">
        <v>1184</v>
      </c>
      <c r="B50">
        <v>605196</v>
      </c>
      <c r="C50" t="s">
        <v>1185</v>
      </c>
      <c r="D50">
        <v>809488</v>
      </c>
      <c r="E50" t="s">
        <v>1198</v>
      </c>
      <c r="F50">
        <v>813712</v>
      </c>
      <c r="G50" t="s">
        <v>2620</v>
      </c>
      <c r="H50" t="s">
        <v>2612</v>
      </c>
      <c r="I50" t="s">
        <v>2403</v>
      </c>
      <c r="J50" t="s">
        <v>1184</v>
      </c>
      <c r="K50">
        <v>5.5E-2</v>
      </c>
      <c r="L50">
        <v>7.4999999999999997E-2</v>
      </c>
      <c r="M50">
        <v>1.9999999999999997E-2</v>
      </c>
      <c r="N50">
        <v>9.2499999999999999E-2</v>
      </c>
      <c r="O50">
        <v>0.1195</v>
      </c>
      <c r="P50">
        <v>-1.7500000000000009E-2</v>
      </c>
      <c r="Q50">
        <v>0</v>
      </c>
      <c r="R50">
        <v>-1.7500000000000009E-2</v>
      </c>
      <c r="S50">
        <v>-1.7500000000000009E-2</v>
      </c>
      <c r="T50">
        <v>-1.7500000000000009E-2</v>
      </c>
      <c r="U50">
        <v>7.4999999999999983E-2</v>
      </c>
      <c r="V50">
        <v>9.2499999999999999E-2</v>
      </c>
      <c r="W50">
        <v>7.4999999999999983E-2</v>
      </c>
      <c r="X50">
        <v>7.4999999999999983E-2</v>
      </c>
      <c r="Y50">
        <v>7.4999999999999983E-2</v>
      </c>
      <c r="Z50">
        <v>0.10199999999999998</v>
      </c>
      <c r="AA50">
        <v>0.1195</v>
      </c>
      <c r="AB50">
        <v>0.10199999999999998</v>
      </c>
      <c r="AC50">
        <v>0.10199999999999998</v>
      </c>
      <c r="AD50">
        <v>0.10199999999999998</v>
      </c>
      <c r="AE50" t="str">
        <f>VLOOKUP(G50,'[2]Fee Breakdown-After May18'!BO:BP,2,0)</f>
        <v>Mobil &amp; Sepeda MotorSuku Cadang KendaraanBan &amp; Aksesori</v>
      </c>
      <c r="AR50" t="s">
        <v>1184</v>
      </c>
      <c r="AS50" t="s">
        <v>1232</v>
      </c>
      <c r="AT50" t="s">
        <v>1233</v>
      </c>
    </row>
    <row r="51" spans="1:46">
      <c r="A51" t="s">
        <v>1184</v>
      </c>
      <c r="B51">
        <v>605196</v>
      </c>
      <c r="C51" t="s">
        <v>1185</v>
      </c>
      <c r="D51">
        <v>809488</v>
      </c>
      <c r="E51" t="s">
        <v>1197</v>
      </c>
      <c r="F51">
        <v>813840</v>
      </c>
      <c r="G51" t="s">
        <v>2624</v>
      </c>
      <c r="H51" t="s">
        <v>2612</v>
      </c>
      <c r="I51" t="s">
        <v>2403</v>
      </c>
      <c r="J51" t="s">
        <v>1184</v>
      </c>
      <c r="K51">
        <v>5.5E-2</v>
      </c>
      <c r="L51">
        <v>7.4999999999999997E-2</v>
      </c>
      <c r="M51">
        <v>1.9999999999999997E-2</v>
      </c>
      <c r="N51">
        <v>9.2499999999999999E-2</v>
      </c>
      <c r="O51">
        <v>0.1195</v>
      </c>
      <c r="P51">
        <v>-1.7500000000000009E-2</v>
      </c>
      <c r="Q51">
        <v>0</v>
      </c>
      <c r="R51">
        <v>-1.7500000000000009E-2</v>
      </c>
      <c r="S51">
        <v>-1.7500000000000009E-2</v>
      </c>
      <c r="T51">
        <v>-1.7500000000000009E-2</v>
      </c>
      <c r="U51">
        <v>7.4999999999999983E-2</v>
      </c>
      <c r="V51">
        <v>9.2499999999999999E-2</v>
      </c>
      <c r="W51">
        <v>7.4999999999999983E-2</v>
      </c>
      <c r="X51">
        <v>7.4999999999999983E-2</v>
      </c>
      <c r="Y51">
        <v>7.4999999999999983E-2</v>
      </c>
      <c r="Z51">
        <v>0.10199999999999998</v>
      </c>
      <c r="AA51">
        <v>0.1195</v>
      </c>
      <c r="AB51">
        <v>0.10199999999999998</v>
      </c>
      <c r="AC51">
        <v>0.10199999999999998</v>
      </c>
      <c r="AD51">
        <v>0.10199999999999998</v>
      </c>
      <c r="AE51" t="str">
        <f>VLOOKUP(G51,'[2]Fee Breakdown-After May18'!BO:BP,2,0)</f>
        <v>Mobil &amp; Sepeda MotorSuku Cadang KendaraanSok, Strut, &amp; Suspensi</v>
      </c>
      <c r="AR51" t="s">
        <v>1184</v>
      </c>
      <c r="AS51" t="s">
        <v>1232</v>
      </c>
      <c r="AT51" t="s">
        <v>1191</v>
      </c>
    </row>
    <row r="52" spans="1:46">
      <c r="A52" t="s">
        <v>1184</v>
      </c>
      <c r="B52">
        <v>605196</v>
      </c>
      <c r="C52" t="s">
        <v>1185</v>
      </c>
      <c r="D52">
        <v>809488</v>
      </c>
      <c r="E52" t="s">
        <v>1196</v>
      </c>
      <c r="F52">
        <v>813968</v>
      </c>
      <c r="G52" t="s">
        <v>2628</v>
      </c>
      <c r="H52" t="s">
        <v>2612</v>
      </c>
      <c r="I52" t="s">
        <v>2403</v>
      </c>
      <c r="J52" t="s">
        <v>1184</v>
      </c>
      <c r="K52">
        <v>5.5E-2</v>
      </c>
      <c r="L52">
        <v>7.4999999999999997E-2</v>
      </c>
      <c r="M52">
        <v>1.9999999999999997E-2</v>
      </c>
      <c r="N52">
        <v>9.2499999999999999E-2</v>
      </c>
      <c r="O52">
        <v>0.11449999999999999</v>
      </c>
      <c r="P52">
        <v>-1.2500000000000002E-2</v>
      </c>
      <c r="Q52">
        <v>0</v>
      </c>
      <c r="R52">
        <v>-1.2500000000000002E-2</v>
      </c>
      <c r="S52">
        <v>-1.2500000000000002E-2</v>
      </c>
      <c r="T52">
        <v>-1.2500000000000002E-2</v>
      </c>
      <c r="U52">
        <v>0.08</v>
      </c>
      <c r="V52">
        <v>9.2499999999999999E-2</v>
      </c>
      <c r="W52">
        <v>0.08</v>
      </c>
      <c r="X52">
        <v>0.08</v>
      </c>
      <c r="Y52">
        <v>0.08</v>
      </c>
      <c r="Z52">
        <v>0.10199999999999999</v>
      </c>
      <c r="AA52">
        <v>0.11449999999999999</v>
      </c>
      <c r="AB52">
        <v>0.10199999999999999</v>
      </c>
      <c r="AC52">
        <v>0.10199999999999999</v>
      </c>
      <c r="AD52">
        <v>0.10199999999999999</v>
      </c>
      <c r="AE52" t="str">
        <f>VLOOKUP(G52,'[2]Fee Breakdown-After May18'!BO:BP,2,0)</f>
        <v>Mobil &amp; Sepeda MotorSuku Cadang KendaraanRadiator, Pendinginan Mesin, &amp; Kontrol Suhu</v>
      </c>
      <c r="AR52" t="s">
        <v>1184</v>
      </c>
      <c r="AS52" t="s">
        <v>1232</v>
      </c>
      <c r="AT52" t="s">
        <v>1193</v>
      </c>
    </row>
    <row r="53" spans="1:46">
      <c r="A53" t="s">
        <v>1184</v>
      </c>
      <c r="B53">
        <v>605196</v>
      </c>
      <c r="C53" t="s">
        <v>1185</v>
      </c>
      <c r="D53">
        <v>809488</v>
      </c>
      <c r="E53" t="s">
        <v>1195</v>
      </c>
      <c r="F53">
        <v>814864</v>
      </c>
      <c r="G53" t="s">
        <v>2632</v>
      </c>
      <c r="H53" t="s">
        <v>2612</v>
      </c>
      <c r="I53" t="s">
        <v>2403</v>
      </c>
      <c r="J53" t="s">
        <v>1184</v>
      </c>
      <c r="K53">
        <v>5.5E-2</v>
      </c>
      <c r="L53">
        <v>7.4999999999999997E-2</v>
      </c>
      <c r="M53">
        <v>1.9999999999999997E-2</v>
      </c>
      <c r="N53">
        <v>9.2499999999999999E-2</v>
      </c>
      <c r="O53">
        <v>0.1195</v>
      </c>
      <c r="P53">
        <v>-1.7500000000000009E-2</v>
      </c>
      <c r="Q53">
        <v>0</v>
      </c>
      <c r="R53">
        <v>-1.7500000000000009E-2</v>
      </c>
      <c r="S53">
        <v>-1.7500000000000009E-2</v>
      </c>
      <c r="T53">
        <v>-1.7500000000000009E-2</v>
      </c>
      <c r="U53">
        <v>7.4999999999999983E-2</v>
      </c>
      <c r="V53">
        <v>9.2499999999999999E-2</v>
      </c>
      <c r="W53">
        <v>7.4999999999999983E-2</v>
      </c>
      <c r="X53">
        <v>7.4999999999999983E-2</v>
      </c>
      <c r="Y53">
        <v>7.4999999999999983E-2</v>
      </c>
      <c r="Z53">
        <v>0.10199999999999998</v>
      </c>
      <c r="AA53">
        <v>0.1195</v>
      </c>
      <c r="AB53">
        <v>0.10199999999999998</v>
      </c>
      <c r="AC53">
        <v>0.10199999999999998</v>
      </c>
      <c r="AD53">
        <v>0.10199999999999998</v>
      </c>
      <c r="AE53" t="str">
        <f>VLOOKUP(G53,'[2]Fee Breakdown-After May18'!BO:BP,2,0)</f>
        <v>Mobil &amp; Sepeda MotorSuku Cadang KendaraanPengapian</v>
      </c>
      <c r="AR53" t="s">
        <v>1184</v>
      </c>
      <c r="AS53" t="s">
        <v>1232</v>
      </c>
      <c r="AT53" t="s">
        <v>1234</v>
      </c>
    </row>
    <row r="54" spans="1:46">
      <c r="A54" t="s">
        <v>1184</v>
      </c>
      <c r="B54">
        <v>605196</v>
      </c>
      <c r="C54" t="s">
        <v>1185</v>
      </c>
      <c r="D54">
        <v>809488</v>
      </c>
      <c r="E54" t="s">
        <v>1194</v>
      </c>
      <c r="F54">
        <v>814736</v>
      </c>
      <c r="G54" t="s">
        <v>2636</v>
      </c>
      <c r="H54" t="s">
        <v>2612</v>
      </c>
      <c r="I54" t="s">
        <v>2403</v>
      </c>
      <c r="J54" t="s">
        <v>1184</v>
      </c>
      <c r="K54">
        <v>5.5E-2</v>
      </c>
      <c r="L54">
        <v>7.4999999999999997E-2</v>
      </c>
      <c r="M54">
        <v>1.9999999999999997E-2</v>
      </c>
      <c r="N54">
        <v>9.5000000000000001E-2</v>
      </c>
      <c r="O54">
        <v>0.122</v>
      </c>
      <c r="P54">
        <v>-0.02</v>
      </c>
      <c r="Q54">
        <v>0</v>
      </c>
      <c r="R54">
        <v>-0.02</v>
      </c>
      <c r="S54">
        <v>-0.02</v>
      </c>
      <c r="T54">
        <v>-0.02</v>
      </c>
      <c r="U54">
        <v>7.4999999999999997E-2</v>
      </c>
      <c r="V54">
        <v>9.5000000000000001E-2</v>
      </c>
      <c r="W54">
        <v>7.4999999999999997E-2</v>
      </c>
      <c r="X54">
        <v>7.4999999999999997E-2</v>
      </c>
      <c r="Y54">
        <v>7.4999999999999997E-2</v>
      </c>
      <c r="Z54">
        <v>0.10199999999999999</v>
      </c>
      <c r="AA54">
        <v>0.122</v>
      </c>
      <c r="AB54">
        <v>0.10199999999999999</v>
      </c>
      <c r="AC54">
        <v>0.10199999999999999</v>
      </c>
      <c r="AD54">
        <v>0.10199999999999999</v>
      </c>
      <c r="AE54" t="str">
        <f>VLOOKUP(G54,'[2]Fee Breakdown-After May18'!BO:BP,2,0)</f>
        <v>Mobil &amp; Sepeda MotorSuku Cadang KendaraanSistem Bahan Bakar</v>
      </c>
      <c r="AR54" t="s">
        <v>1184</v>
      </c>
      <c r="AS54" t="s">
        <v>1232</v>
      </c>
      <c r="AT54" t="s">
        <v>1235</v>
      </c>
    </row>
    <row r="55" spans="1:46">
      <c r="A55" t="s">
        <v>1184</v>
      </c>
      <c r="B55">
        <v>605196</v>
      </c>
      <c r="C55" t="s">
        <v>1185</v>
      </c>
      <c r="D55">
        <v>809488</v>
      </c>
      <c r="E55" t="s">
        <v>1193</v>
      </c>
      <c r="F55">
        <v>813456</v>
      </c>
      <c r="G55" t="s">
        <v>2640</v>
      </c>
      <c r="H55" t="s">
        <v>2612</v>
      </c>
      <c r="I55" t="s">
        <v>2403</v>
      </c>
      <c r="J55" t="s">
        <v>1184</v>
      </c>
      <c r="K55">
        <v>5.5E-2</v>
      </c>
      <c r="L55">
        <v>7.4999999999999997E-2</v>
      </c>
      <c r="M55">
        <v>1.9999999999999997E-2</v>
      </c>
      <c r="N55">
        <v>9.5000000000000001E-2</v>
      </c>
      <c r="O55">
        <v>0.122</v>
      </c>
      <c r="P55">
        <v>-0.02</v>
      </c>
      <c r="Q55">
        <v>0</v>
      </c>
      <c r="R55">
        <v>-0.02</v>
      </c>
      <c r="S55">
        <v>-0.02</v>
      </c>
      <c r="T55">
        <v>-0.02</v>
      </c>
      <c r="U55">
        <v>7.4999999999999997E-2</v>
      </c>
      <c r="V55">
        <v>9.5000000000000001E-2</v>
      </c>
      <c r="W55">
        <v>7.4999999999999997E-2</v>
      </c>
      <c r="X55">
        <v>7.4999999999999997E-2</v>
      </c>
      <c r="Y55">
        <v>7.4999999999999997E-2</v>
      </c>
      <c r="Z55">
        <v>0.10199999999999999</v>
      </c>
      <c r="AA55">
        <v>0.122</v>
      </c>
      <c r="AB55">
        <v>0.10199999999999999</v>
      </c>
      <c r="AC55">
        <v>0.10199999999999999</v>
      </c>
      <c r="AD55">
        <v>0.10199999999999999</v>
      </c>
      <c r="AE55" t="str">
        <f>VLOOKUP(G55,'[2]Fee Breakdown-After May18'!BO:BP,2,0)</f>
        <v>Mobil &amp; Sepeda MotorSuku Cadang KendaraanPembuangan &amp; Emisi</v>
      </c>
      <c r="AR55" t="s">
        <v>1184</v>
      </c>
      <c r="AS55" t="s">
        <v>1232</v>
      </c>
      <c r="AT55" t="s">
        <v>1236</v>
      </c>
    </row>
    <row r="56" spans="1:46">
      <c r="A56" t="s">
        <v>1184</v>
      </c>
      <c r="B56">
        <v>605196</v>
      </c>
      <c r="C56" t="s">
        <v>1185</v>
      </c>
      <c r="D56">
        <v>809488</v>
      </c>
      <c r="E56" t="s">
        <v>1192</v>
      </c>
      <c r="F56">
        <v>814352</v>
      </c>
      <c r="G56" t="s">
        <v>2644</v>
      </c>
      <c r="H56" t="s">
        <v>2612</v>
      </c>
      <c r="I56" t="s">
        <v>2403</v>
      </c>
      <c r="J56" t="s">
        <v>1184</v>
      </c>
      <c r="K56">
        <v>5.5E-2</v>
      </c>
      <c r="L56">
        <v>7.4999999999999997E-2</v>
      </c>
      <c r="M56">
        <v>1.9999999999999997E-2</v>
      </c>
      <c r="N56">
        <v>9.5000000000000001E-2</v>
      </c>
      <c r="O56">
        <v>0.122</v>
      </c>
      <c r="P56">
        <v>-0.02</v>
      </c>
      <c r="Q56">
        <v>0</v>
      </c>
      <c r="R56">
        <v>-0.02</v>
      </c>
      <c r="S56">
        <v>-0.02</v>
      </c>
      <c r="T56">
        <v>-0.02</v>
      </c>
      <c r="U56">
        <v>7.4999999999999997E-2</v>
      </c>
      <c r="V56">
        <v>9.5000000000000001E-2</v>
      </c>
      <c r="W56">
        <v>7.4999999999999997E-2</v>
      </c>
      <c r="X56">
        <v>7.4999999999999997E-2</v>
      </c>
      <c r="Y56">
        <v>7.4999999999999997E-2</v>
      </c>
      <c r="Z56">
        <v>0.10199999999999999</v>
      </c>
      <c r="AA56">
        <v>0.122</v>
      </c>
      <c r="AB56">
        <v>0.10199999999999999</v>
      </c>
      <c r="AC56">
        <v>0.10199999999999999</v>
      </c>
      <c r="AD56">
        <v>0.10199999999999999</v>
      </c>
      <c r="AE56" t="str">
        <f>VLOOKUP(G56,'[2]Fee Breakdown-After May18'!BO:BP,2,0)</f>
        <v>Mobil &amp; Sepeda MotorSuku Cadang KendaraanKomponen Mesin</v>
      </c>
      <c r="AR56" t="s">
        <v>1184</v>
      </c>
      <c r="AS56" t="s">
        <v>1232</v>
      </c>
      <c r="AT56" t="s">
        <v>1237</v>
      </c>
    </row>
    <row r="57" spans="1:46">
      <c r="A57" t="s">
        <v>1184</v>
      </c>
      <c r="B57">
        <v>605196</v>
      </c>
      <c r="C57" t="s">
        <v>1185</v>
      </c>
      <c r="D57">
        <v>809488</v>
      </c>
      <c r="E57" t="s">
        <v>1191</v>
      </c>
      <c r="F57">
        <v>814096</v>
      </c>
      <c r="G57" t="s">
        <v>2648</v>
      </c>
      <c r="H57" t="s">
        <v>2612</v>
      </c>
      <c r="I57" t="s">
        <v>2403</v>
      </c>
      <c r="J57" t="s">
        <v>1184</v>
      </c>
      <c r="K57">
        <v>5.5E-2</v>
      </c>
      <c r="L57">
        <v>7.4999999999999997E-2</v>
      </c>
      <c r="M57">
        <v>1.9999999999999997E-2</v>
      </c>
      <c r="N57">
        <v>9.5000000000000001E-2</v>
      </c>
      <c r="O57">
        <v>0.122</v>
      </c>
      <c r="P57">
        <v>-0.02</v>
      </c>
      <c r="Q57">
        <v>0</v>
      </c>
      <c r="R57">
        <v>-0.02</v>
      </c>
      <c r="S57">
        <v>-0.02</v>
      </c>
      <c r="T57">
        <v>-0.02</v>
      </c>
      <c r="U57">
        <v>7.4999999999999997E-2</v>
      </c>
      <c r="V57">
        <v>9.5000000000000001E-2</v>
      </c>
      <c r="W57">
        <v>7.4999999999999997E-2</v>
      </c>
      <c r="X57">
        <v>7.4999999999999997E-2</v>
      </c>
      <c r="Y57">
        <v>7.4999999999999997E-2</v>
      </c>
      <c r="Z57">
        <v>0.10199999999999999</v>
      </c>
      <c r="AA57">
        <v>0.122</v>
      </c>
      <c r="AB57">
        <v>0.10199999999999999</v>
      </c>
      <c r="AC57">
        <v>0.10199999999999999</v>
      </c>
      <c r="AD57">
        <v>0.10199999999999999</v>
      </c>
      <c r="AE57" t="str">
        <f>VLOOKUP(G57,'[2]Fee Breakdown-After May18'!BO:BP,2,0)</f>
        <v>Mobil &amp; Sepeda MotorSuku Cadang KendaraanDrivetrain, Transmisi, &amp; Kopling</v>
      </c>
      <c r="AR57" t="s">
        <v>1184</v>
      </c>
      <c r="AS57" t="s">
        <v>1232</v>
      </c>
      <c r="AT57" t="s">
        <v>1238</v>
      </c>
    </row>
    <row r="58" spans="1:46">
      <c r="A58" t="s">
        <v>1184</v>
      </c>
      <c r="B58">
        <v>605196</v>
      </c>
      <c r="C58" t="s">
        <v>1185</v>
      </c>
      <c r="D58">
        <v>809488</v>
      </c>
      <c r="E58" t="s">
        <v>1190</v>
      </c>
      <c r="F58">
        <v>814480</v>
      </c>
      <c r="G58" t="s">
        <v>2652</v>
      </c>
      <c r="H58" t="s">
        <v>2612</v>
      </c>
      <c r="I58" t="s">
        <v>2403</v>
      </c>
      <c r="J58" t="s">
        <v>1184</v>
      </c>
      <c r="K58">
        <v>5.5E-2</v>
      </c>
      <c r="L58">
        <v>7.4999999999999997E-2</v>
      </c>
      <c r="M58">
        <v>1.9999999999999997E-2</v>
      </c>
      <c r="N58">
        <v>9.2499999999999999E-2</v>
      </c>
      <c r="O58">
        <v>0.1195</v>
      </c>
      <c r="P58">
        <v>-1.7500000000000009E-2</v>
      </c>
      <c r="Q58">
        <v>0</v>
      </c>
      <c r="R58">
        <v>-1.7500000000000009E-2</v>
      </c>
      <c r="S58">
        <v>-1.7500000000000009E-2</v>
      </c>
      <c r="T58">
        <v>-1.7500000000000009E-2</v>
      </c>
      <c r="U58">
        <v>7.4999999999999983E-2</v>
      </c>
      <c r="V58">
        <v>9.2499999999999999E-2</v>
      </c>
      <c r="W58">
        <v>7.4999999999999983E-2</v>
      </c>
      <c r="X58">
        <v>7.4999999999999983E-2</v>
      </c>
      <c r="Y58">
        <v>7.4999999999999983E-2</v>
      </c>
      <c r="Z58">
        <v>0.10199999999999998</v>
      </c>
      <c r="AA58">
        <v>0.1195</v>
      </c>
      <c r="AB58">
        <v>0.10199999999999998</v>
      </c>
      <c r="AC58">
        <v>0.10199999999999998</v>
      </c>
      <c r="AD58">
        <v>0.10199999999999998</v>
      </c>
      <c r="AE58" t="str">
        <f>VLOOKUP(G58,'[2]Fee Breakdown-After May18'!BO:BP,2,0)</f>
        <v>Mobil &amp; Sepeda MotorSuku Cadang KendaraanSistem Rem</v>
      </c>
      <c r="AR58" t="s">
        <v>1184</v>
      </c>
      <c r="AS58" t="s">
        <v>1232</v>
      </c>
      <c r="AT58" t="s">
        <v>1239</v>
      </c>
    </row>
    <row r="59" spans="1:46">
      <c r="A59" t="s">
        <v>1184</v>
      </c>
      <c r="B59">
        <v>605196</v>
      </c>
      <c r="C59" t="s">
        <v>1185</v>
      </c>
      <c r="D59">
        <v>809488</v>
      </c>
      <c r="E59" t="s">
        <v>1189</v>
      </c>
      <c r="F59">
        <v>813200</v>
      </c>
      <c r="G59" t="s">
        <v>2656</v>
      </c>
      <c r="H59" t="s">
        <v>2612</v>
      </c>
      <c r="I59" t="s">
        <v>2403</v>
      </c>
      <c r="J59" t="s">
        <v>1184</v>
      </c>
      <c r="K59">
        <v>5.5E-2</v>
      </c>
      <c r="L59">
        <v>7.4999999999999997E-2</v>
      </c>
      <c r="M59">
        <v>1.9999999999999997E-2</v>
      </c>
      <c r="N59">
        <v>9.5000000000000001E-2</v>
      </c>
      <c r="O59">
        <v>0.122</v>
      </c>
      <c r="P59">
        <v>-0.02</v>
      </c>
      <c r="Q59">
        <v>0</v>
      </c>
      <c r="R59">
        <v>-0.02</v>
      </c>
      <c r="S59">
        <v>-0.02</v>
      </c>
      <c r="T59">
        <v>-0.02</v>
      </c>
      <c r="U59">
        <v>7.4999999999999997E-2</v>
      </c>
      <c r="V59">
        <v>9.5000000000000001E-2</v>
      </c>
      <c r="W59">
        <v>7.4999999999999997E-2</v>
      </c>
      <c r="X59">
        <v>7.4999999999999997E-2</v>
      </c>
      <c r="Y59">
        <v>7.4999999999999997E-2</v>
      </c>
      <c r="Z59">
        <v>0.10199999999999999</v>
      </c>
      <c r="AA59">
        <v>0.122</v>
      </c>
      <c r="AB59">
        <v>0.10199999999999999</v>
      </c>
      <c r="AC59">
        <v>0.10199999999999999</v>
      </c>
      <c r="AD59">
        <v>0.10199999999999999</v>
      </c>
      <c r="AE59" t="str">
        <f>VLOOKUP(G59,'[2]Fee Breakdown-After May18'!BO:BP,2,0)</f>
        <v>Mobil &amp; Sepeda MotorSuku Cadang KendaraanBodi, Rangka, &amp; Bemper</v>
      </c>
      <c r="AR59" t="s">
        <v>1184</v>
      </c>
      <c r="AS59" t="s">
        <v>1232</v>
      </c>
      <c r="AT59" t="s">
        <v>1240</v>
      </c>
    </row>
    <row r="60" spans="1:46">
      <c r="A60" t="s">
        <v>1184</v>
      </c>
      <c r="B60">
        <v>605196</v>
      </c>
      <c r="C60" t="s">
        <v>1185</v>
      </c>
      <c r="D60">
        <v>809488</v>
      </c>
      <c r="E60" t="s">
        <v>1188</v>
      </c>
      <c r="F60">
        <v>814608</v>
      </c>
      <c r="G60" t="s">
        <v>2660</v>
      </c>
      <c r="H60" t="s">
        <v>2612</v>
      </c>
      <c r="I60" t="s">
        <v>2403</v>
      </c>
      <c r="J60" t="s">
        <v>1184</v>
      </c>
      <c r="K60">
        <v>5.5E-2</v>
      </c>
      <c r="L60">
        <v>7.4999999999999997E-2</v>
      </c>
      <c r="M60">
        <v>1.9999999999999997E-2</v>
      </c>
      <c r="N60">
        <v>9.5000000000000001E-2</v>
      </c>
      <c r="O60">
        <v>0.122</v>
      </c>
      <c r="P60">
        <v>-0.02</v>
      </c>
      <c r="Q60">
        <v>0</v>
      </c>
      <c r="R60">
        <v>-0.02</v>
      </c>
      <c r="S60">
        <v>-0.02</v>
      </c>
      <c r="T60">
        <v>-0.02</v>
      </c>
      <c r="U60">
        <v>7.4999999999999997E-2</v>
      </c>
      <c r="V60">
        <v>9.5000000000000001E-2</v>
      </c>
      <c r="W60">
        <v>7.4999999999999997E-2</v>
      </c>
      <c r="X60">
        <v>7.4999999999999997E-2</v>
      </c>
      <c r="Y60">
        <v>7.4999999999999997E-2</v>
      </c>
      <c r="Z60">
        <v>0.10199999999999999</v>
      </c>
      <c r="AA60">
        <v>0.122</v>
      </c>
      <c r="AB60">
        <v>0.10199999999999999</v>
      </c>
      <c r="AC60">
        <v>0.10199999999999999</v>
      </c>
      <c r="AD60">
        <v>0.10199999999999999</v>
      </c>
      <c r="AE60" t="str">
        <f>VLOOKUP(G60,'[2]Fee Breakdown-After May18'!BO:BP,2,0)</f>
        <v>Mobil &amp; Sepeda MotorSuku Cadang KendaraanSabuk, Selang, &amp; Puli</v>
      </c>
      <c r="AR60" t="s">
        <v>1184</v>
      </c>
      <c r="AS60" t="s">
        <v>1232</v>
      </c>
      <c r="AT60" t="s">
        <v>1197</v>
      </c>
    </row>
    <row r="61" spans="1:46">
      <c r="A61" t="s">
        <v>1184</v>
      </c>
      <c r="B61">
        <v>605196</v>
      </c>
      <c r="C61" t="s">
        <v>1185</v>
      </c>
      <c r="D61">
        <v>809488</v>
      </c>
      <c r="E61" t="s">
        <v>1187</v>
      </c>
      <c r="F61">
        <v>814224</v>
      </c>
      <c r="G61" t="s">
        <v>2664</v>
      </c>
      <c r="H61" t="s">
        <v>2612</v>
      </c>
      <c r="I61" t="s">
        <v>2403</v>
      </c>
      <c r="J61" t="s">
        <v>1184</v>
      </c>
      <c r="K61">
        <v>5.5E-2</v>
      </c>
      <c r="L61">
        <v>7.4999999999999997E-2</v>
      </c>
      <c r="M61">
        <v>1.9999999999999997E-2</v>
      </c>
      <c r="N61">
        <v>9.2499999999999999E-2</v>
      </c>
      <c r="O61">
        <v>0.1195</v>
      </c>
      <c r="P61">
        <v>-1.7500000000000009E-2</v>
      </c>
      <c r="Q61">
        <v>0</v>
      </c>
      <c r="R61">
        <v>-1.7500000000000009E-2</v>
      </c>
      <c r="S61">
        <v>-1.7500000000000009E-2</v>
      </c>
      <c r="T61">
        <v>-1.7500000000000009E-2</v>
      </c>
      <c r="U61">
        <v>7.4999999999999983E-2</v>
      </c>
      <c r="V61">
        <v>9.2499999999999999E-2</v>
      </c>
      <c r="W61">
        <v>7.4999999999999983E-2</v>
      </c>
      <c r="X61">
        <v>7.4999999999999983E-2</v>
      </c>
      <c r="Y61">
        <v>7.4999999999999983E-2</v>
      </c>
      <c r="Z61">
        <v>0.10199999999999998</v>
      </c>
      <c r="AA61">
        <v>0.1195</v>
      </c>
      <c r="AB61">
        <v>0.10199999999999998</v>
      </c>
      <c r="AC61">
        <v>0.10199999999999998</v>
      </c>
      <c r="AD61">
        <v>0.10199999999999998</v>
      </c>
      <c r="AE61" t="str">
        <f>VLOOKUP(G61,'[2]Fee Breakdown-After May18'!BO:BP,2,0)</f>
        <v>Mobil &amp; Sepeda MotorSuku Cadang KendaraanBearing &amp; Seal</v>
      </c>
      <c r="AR61" t="s">
        <v>1184</v>
      </c>
      <c r="AS61" t="s">
        <v>1232</v>
      </c>
      <c r="AT61" t="s">
        <v>1241</v>
      </c>
    </row>
    <row r="62" spans="1:46">
      <c r="A62" t="s">
        <v>1184</v>
      </c>
      <c r="B62">
        <v>605196</v>
      </c>
      <c r="C62" t="s">
        <v>1185</v>
      </c>
      <c r="D62">
        <v>809488</v>
      </c>
      <c r="E62" t="s">
        <v>1186</v>
      </c>
      <c r="F62">
        <v>814992</v>
      </c>
      <c r="G62" t="s">
        <v>2668</v>
      </c>
      <c r="H62" t="s">
        <v>2612</v>
      </c>
      <c r="I62" t="s">
        <v>2403</v>
      </c>
      <c r="J62" t="s">
        <v>1184</v>
      </c>
      <c r="K62">
        <v>5.5E-2</v>
      </c>
      <c r="L62">
        <v>7.4999999999999997E-2</v>
      </c>
      <c r="M62">
        <v>1.9999999999999997E-2</v>
      </c>
      <c r="N62">
        <v>9.5000000000000001E-2</v>
      </c>
      <c r="O62">
        <v>0.122</v>
      </c>
      <c r="P62">
        <v>-0.02</v>
      </c>
      <c r="Q62">
        <v>0</v>
      </c>
      <c r="R62">
        <v>-0.02</v>
      </c>
      <c r="S62">
        <v>-0.02</v>
      </c>
      <c r="T62">
        <v>-0.02</v>
      </c>
      <c r="U62">
        <v>7.4999999999999997E-2</v>
      </c>
      <c r="V62">
        <v>9.5000000000000001E-2</v>
      </c>
      <c r="W62">
        <v>7.4999999999999997E-2</v>
      </c>
      <c r="X62">
        <v>7.4999999999999997E-2</v>
      </c>
      <c r="Y62">
        <v>7.4999999999999997E-2</v>
      </c>
      <c r="Z62">
        <v>0.10199999999999999</v>
      </c>
      <c r="AA62">
        <v>0.122</v>
      </c>
      <c r="AB62">
        <v>0.10199999999999999</v>
      </c>
      <c r="AC62">
        <v>0.10199999999999999</v>
      </c>
      <c r="AD62">
        <v>0.10199999999999999</v>
      </c>
      <c r="AE62" t="str">
        <f>VLOOKUP(G62,'[2]Fee Breakdown-After May18'!BO:BP,2,0)</f>
        <v>Mobil &amp; Sepeda MotorSuku Cadang KendaraanBaterai &amp; Aksesori</v>
      </c>
      <c r="AR62" t="s">
        <v>1184</v>
      </c>
      <c r="AS62" t="s">
        <v>1232</v>
      </c>
      <c r="AT62" t="s">
        <v>1198</v>
      </c>
    </row>
    <row r="63" spans="1:46">
      <c r="A63" t="s">
        <v>1184</v>
      </c>
      <c r="B63">
        <v>605196</v>
      </c>
      <c r="C63" t="s">
        <v>1232</v>
      </c>
      <c r="D63">
        <v>809616</v>
      </c>
      <c r="E63" t="s">
        <v>1237</v>
      </c>
      <c r="F63">
        <v>817168</v>
      </c>
      <c r="G63" t="s">
        <v>2672</v>
      </c>
      <c r="H63" t="s">
        <v>2673</v>
      </c>
      <c r="I63" t="s">
        <v>2403</v>
      </c>
      <c r="J63" t="s">
        <v>1184</v>
      </c>
      <c r="K63">
        <v>5.5E-2</v>
      </c>
      <c r="L63">
        <v>7.4999999999999997E-2</v>
      </c>
      <c r="M63">
        <v>1.9999999999999997E-2</v>
      </c>
      <c r="N63">
        <v>9.2499999999999999E-2</v>
      </c>
      <c r="O63">
        <v>0.11449999999999999</v>
      </c>
      <c r="P63">
        <v>-1.2500000000000002E-2</v>
      </c>
      <c r="Q63">
        <v>0</v>
      </c>
      <c r="R63">
        <v>-1.2500000000000002E-2</v>
      </c>
      <c r="S63">
        <v>-1.2500000000000002E-2</v>
      </c>
      <c r="T63">
        <v>-1.2500000000000002E-2</v>
      </c>
      <c r="U63">
        <v>0.08</v>
      </c>
      <c r="V63">
        <v>9.2499999999999999E-2</v>
      </c>
      <c r="W63">
        <v>0.08</v>
      </c>
      <c r="X63">
        <v>0.08</v>
      </c>
      <c r="Y63">
        <v>0.08</v>
      </c>
      <c r="Z63">
        <v>0.10199999999999999</v>
      </c>
      <c r="AA63">
        <v>0.11449999999999999</v>
      </c>
      <c r="AB63">
        <v>0.10199999999999999</v>
      </c>
      <c r="AC63">
        <v>0.10199999999999999</v>
      </c>
      <c r="AD63">
        <v>0.10199999999999999</v>
      </c>
      <c r="AE63" t="str">
        <f>VLOOKUP(G63,'[2]Fee Breakdown-After May18'!BO:BP,2,0)</f>
        <v>Mobil &amp; Sepeda MotorSuku Cadang Sepeda MotorCermin &amp; Aksesori</v>
      </c>
      <c r="AR63" t="s">
        <v>1184</v>
      </c>
      <c r="AS63" t="s">
        <v>1232</v>
      </c>
      <c r="AT63" t="s">
        <v>1199</v>
      </c>
    </row>
    <row r="64" spans="1:46">
      <c r="A64" t="s">
        <v>1184</v>
      </c>
      <c r="B64">
        <v>605196</v>
      </c>
      <c r="C64" t="s">
        <v>1232</v>
      </c>
      <c r="D64">
        <v>809616</v>
      </c>
      <c r="E64" t="s">
        <v>1236</v>
      </c>
      <c r="F64">
        <v>816016</v>
      </c>
      <c r="G64" t="s">
        <v>2677</v>
      </c>
      <c r="H64" t="s">
        <v>2673</v>
      </c>
      <c r="I64" t="s">
        <v>2403</v>
      </c>
      <c r="J64" t="s">
        <v>1184</v>
      </c>
      <c r="K64">
        <v>5.5E-2</v>
      </c>
      <c r="L64">
        <v>7.4999999999999997E-2</v>
      </c>
      <c r="M64">
        <v>1.9999999999999997E-2</v>
      </c>
      <c r="N64">
        <v>9.2499999999999999E-2</v>
      </c>
      <c r="O64">
        <v>0.11449999999999999</v>
      </c>
      <c r="P64">
        <v>-1.2500000000000002E-2</v>
      </c>
      <c r="Q64">
        <v>0</v>
      </c>
      <c r="R64">
        <v>-1.2500000000000002E-2</v>
      </c>
      <c r="S64">
        <v>-1.2500000000000002E-2</v>
      </c>
      <c r="T64">
        <v>-1.2500000000000002E-2</v>
      </c>
      <c r="U64">
        <v>0.08</v>
      </c>
      <c r="V64">
        <v>9.2499999999999999E-2</v>
      </c>
      <c r="W64">
        <v>0.08</v>
      </c>
      <c r="X64">
        <v>0.08</v>
      </c>
      <c r="Y64">
        <v>0.08</v>
      </c>
      <c r="Z64">
        <v>0.10199999999999999</v>
      </c>
      <c r="AA64">
        <v>0.11449999999999999</v>
      </c>
      <c r="AB64">
        <v>0.10199999999999999</v>
      </c>
      <c r="AC64">
        <v>0.10199999999999999</v>
      </c>
      <c r="AD64">
        <v>0.10199999999999999</v>
      </c>
      <c r="AE64" t="str">
        <f>VLOOKUP(G64,'[2]Fee Breakdown-After May18'!BO:BP,2,0)</f>
        <v>Mobil &amp; Sepeda MotorSuku Cadang Sepeda MotorLampu</v>
      </c>
      <c r="AR64" t="s">
        <v>1184</v>
      </c>
      <c r="AS64" t="s">
        <v>1242</v>
      </c>
    </row>
    <row r="65" spans="1:46">
      <c r="A65" t="s">
        <v>1184</v>
      </c>
      <c r="B65">
        <v>605196</v>
      </c>
      <c r="C65" t="s">
        <v>1232</v>
      </c>
      <c r="D65">
        <v>809616</v>
      </c>
      <c r="E65" t="s">
        <v>1199</v>
      </c>
      <c r="F65">
        <v>816784</v>
      </c>
      <c r="G65" t="s">
        <v>2681</v>
      </c>
      <c r="H65" t="s">
        <v>2673</v>
      </c>
      <c r="I65" t="s">
        <v>2403</v>
      </c>
      <c r="J65" t="s">
        <v>1184</v>
      </c>
      <c r="K65">
        <v>5.5E-2</v>
      </c>
      <c r="L65">
        <v>7.4999999999999997E-2</v>
      </c>
      <c r="M65">
        <v>1.9999999999999997E-2</v>
      </c>
      <c r="N65">
        <v>9.2499999999999999E-2</v>
      </c>
      <c r="O65">
        <v>8.7499999999999994E-2</v>
      </c>
      <c r="P65">
        <v>-1.2500000000000002E-2</v>
      </c>
      <c r="Q65">
        <v>0</v>
      </c>
      <c r="R65">
        <v>-1.2500000000000002E-2</v>
      </c>
      <c r="S65">
        <v>-1.2500000000000002E-2</v>
      </c>
      <c r="T65">
        <v>-1.2500000000000002E-2</v>
      </c>
      <c r="U65">
        <v>0.08</v>
      </c>
      <c r="V65">
        <v>9.2499999999999999E-2</v>
      </c>
      <c r="W65">
        <v>0.08</v>
      </c>
      <c r="X65">
        <v>0.08</v>
      </c>
      <c r="Y65">
        <v>0.08</v>
      </c>
      <c r="Z65">
        <v>7.4999999999999997E-2</v>
      </c>
      <c r="AA65">
        <v>8.7499999999999994E-2</v>
      </c>
      <c r="AB65">
        <v>7.4999999999999997E-2</v>
      </c>
      <c r="AC65">
        <v>7.4999999999999997E-2</v>
      </c>
      <c r="AD65">
        <v>7.4999999999999997E-2</v>
      </c>
      <c r="AE65" t="str">
        <f>VLOOKUP(G65,'[2]Fee Breakdown-After May18'!BO:BP,2,0)</f>
        <v>Mobil &amp; Sepeda MotorSuku Cadang Sepeda MotorRoda, Pelek, &amp; Aksesori</v>
      </c>
      <c r="AR65" t="s">
        <v>1184</v>
      </c>
      <c r="AS65" t="s">
        <v>1243</v>
      </c>
    </row>
    <row r="66" spans="1:46">
      <c r="A66" t="s">
        <v>1184</v>
      </c>
      <c r="B66">
        <v>605196</v>
      </c>
      <c r="C66" t="s">
        <v>1232</v>
      </c>
      <c r="D66">
        <v>809616</v>
      </c>
      <c r="E66" t="s">
        <v>1198</v>
      </c>
      <c r="F66">
        <v>816400</v>
      </c>
      <c r="G66" t="s">
        <v>2685</v>
      </c>
      <c r="H66" t="s">
        <v>2673</v>
      </c>
      <c r="I66" t="s">
        <v>2403</v>
      </c>
      <c r="J66" t="s">
        <v>1184</v>
      </c>
      <c r="K66">
        <v>5.5E-2</v>
      </c>
      <c r="L66">
        <v>7.4999999999999997E-2</v>
      </c>
      <c r="M66">
        <v>1.9999999999999997E-2</v>
      </c>
      <c r="N66">
        <v>9.2499999999999999E-2</v>
      </c>
      <c r="O66">
        <v>0.1195</v>
      </c>
      <c r="P66">
        <v>-1.7500000000000009E-2</v>
      </c>
      <c r="Q66">
        <v>0</v>
      </c>
      <c r="R66">
        <v>-1.7500000000000009E-2</v>
      </c>
      <c r="S66">
        <v>-1.7500000000000009E-2</v>
      </c>
      <c r="T66">
        <v>-1.7500000000000009E-2</v>
      </c>
      <c r="U66">
        <v>7.4999999999999983E-2</v>
      </c>
      <c r="V66">
        <v>9.2499999999999999E-2</v>
      </c>
      <c r="W66">
        <v>7.4999999999999983E-2</v>
      </c>
      <c r="X66">
        <v>7.4999999999999983E-2</v>
      </c>
      <c r="Y66">
        <v>7.4999999999999983E-2</v>
      </c>
      <c r="Z66">
        <v>0.10199999999999998</v>
      </c>
      <c r="AA66">
        <v>0.1195</v>
      </c>
      <c r="AB66">
        <v>0.10199999999999998</v>
      </c>
      <c r="AC66">
        <v>0.10199999999999998</v>
      </c>
      <c r="AD66">
        <v>0.10199999999999998</v>
      </c>
      <c r="AE66" t="str">
        <f>VLOOKUP(G66,'[2]Fee Breakdown-After May18'!BO:BP,2,0)</f>
        <v>Mobil &amp; Sepeda MotorSuku Cadang Sepeda MotorBan &amp; Aksesori</v>
      </c>
      <c r="AR66" t="s">
        <v>1244</v>
      </c>
      <c r="AS66" t="s">
        <v>1245</v>
      </c>
      <c r="AT66" t="s">
        <v>1246</v>
      </c>
    </row>
    <row r="67" spans="1:46">
      <c r="A67" t="s">
        <v>1184</v>
      </c>
      <c r="B67">
        <v>605196</v>
      </c>
      <c r="C67" t="s">
        <v>1232</v>
      </c>
      <c r="D67">
        <v>809616</v>
      </c>
      <c r="E67" t="s">
        <v>1241</v>
      </c>
      <c r="F67">
        <v>815760</v>
      </c>
      <c r="G67" t="s">
        <v>2689</v>
      </c>
      <c r="H67" t="s">
        <v>2673</v>
      </c>
      <c r="I67" t="s">
        <v>2403</v>
      </c>
      <c r="J67" t="s">
        <v>1184</v>
      </c>
      <c r="K67">
        <v>5.5E-2</v>
      </c>
      <c r="L67">
        <v>7.4999999999999997E-2</v>
      </c>
      <c r="M67">
        <v>1.9999999999999997E-2</v>
      </c>
      <c r="N67">
        <v>9.2499999999999999E-2</v>
      </c>
      <c r="O67">
        <v>0.11449999999999999</v>
      </c>
      <c r="P67">
        <v>-1.2500000000000002E-2</v>
      </c>
      <c r="Q67">
        <v>0</v>
      </c>
      <c r="R67">
        <v>-1.2500000000000002E-2</v>
      </c>
      <c r="S67">
        <v>-1.2500000000000002E-2</v>
      </c>
      <c r="T67">
        <v>-1.2500000000000002E-2</v>
      </c>
      <c r="U67">
        <v>0.08</v>
      </c>
      <c r="V67">
        <v>9.2499999999999999E-2</v>
      </c>
      <c r="W67">
        <v>0.08</v>
      </c>
      <c r="X67">
        <v>0.08</v>
      </c>
      <c r="Y67">
        <v>0.08</v>
      </c>
      <c r="Z67">
        <v>0.10199999999999999</v>
      </c>
      <c r="AA67">
        <v>0.11449999999999999</v>
      </c>
      <c r="AB67">
        <v>0.10199999999999999</v>
      </c>
      <c r="AC67">
        <v>0.10199999999999999</v>
      </c>
      <c r="AD67">
        <v>0.10199999999999999</v>
      </c>
      <c r="AE67" t="str">
        <f>VLOOKUP(G67,'[2]Fee Breakdown-After May18'!BO:BP,2,0)</f>
        <v>Mobil &amp; Sepeda MotorSuku Cadang Sepeda MotorBusi</v>
      </c>
      <c r="AR67" t="s">
        <v>1244</v>
      </c>
      <c r="AS67" t="s">
        <v>1245</v>
      </c>
      <c r="AT67" t="s">
        <v>1247</v>
      </c>
    </row>
    <row r="68" spans="1:46">
      <c r="A68" t="s">
        <v>1184</v>
      </c>
      <c r="B68">
        <v>605196</v>
      </c>
      <c r="C68" t="s">
        <v>1232</v>
      </c>
      <c r="D68">
        <v>809616</v>
      </c>
      <c r="E68" t="s">
        <v>1197</v>
      </c>
      <c r="F68">
        <v>816272</v>
      </c>
      <c r="G68" t="s">
        <v>2693</v>
      </c>
      <c r="H68" t="s">
        <v>2673</v>
      </c>
      <c r="I68" t="s">
        <v>2403</v>
      </c>
      <c r="J68" t="s">
        <v>1184</v>
      </c>
      <c r="K68">
        <v>5.5E-2</v>
      </c>
      <c r="L68">
        <v>7.4999999999999997E-2</v>
      </c>
      <c r="M68">
        <v>1.9999999999999997E-2</v>
      </c>
      <c r="N68">
        <v>9.2499999999999999E-2</v>
      </c>
      <c r="O68">
        <v>0.1195</v>
      </c>
      <c r="P68">
        <v>-1.7500000000000009E-2</v>
      </c>
      <c r="Q68">
        <v>0</v>
      </c>
      <c r="R68">
        <v>-1.7500000000000009E-2</v>
      </c>
      <c r="S68">
        <v>-1.7500000000000009E-2</v>
      </c>
      <c r="T68">
        <v>-1.7500000000000009E-2</v>
      </c>
      <c r="U68">
        <v>7.4999999999999983E-2</v>
      </c>
      <c r="V68">
        <v>9.2499999999999999E-2</v>
      </c>
      <c r="W68">
        <v>7.4999999999999983E-2</v>
      </c>
      <c r="X68">
        <v>7.4999999999999983E-2</v>
      </c>
      <c r="Y68">
        <v>7.4999999999999983E-2</v>
      </c>
      <c r="Z68">
        <v>0.10199999999999998</v>
      </c>
      <c r="AA68">
        <v>0.1195</v>
      </c>
      <c r="AB68">
        <v>0.10199999999999998</v>
      </c>
      <c r="AC68">
        <v>0.10199999999999998</v>
      </c>
      <c r="AD68">
        <v>0.10199999999999998</v>
      </c>
      <c r="AE68" t="str">
        <f>VLOOKUP(G68,'[2]Fee Breakdown-After May18'!BO:BP,2,0)</f>
        <v>Mobil &amp; Sepeda MotorSuku Cadang Sepeda MotorSok, Strut, &amp; Suspensi</v>
      </c>
      <c r="AR68" t="s">
        <v>1244</v>
      </c>
      <c r="AS68" t="s">
        <v>1245</v>
      </c>
      <c r="AT68" t="s">
        <v>1248</v>
      </c>
    </row>
    <row r="69" spans="1:46">
      <c r="A69" t="s">
        <v>1184</v>
      </c>
      <c r="B69">
        <v>605196</v>
      </c>
      <c r="C69" t="s">
        <v>1232</v>
      </c>
      <c r="D69">
        <v>809616</v>
      </c>
      <c r="E69" t="s">
        <v>1240</v>
      </c>
      <c r="F69">
        <v>1003016</v>
      </c>
      <c r="G69" t="s">
        <v>2697</v>
      </c>
      <c r="H69" t="s">
        <v>2673</v>
      </c>
      <c r="I69" t="s">
        <v>2403</v>
      </c>
      <c r="J69" t="s">
        <v>1184</v>
      </c>
      <c r="K69">
        <v>5.5E-2</v>
      </c>
      <c r="L69">
        <v>7.4999999999999997E-2</v>
      </c>
      <c r="M69">
        <v>1.9999999999999997E-2</v>
      </c>
      <c r="N69">
        <v>9.5000000000000001E-2</v>
      </c>
      <c r="O69">
        <v>0.122</v>
      </c>
      <c r="P69">
        <v>-0.02</v>
      </c>
      <c r="Q69">
        <v>0</v>
      </c>
      <c r="R69">
        <v>-0.02</v>
      </c>
      <c r="S69">
        <v>-0.02</v>
      </c>
      <c r="T69">
        <v>-0.02</v>
      </c>
      <c r="U69">
        <v>7.4999999999999997E-2</v>
      </c>
      <c r="V69">
        <v>9.5000000000000001E-2</v>
      </c>
      <c r="W69">
        <v>7.4999999999999997E-2</v>
      </c>
      <c r="X69">
        <v>7.4999999999999997E-2</v>
      </c>
      <c r="Y69">
        <v>7.4999999999999997E-2</v>
      </c>
      <c r="Z69">
        <v>0.10199999999999999</v>
      </c>
      <c r="AA69">
        <v>0.122</v>
      </c>
      <c r="AB69">
        <v>0.10199999999999999</v>
      </c>
      <c r="AC69">
        <v>0.10199999999999999</v>
      </c>
      <c r="AD69">
        <v>0.10199999999999999</v>
      </c>
      <c r="AE69" t="str">
        <f>VLOOKUP(G69,'[2]Fee Breakdown-After May18'!BO:BP,2,0)</f>
        <v>Mobil &amp; Sepeda MotorSuku Cadang Sepeda MotorOli Sepeda Motor</v>
      </c>
      <c r="AR69" t="s">
        <v>1244</v>
      </c>
      <c r="AS69" t="s">
        <v>1245</v>
      </c>
      <c r="AT69" t="s">
        <v>1249</v>
      </c>
    </row>
    <row r="70" spans="1:46">
      <c r="A70" t="s">
        <v>1184</v>
      </c>
      <c r="B70">
        <v>605196</v>
      </c>
      <c r="C70" t="s">
        <v>1232</v>
      </c>
      <c r="D70">
        <v>809616</v>
      </c>
      <c r="E70" t="s">
        <v>1239</v>
      </c>
      <c r="F70">
        <v>945928</v>
      </c>
      <c r="G70" t="s">
        <v>2701</v>
      </c>
      <c r="H70" t="s">
        <v>2673</v>
      </c>
      <c r="I70" t="s">
        <v>2403</v>
      </c>
      <c r="J70" t="s">
        <v>1184</v>
      </c>
      <c r="K70">
        <v>5.5E-2</v>
      </c>
      <c r="L70">
        <v>7.4999999999999997E-2</v>
      </c>
      <c r="M70">
        <v>1.9999999999999997E-2</v>
      </c>
      <c r="N70">
        <v>9.2499999999999999E-2</v>
      </c>
      <c r="O70">
        <v>0.11449999999999999</v>
      </c>
      <c r="P70">
        <v>-1.2500000000000002E-2</v>
      </c>
      <c r="Q70">
        <v>0</v>
      </c>
      <c r="R70">
        <v>-1.2500000000000002E-2</v>
      </c>
      <c r="S70">
        <v>-1.2500000000000002E-2</v>
      </c>
      <c r="T70">
        <v>-1.2500000000000002E-2</v>
      </c>
      <c r="U70">
        <v>0.08</v>
      </c>
      <c r="V70">
        <v>9.2499999999999999E-2</v>
      </c>
      <c r="W70">
        <v>0.08</v>
      </c>
      <c r="X70">
        <v>0.08</v>
      </c>
      <c r="Y70">
        <v>0.08</v>
      </c>
      <c r="Z70">
        <v>0.10199999999999999</v>
      </c>
      <c r="AA70">
        <v>0.11449999999999999</v>
      </c>
      <c r="AB70">
        <v>0.10199999999999999</v>
      </c>
      <c r="AC70">
        <v>0.10199999999999999</v>
      </c>
      <c r="AD70">
        <v>0.10199999999999999</v>
      </c>
      <c r="AE70" t="str">
        <f>VLOOKUP(G70,'[2]Fee Breakdown-After May18'!BO:BP,2,0)</f>
        <v>Mobil &amp; Sepeda MotorSuku Cadang Sepeda MotorFilter Sepeda Motor</v>
      </c>
      <c r="AR70" t="s">
        <v>1244</v>
      </c>
      <c r="AS70" t="s">
        <v>1245</v>
      </c>
      <c r="AT70" t="s">
        <v>1250</v>
      </c>
    </row>
    <row r="71" spans="1:46">
      <c r="A71" t="s">
        <v>1184</v>
      </c>
      <c r="B71">
        <v>605196</v>
      </c>
      <c r="C71" t="s">
        <v>1232</v>
      </c>
      <c r="D71">
        <v>809616</v>
      </c>
      <c r="E71" t="s">
        <v>1238</v>
      </c>
      <c r="F71">
        <v>1003272</v>
      </c>
      <c r="G71" t="s">
        <v>2705</v>
      </c>
      <c r="H71" t="s">
        <v>2673</v>
      </c>
      <c r="I71" t="s">
        <v>2403</v>
      </c>
      <c r="J71" t="s">
        <v>1184</v>
      </c>
      <c r="K71">
        <v>5.5E-2</v>
      </c>
      <c r="L71">
        <v>7.4999999999999997E-2</v>
      </c>
      <c r="M71">
        <v>1.9999999999999997E-2</v>
      </c>
      <c r="N71">
        <v>9.5000000000000001E-2</v>
      </c>
      <c r="O71">
        <v>0.122</v>
      </c>
      <c r="P71">
        <v>-0.02</v>
      </c>
      <c r="Q71">
        <v>0</v>
      </c>
      <c r="R71">
        <v>-0.02</v>
      </c>
      <c r="S71">
        <v>-0.02</v>
      </c>
      <c r="T71">
        <v>-0.02</v>
      </c>
      <c r="U71">
        <v>7.4999999999999997E-2</v>
      </c>
      <c r="V71">
        <v>9.5000000000000001E-2</v>
      </c>
      <c r="W71">
        <v>7.4999999999999997E-2</v>
      </c>
      <c r="X71">
        <v>7.4999999999999997E-2</v>
      </c>
      <c r="Y71">
        <v>7.4999999999999997E-2</v>
      </c>
      <c r="Z71">
        <v>0.10199999999999999</v>
      </c>
      <c r="AA71">
        <v>0.122</v>
      </c>
      <c r="AB71">
        <v>0.10199999999999999</v>
      </c>
      <c r="AC71">
        <v>0.10199999999999999</v>
      </c>
      <c r="AD71">
        <v>0.10199999999999999</v>
      </c>
      <c r="AE71" t="str">
        <f>VLOOKUP(G71,'[2]Fee Breakdown-After May18'!BO:BP,2,0)</f>
        <v>Mobil &amp; Sepeda MotorSuku Cadang Sepeda MotorCoolant &amp; Pelumas Sepeda Motor</v>
      </c>
      <c r="AR71" t="s">
        <v>1244</v>
      </c>
      <c r="AS71" t="s">
        <v>1245</v>
      </c>
      <c r="AT71" t="s">
        <v>1251</v>
      </c>
    </row>
    <row r="72" spans="1:46">
      <c r="A72" t="s">
        <v>1184</v>
      </c>
      <c r="B72">
        <v>605196</v>
      </c>
      <c r="C72" t="s">
        <v>1232</v>
      </c>
      <c r="D72">
        <v>809616</v>
      </c>
      <c r="E72" t="s">
        <v>1235</v>
      </c>
      <c r="F72">
        <v>817040</v>
      </c>
      <c r="G72" t="s">
        <v>2709</v>
      </c>
      <c r="H72" t="s">
        <v>2673</v>
      </c>
      <c r="I72" t="s">
        <v>2403</v>
      </c>
      <c r="J72" t="s">
        <v>1184</v>
      </c>
      <c r="K72">
        <v>5.5E-2</v>
      </c>
      <c r="L72">
        <v>7.4999999999999997E-2</v>
      </c>
      <c r="M72">
        <v>1.9999999999999997E-2</v>
      </c>
      <c r="N72">
        <v>9.2499999999999999E-2</v>
      </c>
      <c r="O72">
        <v>0.11449999999999999</v>
      </c>
      <c r="P72">
        <v>-1.2500000000000002E-2</v>
      </c>
      <c r="Q72">
        <v>0</v>
      </c>
      <c r="R72">
        <v>-1.2500000000000002E-2</v>
      </c>
      <c r="S72">
        <v>-1.2500000000000002E-2</v>
      </c>
      <c r="T72">
        <v>-1.2500000000000002E-2</v>
      </c>
      <c r="U72">
        <v>0.08</v>
      </c>
      <c r="V72">
        <v>9.2499999999999999E-2</v>
      </c>
      <c r="W72">
        <v>0.08</v>
      </c>
      <c r="X72">
        <v>0.08</v>
      </c>
      <c r="Y72">
        <v>0.08</v>
      </c>
      <c r="Z72">
        <v>0.10199999999999999</v>
      </c>
      <c r="AA72">
        <v>0.11449999999999999</v>
      </c>
      <c r="AB72">
        <v>0.10199999999999999</v>
      </c>
      <c r="AC72">
        <v>0.10199999999999999</v>
      </c>
      <c r="AD72">
        <v>0.10199999999999999</v>
      </c>
      <c r="AE72" t="str">
        <f>VLOOKUP(G72,'[2]Fee Breakdown-After May18'!BO:BP,2,0)</f>
        <v>Mobil &amp; Sepeda MotorSuku Cadang Sepeda MotorTanduk &amp; Aksesori</v>
      </c>
      <c r="AR72" t="s">
        <v>1244</v>
      </c>
      <c r="AS72" t="s">
        <v>1245</v>
      </c>
      <c r="AT72" t="s">
        <v>1252</v>
      </c>
    </row>
    <row r="73" spans="1:46">
      <c r="A73" t="s">
        <v>1184</v>
      </c>
      <c r="B73">
        <v>605196</v>
      </c>
      <c r="C73" t="s">
        <v>1232</v>
      </c>
      <c r="D73">
        <v>809616</v>
      </c>
      <c r="E73" t="s">
        <v>1234</v>
      </c>
      <c r="F73">
        <v>946056</v>
      </c>
      <c r="G73" t="s">
        <v>2713</v>
      </c>
      <c r="H73" t="s">
        <v>2673</v>
      </c>
      <c r="I73" t="s">
        <v>2403</v>
      </c>
      <c r="J73" t="s">
        <v>1184</v>
      </c>
      <c r="K73">
        <v>5.5E-2</v>
      </c>
      <c r="L73">
        <v>7.4999999999999997E-2</v>
      </c>
      <c r="M73">
        <v>1.9999999999999997E-2</v>
      </c>
      <c r="N73">
        <v>9.2499999999999999E-2</v>
      </c>
      <c r="O73">
        <v>0.1195</v>
      </c>
      <c r="P73">
        <v>-1.7500000000000009E-2</v>
      </c>
      <c r="Q73">
        <v>0</v>
      </c>
      <c r="R73">
        <v>-1.7500000000000009E-2</v>
      </c>
      <c r="S73">
        <v>-1.7500000000000009E-2</v>
      </c>
      <c r="T73">
        <v>-1.7500000000000009E-2</v>
      </c>
      <c r="U73">
        <v>7.4999999999999983E-2</v>
      </c>
      <c r="V73">
        <v>9.2499999999999999E-2</v>
      </c>
      <c r="W73">
        <v>7.4999999999999983E-2</v>
      </c>
      <c r="X73">
        <v>7.4999999999999983E-2</v>
      </c>
      <c r="Y73">
        <v>7.4999999999999983E-2</v>
      </c>
      <c r="Z73">
        <v>0.10199999999999998</v>
      </c>
      <c r="AA73">
        <v>0.1195</v>
      </c>
      <c r="AB73">
        <v>0.10199999999999998</v>
      </c>
      <c r="AC73">
        <v>0.10199999999999998</v>
      </c>
      <c r="AD73">
        <v>0.10199999999999998</v>
      </c>
      <c r="AE73" t="str">
        <f>VLOOKUP(G73,'[2]Fee Breakdown-After May18'!BO:BP,2,0)</f>
        <v>Mobil &amp; Sepeda MotorSuku Cadang Sepeda MotorFrame &amp; Fitting</v>
      </c>
      <c r="AR73" t="s">
        <v>1244</v>
      </c>
      <c r="AS73" t="s">
        <v>1245</v>
      </c>
      <c r="AT73" t="s">
        <v>1253</v>
      </c>
    </row>
    <row r="74" spans="1:46">
      <c r="A74" t="s">
        <v>1184</v>
      </c>
      <c r="B74">
        <v>605196</v>
      </c>
      <c r="C74" t="s">
        <v>1232</v>
      </c>
      <c r="D74">
        <v>809616</v>
      </c>
      <c r="E74" t="s">
        <v>1193</v>
      </c>
      <c r="F74">
        <v>815888</v>
      </c>
      <c r="G74" t="s">
        <v>2717</v>
      </c>
      <c r="H74" t="s">
        <v>2673</v>
      </c>
      <c r="I74" t="s">
        <v>2403</v>
      </c>
      <c r="J74" t="s">
        <v>1184</v>
      </c>
      <c r="K74">
        <v>5.5E-2</v>
      </c>
      <c r="L74">
        <v>7.4999999999999997E-2</v>
      </c>
      <c r="M74">
        <v>1.9999999999999997E-2</v>
      </c>
      <c r="N74">
        <v>9.2499999999999999E-2</v>
      </c>
      <c r="O74">
        <v>0.1195</v>
      </c>
      <c r="P74">
        <v>-1.7500000000000009E-2</v>
      </c>
      <c r="Q74">
        <v>0</v>
      </c>
      <c r="R74">
        <v>-1.7500000000000009E-2</v>
      </c>
      <c r="S74">
        <v>-1.7500000000000009E-2</v>
      </c>
      <c r="T74">
        <v>-1.7500000000000009E-2</v>
      </c>
      <c r="U74">
        <v>7.4999999999999983E-2</v>
      </c>
      <c r="V74">
        <v>9.2499999999999999E-2</v>
      </c>
      <c r="W74">
        <v>7.4999999999999983E-2</v>
      </c>
      <c r="X74">
        <v>7.4999999999999983E-2</v>
      </c>
      <c r="Y74">
        <v>7.4999999999999983E-2</v>
      </c>
      <c r="Z74">
        <v>0.10199999999999998</v>
      </c>
      <c r="AA74">
        <v>0.1195</v>
      </c>
      <c r="AB74">
        <v>0.10199999999999998</v>
      </c>
      <c r="AC74">
        <v>0.10199999999999998</v>
      </c>
      <c r="AD74">
        <v>0.10199999999999998</v>
      </c>
      <c r="AE74" t="str">
        <f>VLOOKUP(G74,'[2]Fee Breakdown-After May18'!BO:BP,2,0)</f>
        <v>Mobil &amp; Sepeda MotorSuku Cadang Sepeda MotorPembuangan &amp; Emisi</v>
      </c>
      <c r="AR74" t="s">
        <v>1244</v>
      </c>
      <c r="AS74" t="s">
        <v>1245</v>
      </c>
      <c r="AT74" t="s">
        <v>1254</v>
      </c>
    </row>
    <row r="75" spans="1:46">
      <c r="A75" t="s">
        <v>1184</v>
      </c>
      <c r="B75">
        <v>605196</v>
      </c>
      <c r="C75" t="s">
        <v>1232</v>
      </c>
      <c r="D75">
        <v>809616</v>
      </c>
      <c r="E75" t="s">
        <v>1191</v>
      </c>
      <c r="F75">
        <v>816144</v>
      </c>
      <c r="G75" t="s">
        <v>2721</v>
      </c>
      <c r="H75" t="s">
        <v>2673</v>
      </c>
      <c r="I75" t="s">
        <v>2403</v>
      </c>
      <c r="J75" t="s">
        <v>1184</v>
      </c>
      <c r="K75">
        <v>5.5E-2</v>
      </c>
      <c r="L75">
        <v>7.4999999999999997E-2</v>
      </c>
      <c r="M75">
        <v>1.9999999999999997E-2</v>
      </c>
      <c r="N75">
        <v>9.2499999999999999E-2</v>
      </c>
      <c r="O75">
        <v>0.1195</v>
      </c>
      <c r="P75">
        <v>-1.7500000000000009E-2</v>
      </c>
      <c r="Q75">
        <v>0</v>
      </c>
      <c r="R75">
        <v>-1.7500000000000009E-2</v>
      </c>
      <c r="S75">
        <v>-1.7500000000000009E-2</v>
      </c>
      <c r="T75">
        <v>-1.7500000000000009E-2</v>
      </c>
      <c r="U75">
        <v>7.4999999999999983E-2</v>
      </c>
      <c r="V75">
        <v>9.2499999999999999E-2</v>
      </c>
      <c r="W75">
        <v>7.4999999999999983E-2</v>
      </c>
      <c r="X75">
        <v>7.4999999999999983E-2</v>
      </c>
      <c r="Y75">
        <v>7.4999999999999983E-2</v>
      </c>
      <c r="Z75">
        <v>0.10199999999999998</v>
      </c>
      <c r="AA75">
        <v>0.1195</v>
      </c>
      <c r="AB75">
        <v>0.10199999999999998</v>
      </c>
      <c r="AC75">
        <v>0.10199999999999998</v>
      </c>
      <c r="AD75">
        <v>0.10199999999999998</v>
      </c>
      <c r="AE75" t="str">
        <f>VLOOKUP(G75,'[2]Fee Breakdown-After May18'!BO:BP,2,0)</f>
        <v>Mobil &amp; Sepeda MotorSuku Cadang Sepeda MotorDrivetrain, Transmisi, &amp; Kopling</v>
      </c>
      <c r="AR75" t="s">
        <v>1244</v>
      </c>
      <c r="AS75" t="s">
        <v>1245</v>
      </c>
      <c r="AT75" t="s">
        <v>1255</v>
      </c>
    </row>
    <row r="76" spans="1:46">
      <c r="A76" t="s">
        <v>1184</v>
      </c>
      <c r="B76">
        <v>605196</v>
      </c>
      <c r="C76" t="s">
        <v>1232</v>
      </c>
      <c r="D76">
        <v>809616</v>
      </c>
      <c r="E76" t="s">
        <v>1233</v>
      </c>
      <c r="F76">
        <v>816912</v>
      </c>
      <c r="G76" t="s">
        <v>2725</v>
      </c>
      <c r="H76" t="s">
        <v>2673</v>
      </c>
      <c r="I76" t="s">
        <v>2403</v>
      </c>
      <c r="J76" t="s">
        <v>1184</v>
      </c>
      <c r="K76">
        <v>5.5E-2</v>
      </c>
      <c r="L76">
        <v>7.4999999999999997E-2</v>
      </c>
      <c r="M76">
        <v>1.9999999999999997E-2</v>
      </c>
      <c r="N76">
        <v>9.2499999999999999E-2</v>
      </c>
      <c r="O76">
        <v>0.11449999999999999</v>
      </c>
      <c r="P76">
        <v>-1.2500000000000002E-2</v>
      </c>
      <c r="Q76">
        <v>0</v>
      </c>
      <c r="R76">
        <v>-1.2500000000000002E-2</v>
      </c>
      <c r="S76">
        <v>-1.2500000000000002E-2</v>
      </c>
      <c r="T76">
        <v>-1.2500000000000002E-2</v>
      </c>
      <c r="U76">
        <v>0.08</v>
      </c>
      <c r="V76">
        <v>9.2499999999999999E-2</v>
      </c>
      <c r="W76">
        <v>0.08</v>
      </c>
      <c r="X76">
        <v>0.08</v>
      </c>
      <c r="Y76">
        <v>0.08</v>
      </c>
      <c r="Z76">
        <v>0.10199999999999999</v>
      </c>
      <c r="AA76">
        <v>0.11449999999999999</v>
      </c>
      <c r="AB76">
        <v>0.10199999999999999</v>
      </c>
      <c r="AC76">
        <v>0.10199999999999999</v>
      </c>
      <c r="AD76">
        <v>0.10199999999999999</v>
      </c>
      <c r="AE76" t="str">
        <f>VLOOKUP(G76,'[2]Fee Breakdown-After May18'!BO:BP,2,0)</f>
        <v>Mobil &amp; Sepeda MotorSuku Cadang Sepeda MotorKabel &amp; Tabung</v>
      </c>
      <c r="AR76" t="s">
        <v>1244</v>
      </c>
      <c r="AS76" t="s">
        <v>1245</v>
      </c>
      <c r="AT76" t="s">
        <v>1256</v>
      </c>
    </row>
    <row r="77" spans="1:46">
      <c r="A77" t="s">
        <v>1184</v>
      </c>
      <c r="B77">
        <v>605196</v>
      </c>
      <c r="C77" t="s">
        <v>1232</v>
      </c>
      <c r="D77">
        <v>809616</v>
      </c>
      <c r="E77" t="s">
        <v>1190</v>
      </c>
      <c r="F77">
        <v>816528</v>
      </c>
      <c r="G77" t="s">
        <v>2729</v>
      </c>
      <c r="H77" t="s">
        <v>2673</v>
      </c>
      <c r="I77" t="s">
        <v>2403</v>
      </c>
      <c r="J77" t="s">
        <v>1184</v>
      </c>
      <c r="K77">
        <v>5.5E-2</v>
      </c>
      <c r="L77">
        <v>7.4999999999999997E-2</v>
      </c>
      <c r="M77">
        <v>1.9999999999999997E-2</v>
      </c>
      <c r="N77">
        <v>9.2499999999999999E-2</v>
      </c>
      <c r="O77">
        <v>0.1195</v>
      </c>
      <c r="P77">
        <v>-1.7500000000000009E-2</v>
      </c>
      <c r="Q77">
        <v>0</v>
      </c>
      <c r="R77">
        <v>-1.7500000000000009E-2</v>
      </c>
      <c r="S77">
        <v>-1.7500000000000009E-2</v>
      </c>
      <c r="T77">
        <v>-1.7500000000000009E-2</v>
      </c>
      <c r="U77">
        <v>7.4999999999999983E-2</v>
      </c>
      <c r="V77">
        <v>9.2499999999999999E-2</v>
      </c>
      <c r="W77">
        <v>7.4999999999999983E-2</v>
      </c>
      <c r="X77">
        <v>7.4999999999999983E-2</v>
      </c>
      <c r="Y77">
        <v>7.4999999999999983E-2</v>
      </c>
      <c r="Z77">
        <v>0.10199999999999998</v>
      </c>
      <c r="AA77">
        <v>0.1195</v>
      </c>
      <c r="AB77">
        <v>0.10199999999999998</v>
      </c>
      <c r="AC77">
        <v>0.10199999999999998</v>
      </c>
      <c r="AD77">
        <v>0.10199999999999998</v>
      </c>
      <c r="AE77" t="str">
        <f>VLOOKUP(G77,'[2]Fee Breakdown-After May18'!BO:BP,2,0)</f>
        <v>Mobil &amp; Sepeda MotorSuku Cadang Sepeda MotorSistem Rem</v>
      </c>
      <c r="AR77" t="s">
        <v>1244</v>
      </c>
      <c r="AS77" t="s">
        <v>1245</v>
      </c>
      <c r="AT77" t="s">
        <v>1257</v>
      </c>
    </row>
    <row r="78" spans="1:46">
      <c r="A78" t="s">
        <v>1184</v>
      </c>
      <c r="B78">
        <v>605196</v>
      </c>
      <c r="C78" t="s">
        <v>1232</v>
      </c>
      <c r="D78">
        <v>809616</v>
      </c>
      <c r="E78" t="s">
        <v>1186</v>
      </c>
      <c r="F78">
        <v>816656</v>
      </c>
      <c r="G78" t="s">
        <v>2733</v>
      </c>
      <c r="H78" t="s">
        <v>2673</v>
      </c>
      <c r="I78" t="s">
        <v>2403</v>
      </c>
      <c r="J78" t="s">
        <v>1184</v>
      </c>
      <c r="K78">
        <v>5.5E-2</v>
      </c>
      <c r="L78">
        <v>7.4999999999999997E-2</v>
      </c>
      <c r="M78">
        <v>1.9999999999999997E-2</v>
      </c>
      <c r="N78">
        <v>9.2499999999999999E-2</v>
      </c>
      <c r="O78">
        <v>0.1195</v>
      </c>
      <c r="P78">
        <v>-1.7500000000000009E-2</v>
      </c>
      <c r="Q78">
        <v>0</v>
      </c>
      <c r="R78">
        <v>-1.7500000000000009E-2</v>
      </c>
      <c r="S78">
        <v>-1.7500000000000009E-2</v>
      </c>
      <c r="T78">
        <v>-1.7500000000000009E-2</v>
      </c>
      <c r="U78">
        <v>7.4999999999999983E-2</v>
      </c>
      <c r="V78">
        <v>9.2499999999999999E-2</v>
      </c>
      <c r="W78">
        <v>7.4999999999999983E-2</v>
      </c>
      <c r="X78">
        <v>7.4999999999999983E-2</v>
      </c>
      <c r="Y78">
        <v>7.4999999999999983E-2</v>
      </c>
      <c r="Z78">
        <v>0.10199999999999998</v>
      </c>
      <c r="AA78">
        <v>0.1195</v>
      </c>
      <c r="AB78">
        <v>0.10199999999999998</v>
      </c>
      <c r="AC78">
        <v>0.10199999999999998</v>
      </c>
      <c r="AD78">
        <v>0.10199999999999998</v>
      </c>
      <c r="AE78" t="str">
        <f>VLOOKUP(G78,'[2]Fee Breakdown-After May18'!BO:BP,2,0)</f>
        <v>Mobil &amp; Sepeda MotorSuku Cadang Sepeda MotorBaterai &amp; Aksesori</v>
      </c>
      <c r="AR78" t="s">
        <v>1244</v>
      </c>
      <c r="AS78" t="s">
        <v>1245</v>
      </c>
      <c r="AT78" t="s">
        <v>1258</v>
      </c>
    </row>
    <row r="79" spans="1:46">
      <c r="A79" t="s">
        <v>1244</v>
      </c>
      <c r="B79">
        <v>602284</v>
      </c>
      <c r="C79" t="s">
        <v>1245</v>
      </c>
      <c r="D79">
        <v>879112</v>
      </c>
      <c r="E79" t="s">
        <v>1255</v>
      </c>
      <c r="F79">
        <v>929672</v>
      </c>
      <c r="G79" t="s">
        <v>2737</v>
      </c>
      <c r="H79" t="s">
        <v>2738</v>
      </c>
      <c r="I79" t="s">
        <v>2457</v>
      </c>
      <c r="J79" t="s">
        <v>2739</v>
      </c>
      <c r="K79">
        <v>0.04</v>
      </c>
      <c r="L79">
        <v>7.0000000000000007E-2</v>
      </c>
      <c r="M79">
        <v>3.0000000000000006E-2</v>
      </c>
      <c r="N79">
        <v>9.5000000000000001E-2</v>
      </c>
      <c r="O79">
        <v>8.2000000000000003E-2</v>
      </c>
      <c r="P79">
        <v>-0.02</v>
      </c>
      <c r="Q79">
        <v>0</v>
      </c>
      <c r="R79">
        <v>-0.02</v>
      </c>
      <c r="S79">
        <v>-0.02</v>
      </c>
      <c r="T79">
        <v>-0.02</v>
      </c>
      <c r="U79">
        <v>7.4999999999999997E-2</v>
      </c>
      <c r="V79">
        <v>9.5000000000000001E-2</v>
      </c>
      <c r="W79">
        <v>7.4999999999999997E-2</v>
      </c>
      <c r="X79">
        <v>7.4999999999999997E-2</v>
      </c>
      <c r="Y79">
        <v>7.4999999999999997E-2</v>
      </c>
      <c r="Z79">
        <v>6.2E-2</v>
      </c>
      <c r="AA79">
        <v>8.2000000000000003E-2</v>
      </c>
      <c r="AB79">
        <v>6.2E-2</v>
      </c>
      <c r="AC79">
        <v>6.2E-2</v>
      </c>
      <c r="AD79">
        <v>6.2E-2</v>
      </c>
      <c r="AE79" t="str">
        <f>VLOOKUP(G79,'[2]Fee Breakdown-After May18'!BO:BP,2,0)</f>
        <v>Bayi &amp; PersalinanPerawatan &amp; Kesehatan BayiPopok</v>
      </c>
      <c r="AR79" t="s">
        <v>1244</v>
      </c>
      <c r="AS79" t="s">
        <v>1245</v>
      </c>
      <c r="AT79" t="s">
        <v>1259</v>
      </c>
    </row>
    <row r="80" spans="1:46">
      <c r="A80" t="s">
        <v>2322</v>
      </c>
      <c r="B80">
        <v>601152</v>
      </c>
      <c r="C80" t="s">
        <v>2332</v>
      </c>
      <c r="D80">
        <v>842248</v>
      </c>
      <c r="G80" t="s">
        <v>2743</v>
      </c>
      <c r="H80" t="s">
        <v>2743</v>
      </c>
      <c r="I80" t="s">
        <v>246</v>
      </c>
      <c r="J80" t="s">
        <v>2322</v>
      </c>
      <c r="K80">
        <v>5.5E-2</v>
      </c>
      <c r="L80">
        <v>0.08</v>
      </c>
      <c r="M80">
        <v>2.5000000000000001E-2</v>
      </c>
      <c r="N80">
        <v>9.2499999999999999E-2</v>
      </c>
      <c r="O80">
        <v>0.1095</v>
      </c>
      <c r="P80">
        <v>-1.2500000000000002E-2</v>
      </c>
      <c r="Q80">
        <v>0</v>
      </c>
      <c r="R80">
        <v>-1.2500000000000002E-2</v>
      </c>
      <c r="S80">
        <v>-1.2500000000000002E-2</v>
      </c>
      <c r="T80">
        <v>-1.2500000000000002E-2</v>
      </c>
      <c r="U80">
        <v>0.08</v>
      </c>
      <c r="V80">
        <v>9.2499999999999999E-2</v>
      </c>
      <c r="W80">
        <v>0.08</v>
      </c>
      <c r="X80">
        <v>0.08</v>
      </c>
      <c r="Y80">
        <v>0.08</v>
      </c>
      <c r="Z80">
        <v>9.7000000000000003E-2</v>
      </c>
      <c r="AA80">
        <v>0.1095</v>
      </c>
      <c r="AB80">
        <v>9.7000000000000003E-2</v>
      </c>
      <c r="AC80">
        <v>9.7000000000000003E-2</v>
      </c>
      <c r="AD80">
        <v>9.7000000000000003E-2</v>
      </c>
      <c r="AE80" t="str">
        <f>VLOOKUP(G80,'[2]Fee Breakdown-After May18'!BO:BP,2,0)</f>
        <v>Pakaian &amp; Pakaian Dalam WanitaAtasan Wanita</v>
      </c>
      <c r="AR80" t="s">
        <v>1244</v>
      </c>
      <c r="AS80" t="s">
        <v>1245</v>
      </c>
      <c r="AT80" t="s">
        <v>1260</v>
      </c>
    </row>
    <row r="81" spans="1:46">
      <c r="A81" t="s">
        <v>2160</v>
      </c>
      <c r="B81">
        <v>603014</v>
      </c>
      <c r="C81" t="s">
        <v>2220</v>
      </c>
      <c r="D81">
        <v>834568</v>
      </c>
      <c r="G81" t="s">
        <v>2747</v>
      </c>
      <c r="H81" t="s">
        <v>2747</v>
      </c>
      <c r="I81" t="s">
        <v>246</v>
      </c>
      <c r="J81" t="s">
        <v>2748</v>
      </c>
      <c r="K81">
        <v>0.06</v>
      </c>
      <c r="L81">
        <v>6.5000000000000002E-2</v>
      </c>
      <c r="M81">
        <v>5.0000000000000044E-3</v>
      </c>
      <c r="N81">
        <v>0.1</v>
      </c>
      <c r="O81">
        <v>0.122</v>
      </c>
      <c r="P81">
        <v>-0.02</v>
      </c>
      <c r="Q81">
        <v>0</v>
      </c>
      <c r="R81">
        <v>-0.02</v>
      </c>
      <c r="S81">
        <v>-0.02</v>
      </c>
      <c r="T81">
        <v>-0.02</v>
      </c>
      <c r="U81">
        <v>0.08</v>
      </c>
      <c r="V81">
        <v>0.1</v>
      </c>
      <c r="W81">
        <v>0.08</v>
      </c>
      <c r="X81">
        <v>0.08</v>
      </c>
      <c r="Y81">
        <v>0.08</v>
      </c>
      <c r="Z81">
        <v>0.10199999999999999</v>
      </c>
      <c r="AA81">
        <v>0.122</v>
      </c>
      <c r="AB81">
        <v>0.10199999999999999</v>
      </c>
      <c r="AC81">
        <v>0.10199999999999999</v>
      </c>
      <c r="AD81">
        <v>0.10199999999999999</v>
      </c>
      <c r="AE81" t="str">
        <f>VLOOKUP(G81,'[2]Fee Breakdown-After May18'!BO:BP,2,0)</f>
        <v>Olahraga &amp; OutdoorPakaian Olahraga &amp; Outdoor</v>
      </c>
      <c r="AR81" t="s">
        <v>1244</v>
      </c>
      <c r="AS81" t="s">
        <v>1245</v>
      </c>
      <c r="AT81" t="s">
        <v>1261</v>
      </c>
    </row>
    <row r="82" spans="1:46">
      <c r="A82" t="s">
        <v>1348</v>
      </c>
      <c r="B82">
        <v>601450</v>
      </c>
      <c r="C82" t="s">
        <v>1379</v>
      </c>
      <c r="D82">
        <v>856208</v>
      </c>
      <c r="E82" t="s">
        <v>1382</v>
      </c>
      <c r="F82">
        <v>855824</v>
      </c>
      <c r="G82" t="s">
        <v>2752</v>
      </c>
      <c r="H82" t="s">
        <v>2583</v>
      </c>
      <c r="I82" t="s">
        <v>2457</v>
      </c>
      <c r="J82" t="s">
        <v>1348</v>
      </c>
      <c r="K82">
        <v>0.04</v>
      </c>
      <c r="L82">
        <v>7.0000000000000007E-2</v>
      </c>
      <c r="M82">
        <v>3.0000000000000006E-2</v>
      </c>
      <c r="N82">
        <v>9.2499999999999999E-2</v>
      </c>
      <c r="O82">
        <v>0.1095</v>
      </c>
      <c r="P82">
        <v>-1.2500000000000002E-2</v>
      </c>
      <c r="Q82">
        <v>0</v>
      </c>
      <c r="R82">
        <v>-1.2500000000000002E-2</v>
      </c>
      <c r="S82">
        <v>-1.2500000000000002E-2</v>
      </c>
      <c r="T82">
        <v>-1.2500000000000002E-2</v>
      </c>
      <c r="U82">
        <v>0.08</v>
      </c>
      <c r="V82">
        <v>9.2499999999999999E-2</v>
      </c>
      <c r="W82">
        <v>0.08</v>
      </c>
      <c r="X82">
        <v>0.08</v>
      </c>
      <c r="Y82">
        <v>0.08</v>
      </c>
      <c r="Z82">
        <v>9.7000000000000003E-2</v>
      </c>
      <c r="AA82">
        <v>0.1095</v>
      </c>
      <c r="AB82">
        <v>9.7000000000000003E-2</v>
      </c>
      <c r="AC82">
        <v>9.7000000000000003E-2</v>
      </c>
      <c r="AD82">
        <v>9.7000000000000003E-2</v>
      </c>
      <c r="AE82" t="str">
        <f>VLOOKUP(G82,'[2]Fee Breakdown-After May18'!BO:BP,2,0)</f>
        <v>Perawatan &amp; KecantikanParfumParfum Uniseks</v>
      </c>
      <c r="AR82" t="s">
        <v>1244</v>
      </c>
      <c r="AS82" t="s">
        <v>1245</v>
      </c>
      <c r="AT82" t="s">
        <v>1262</v>
      </c>
    </row>
    <row r="83" spans="1:46">
      <c r="A83" t="s">
        <v>2160</v>
      </c>
      <c r="B83">
        <v>603014</v>
      </c>
      <c r="C83" t="s">
        <v>2242</v>
      </c>
      <c r="D83">
        <v>834696</v>
      </c>
      <c r="G83" t="s">
        <v>2756</v>
      </c>
      <c r="H83" t="s">
        <v>2756</v>
      </c>
      <c r="I83" t="s">
        <v>246</v>
      </c>
      <c r="J83" t="s">
        <v>2748</v>
      </c>
      <c r="K83">
        <v>0.06</v>
      </c>
      <c r="L83">
        <v>6.5000000000000002E-2</v>
      </c>
      <c r="M83">
        <v>5.0000000000000044E-3</v>
      </c>
      <c r="N83">
        <v>0.1</v>
      </c>
      <c r="O83">
        <v>0.122</v>
      </c>
      <c r="P83">
        <v>-0.02</v>
      </c>
      <c r="Q83">
        <v>0</v>
      </c>
      <c r="R83">
        <v>-0.02</v>
      </c>
      <c r="S83">
        <v>-0.02</v>
      </c>
      <c r="T83">
        <v>-0.02</v>
      </c>
      <c r="U83">
        <v>0.08</v>
      </c>
      <c r="V83">
        <v>0.1</v>
      </c>
      <c r="W83">
        <v>0.08</v>
      </c>
      <c r="X83">
        <v>0.08</v>
      </c>
      <c r="Y83">
        <v>0.08</v>
      </c>
      <c r="Z83">
        <v>0.10199999999999999</v>
      </c>
      <c r="AA83">
        <v>0.122</v>
      </c>
      <c r="AB83">
        <v>0.10199999999999999</v>
      </c>
      <c r="AC83">
        <v>0.10199999999999999</v>
      </c>
      <c r="AD83">
        <v>0.10199999999999999</v>
      </c>
      <c r="AE83" t="str">
        <f>VLOOKUP(G83,'[2]Fee Breakdown-After May18'!BO:BP,2,0)</f>
        <v>Olahraga &amp; OutdoorSepatu Olahraga</v>
      </c>
      <c r="AR83" t="s">
        <v>1244</v>
      </c>
      <c r="AS83" t="s">
        <v>1245</v>
      </c>
      <c r="AT83" t="s">
        <v>1263</v>
      </c>
    </row>
    <row r="84" spans="1:46">
      <c r="A84" t="s">
        <v>2248</v>
      </c>
      <c r="B84">
        <v>600154</v>
      </c>
      <c r="C84" t="s">
        <v>2256</v>
      </c>
      <c r="D84">
        <v>811016</v>
      </c>
      <c r="E84" t="s">
        <v>2258</v>
      </c>
      <c r="F84">
        <v>811528</v>
      </c>
      <c r="G84" t="s">
        <v>2760</v>
      </c>
      <c r="H84" t="s">
        <v>2761</v>
      </c>
      <c r="I84" t="s">
        <v>2547</v>
      </c>
      <c r="J84" t="s">
        <v>2248</v>
      </c>
      <c r="K84">
        <v>0.05</v>
      </c>
      <c r="L84">
        <v>0.08</v>
      </c>
      <c r="M84">
        <v>0.03</v>
      </c>
      <c r="N84">
        <v>0.1</v>
      </c>
      <c r="O84">
        <v>9.1999999999999998E-2</v>
      </c>
      <c r="P84">
        <v>-0.02</v>
      </c>
      <c r="Q84">
        <v>0</v>
      </c>
      <c r="R84">
        <v>-0.02</v>
      </c>
      <c r="S84">
        <v>-0.02</v>
      </c>
      <c r="T84">
        <v>-0.02</v>
      </c>
      <c r="U84">
        <v>0.08</v>
      </c>
      <c r="V84">
        <v>0.1</v>
      </c>
      <c r="W84">
        <v>0.08</v>
      </c>
      <c r="X84">
        <v>0.08</v>
      </c>
      <c r="Y84">
        <v>0.08</v>
      </c>
      <c r="Z84">
        <v>7.1999999999999995E-2</v>
      </c>
      <c r="AA84">
        <v>9.1999999999999998E-2</v>
      </c>
      <c r="AB84">
        <v>7.1999999999999995E-2</v>
      </c>
      <c r="AC84">
        <v>7.1999999999999995E-2</v>
      </c>
      <c r="AD84">
        <v>7.1999999999999995E-2</v>
      </c>
      <c r="AE84" t="str">
        <f>VLOOKUP(G84,'[2]Fee Breakdown-After May18'!BO:BP,2,0)</f>
        <v>Tekstil &amp; Soft FurnishingKain &amp; Perlengkapan JahitAksesoris &amp; Haberdashery</v>
      </c>
      <c r="AR84" t="s">
        <v>1244</v>
      </c>
      <c r="AS84" t="s">
        <v>1245</v>
      </c>
      <c r="AT84" t="s">
        <v>1264</v>
      </c>
    </row>
    <row r="85" spans="1:46">
      <c r="A85" t="s">
        <v>2248</v>
      </c>
      <c r="B85">
        <v>600154</v>
      </c>
      <c r="C85" t="s">
        <v>2256</v>
      </c>
      <c r="D85">
        <v>811016</v>
      </c>
      <c r="E85" t="s">
        <v>2262</v>
      </c>
      <c r="F85">
        <v>811144</v>
      </c>
      <c r="G85" t="s">
        <v>2765</v>
      </c>
      <c r="H85" t="s">
        <v>2761</v>
      </c>
      <c r="I85" t="s">
        <v>2547</v>
      </c>
      <c r="J85" t="s">
        <v>2248</v>
      </c>
      <c r="K85">
        <v>0.05</v>
      </c>
      <c r="L85">
        <v>0.08</v>
      </c>
      <c r="M85">
        <v>0.03</v>
      </c>
      <c r="N85">
        <v>9.5000000000000001E-2</v>
      </c>
      <c r="O85">
        <v>9.1999999999999998E-2</v>
      </c>
      <c r="P85">
        <v>-0.02</v>
      </c>
      <c r="Q85">
        <v>0</v>
      </c>
      <c r="R85">
        <v>-0.02</v>
      </c>
      <c r="S85">
        <v>-0.02</v>
      </c>
      <c r="T85">
        <v>-0.02</v>
      </c>
      <c r="U85">
        <v>7.4999999999999997E-2</v>
      </c>
      <c r="V85">
        <v>9.5000000000000001E-2</v>
      </c>
      <c r="W85">
        <v>7.4999999999999997E-2</v>
      </c>
      <c r="X85">
        <v>7.4999999999999997E-2</v>
      </c>
      <c r="Y85">
        <v>7.4999999999999997E-2</v>
      </c>
      <c r="Z85">
        <v>7.1999999999999995E-2</v>
      </c>
      <c r="AA85">
        <v>9.1999999999999998E-2</v>
      </c>
      <c r="AB85">
        <v>7.1999999999999995E-2</v>
      </c>
      <c r="AC85">
        <v>7.1999999999999995E-2</v>
      </c>
      <c r="AD85">
        <v>7.1999999999999995E-2</v>
      </c>
      <c r="AE85" t="str">
        <f>VLOOKUP(G85,'[2]Fee Breakdown-After May18'!BO:BP,2,0)</f>
        <v>Tekstil &amp; Soft FurnishingKain &amp; Perlengkapan JahitKain</v>
      </c>
      <c r="AR85" t="s">
        <v>1244</v>
      </c>
      <c r="AS85" t="s">
        <v>1245</v>
      </c>
      <c r="AT85" t="s">
        <v>1265</v>
      </c>
    </row>
    <row r="86" spans="1:46">
      <c r="A86" t="s">
        <v>2248</v>
      </c>
      <c r="B86">
        <v>600154</v>
      </c>
      <c r="C86" t="s">
        <v>2256</v>
      </c>
      <c r="D86">
        <v>811016</v>
      </c>
      <c r="E86" t="s">
        <v>2261</v>
      </c>
      <c r="F86">
        <v>600252</v>
      </c>
      <c r="G86" t="s">
        <v>2769</v>
      </c>
      <c r="H86" t="s">
        <v>2761</v>
      </c>
      <c r="I86" t="s">
        <v>2547</v>
      </c>
      <c r="J86" t="s">
        <v>2248</v>
      </c>
      <c r="K86">
        <v>0.05</v>
      </c>
      <c r="L86">
        <v>0.08</v>
      </c>
      <c r="M86">
        <v>0.03</v>
      </c>
      <c r="N86">
        <v>7.4999999999999997E-2</v>
      </c>
      <c r="O86">
        <v>5.1999999999999998E-2</v>
      </c>
      <c r="P86">
        <v>-0.02</v>
      </c>
      <c r="Q86">
        <v>0</v>
      </c>
      <c r="R86">
        <v>-0.02</v>
      </c>
      <c r="S86">
        <v>-0.02</v>
      </c>
      <c r="T86">
        <v>-0.02</v>
      </c>
      <c r="U86">
        <v>5.4999999999999993E-2</v>
      </c>
      <c r="V86">
        <v>7.4999999999999997E-2</v>
      </c>
      <c r="W86">
        <v>5.4999999999999993E-2</v>
      </c>
      <c r="X86">
        <v>5.4999999999999993E-2</v>
      </c>
      <c r="Y86">
        <v>5.4999999999999993E-2</v>
      </c>
      <c r="Z86">
        <v>3.2000000000000001E-2</v>
      </c>
      <c r="AA86">
        <v>5.1999999999999998E-2</v>
      </c>
      <c r="AB86">
        <v>3.2000000000000001E-2</v>
      </c>
      <c r="AC86">
        <v>3.2000000000000001E-2</v>
      </c>
      <c r="AD86">
        <v>3.2000000000000001E-2</v>
      </c>
      <c r="AE86" t="str">
        <f>VLOOKUP(G86,'[2]Fee Breakdown-After May18'!BO:BP,2,0)</f>
        <v>Tekstil &amp; Soft FurnishingKain &amp; Perlengkapan JahitKit Alat Menjahit</v>
      </c>
      <c r="AR86" t="s">
        <v>1244</v>
      </c>
      <c r="AS86" t="s">
        <v>1245</v>
      </c>
      <c r="AT86" t="s">
        <v>1266</v>
      </c>
    </row>
    <row r="87" spans="1:46">
      <c r="A87" t="s">
        <v>2248</v>
      </c>
      <c r="B87">
        <v>600154</v>
      </c>
      <c r="C87" t="s">
        <v>2256</v>
      </c>
      <c r="D87">
        <v>811016</v>
      </c>
      <c r="E87" t="s">
        <v>2260</v>
      </c>
      <c r="F87">
        <v>811656</v>
      </c>
      <c r="G87" t="s">
        <v>2773</v>
      </c>
      <c r="H87" t="s">
        <v>2761</v>
      </c>
      <c r="I87" t="s">
        <v>2547</v>
      </c>
      <c r="J87" t="s">
        <v>2248</v>
      </c>
      <c r="K87">
        <v>0.05</v>
      </c>
      <c r="L87">
        <v>0.08</v>
      </c>
      <c r="M87">
        <v>0.03</v>
      </c>
      <c r="N87">
        <v>7.5000000000000011E-2</v>
      </c>
      <c r="O87">
        <v>6.9500000000000006E-2</v>
      </c>
      <c r="P87">
        <v>-1.7500000000000002E-2</v>
      </c>
      <c r="Q87">
        <v>0</v>
      </c>
      <c r="R87">
        <v>-1.7500000000000002E-2</v>
      </c>
      <c r="S87">
        <v>-1.7500000000000002E-2</v>
      </c>
      <c r="T87">
        <v>-1.7500000000000002E-2</v>
      </c>
      <c r="U87">
        <v>5.7500000000000009E-2</v>
      </c>
      <c r="V87">
        <v>7.5000000000000011E-2</v>
      </c>
      <c r="W87">
        <v>5.7500000000000009E-2</v>
      </c>
      <c r="X87">
        <v>5.7500000000000009E-2</v>
      </c>
      <c r="Y87">
        <v>5.7500000000000009E-2</v>
      </c>
      <c r="Z87">
        <v>5.2000000000000005E-2</v>
      </c>
      <c r="AA87">
        <v>6.9500000000000006E-2</v>
      </c>
      <c r="AB87">
        <v>5.2000000000000005E-2</v>
      </c>
      <c r="AC87">
        <v>5.2000000000000005E-2</v>
      </c>
      <c r="AD87">
        <v>5.2000000000000005E-2</v>
      </c>
      <c r="AE87" t="str">
        <f>VLOOKUP(G87,'[2]Fee Breakdown-After May18'!BO:BP,2,0)</f>
        <v>Tekstil &amp; Soft FurnishingKain &amp; Perlengkapan JahitMesin Jahit</v>
      </c>
      <c r="AR87" t="s">
        <v>1244</v>
      </c>
      <c r="AS87" t="s">
        <v>1245</v>
      </c>
      <c r="AT87" t="s">
        <v>1267</v>
      </c>
    </row>
    <row r="88" spans="1:46">
      <c r="A88" t="s">
        <v>2248</v>
      </c>
      <c r="B88">
        <v>600154</v>
      </c>
      <c r="C88" t="s">
        <v>2256</v>
      </c>
      <c r="D88">
        <v>811016</v>
      </c>
      <c r="E88" t="s">
        <v>2263</v>
      </c>
      <c r="F88">
        <v>811784</v>
      </c>
      <c r="G88" t="s">
        <v>2777</v>
      </c>
      <c r="H88" t="s">
        <v>2761</v>
      </c>
      <c r="I88" t="s">
        <v>2547</v>
      </c>
      <c r="J88" t="s">
        <v>2248</v>
      </c>
      <c r="K88">
        <v>0.05</v>
      </c>
      <c r="L88">
        <v>0.08</v>
      </c>
      <c r="M88">
        <v>0.03</v>
      </c>
      <c r="N88">
        <v>0.1</v>
      </c>
      <c r="O88">
        <v>9.1999999999999998E-2</v>
      </c>
      <c r="P88">
        <v>-0.02</v>
      </c>
      <c r="Q88">
        <v>0</v>
      </c>
      <c r="R88">
        <v>-0.02</v>
      </c>
      <c r="S88">
        <v>-0.02</v>
      </c>
      <c r="T88">
        <v>-0.02</v>
      </c>
      <c r="U88">
        <v>0.08</v>
      </c>
      <c r="V88">
        <v>0.1</v>
      </c>
      <c r="W88">
        <v>0.08</v>
      </c>
      <c r="X88">
        <v>0.08</v>
      </c>
      <c r="Y88">
        <v>0.08</v>
      </c>
      <c r="Z88">
        <v>7.1999999999999995E-2</v>
      </c>
      <c r="AA88">
        <v>9.1999999999999998E-2</v>
      </c>
      <c r="AB88">
        <v>7.1999999999999995E-2</v>
      </c>
      <c r="AC88">
        <v>7.1999999999999995E-2</v>
      </c>
      <c r="AD88">
        <v>7.1999999999999995E-2</v>
      </c>
      <c r="AE88" t="str">
        <f>VLOOKUP(G88,'[2]Fee Breakdown-After May18'!BO:BP,2,0)</f>
        <v>Tekstil &amp; Soft FurnishingKain &amp; Perlengkapan JahitBenang</v>
      </c>
      <c r="AR88" t="s">
        <v>1244</v>
      </c>
      <c r="AS88" t="s">
        <v>1268</v>
      </c>
    </row>
    <row r="89" spans="1:46">
      <c r="A89" t="s">
        <v>2248</v>
      </c>
      <c r="B89">
        <v>600154</v>
      </c>
      <c r="C89" t="s">
        <v>2256</v>
      </c>
      <c r="D89">
        <v>811016</v>
      </c>
      <c r="E89" t="s">
        <v>2259</v>
      </c>
      <c r="F89">
        <v>600251</v>
      </c>
      <c r="G89" t="s">
        <v>2781</v>
      </c>
      <c r="H89" t="s">
        <v>2761</v>
      </c>
      <c r="I89" t="s">
        <v>2547</v>
      </c>
      <c r="J89" t="s">
        <v>2248</v>
      </c>
      <c r="K89">
        <v>0.05</v>
      </c>
      <c r="L89">
        <v>0.08</v>
      </c>
      <c r="M89">
        <v>0.03</v>
      </c>
      <c r="N89">
        <v>0.1</v>
      </c>
      <c r="O89">
        <v>9.1999999999999998E-2</v>
      </c>
      <c r="P89">
        <v>-0.02</v>
      </c>
      <c r="Q89">
        <v>0</v>
      </c>
      <c r="R89">
        <v>-0.02</v>
      </c>
      <c r="S89">
        <v>-0.02</v>
      </c>
      <c r="T89">
        <v>-0.02</v>
      </c>
      <c r="U89">
        <v>0.08</v>
      </c>
      <c r="V89">
        <v>0.1</v>
      </c>
      <c r="W89">
        <v>0.08</v>
      </c>
      <c r="X89">
        <v>0.08</v>
      </c>
      <c r="Y89">
        <v>0.08</v>
      </c>
      <c r="Z89">
        <v>7.1999999999999995E-2</v>
      </c>
      <c r="AA89">
        <v>9.1999999999999998E-2</v>
      </c>
      <c r="AB89">
        <v>7.1999999999999995E-2</v>
      </c>
      <c r="AC89">
        <v>7.1999999999999995E-2</v>
      </c>
      <c r="AD89">
        <v>7.1999999999999995E-2</v>
      </c>
      <c r="AE89" t="str">
        <f>VLOOKUP(G89,'[2]Fee Breakdown-After May18'!BO:BP,2,0)</f>
        <v>Tekstil &amp; Soft FurnishingKain &amp; Perlengkapan JahitKit Alat Jahit</v>
      </c>
      <c r="AR89" t="s">
        <v>1244</v>
      </c>
      <c r="AS89" t="s">
        <v>1269</v>
      </c>
      <c r="AT89" t="s">
        <v>1270</v>
      </c>
    </row>
    <row r="90" spans="1:46">
      <c r="A90" t="s">
        <v>2248</v>
      </c>
      <c r="B90">
        <v>600154</v>
      </c>
      <c r="C90" t="s">
        <v>2256</v>
      </c>
      <c r="D90">
        <v>811016</v>
      </c>
      <c r="E90" t="s">
        <v>2257</v>
      </c>
      <c r="F90">
        <v>811912</v>
      </c>
      <c r="G90" t="s">
        <v>2785</v>
      </c>
      <c r="H90" t="s">
        <v>2761</v>
      </c>
      <c r="I90" t="s">
        <v>2547</v>
      </c>
      <c r="J90" t="s">
        <v>2248</v>
      </c>
      <c r="K90">
        <v>0.05</v>
      </c>
      <c r="L90">
        <v>0.08</v>
      </c>
      <c r="M90">
        <v>0.03</v>
      </c>
      <c r="N90">
        <v>0.1</v>
      </c>
      <c r="O90">
        <v>9.1999999999999998E-2</v>
      </c>
      <c r="P90">
        <v>-0.02</v>
      </c>
      <c r="Q90">
        <v>0</v>
      </c>
      <c r="R90">
        <v>-0.02</v>
      </c>
      <c r="S90">
        <v>-0.02</v>
      </c>
      <c r="T90">
        <v>-0.02</v>
      </c>
      <c r="U90">
        <v>0.08</v>
      </c>
      <c r="V90">
        <v>0.1</v>
      </c>
      <c r="W90">
        <v>0.08</v>
      </c>
      <c r="X90">
        <v>0.08</v>
      </c>
      <c r="Y90">
        <v>0.08</v>
      </c>
      <c r="Z90">
        <v>7.1999999999999995E-2</v>
      </c>
      <c r="AA90">
        <v>9.1999999999999998E-2</v>
      </c>
      <c r="AB90">
        <v>7.1999999999999995E-2</v>
      </c>
      <c r="AC90">
        <v>7.1999999999999995E-2</v>
      </c>
      <c r="AD90">
        <v>7.1999999999999995E-2</v>
      </c>
      <c r="AE90" t="str">
        <f>VLOOKUP(G90,'[2]Fee Breakdown-After May18'!BO:BP,2,0)</f>
        <v>Tekstil &amp; Soft FurnishingKain &amp; Perlengkapan JahitJarum</v>
      </c>
      <c r="AR90" t="s">
        <v>1244</v>
      </c>
      <c r="AS90" t="s">
        <v>1269</v>
      </c>
      <c r="AT90" t="s">
        <v>1271</v>
      </c>
    </row>
    <row r="91" spans="1:46">
      <c r="A91" t="s">
        <v>1348</v>
      </c>
      <c r="B91">
        <v>601450</v>
      </c>
      <c r="C91" t="s">
        <v>1377</v>
      </c>
      <c r="D91">
        <v>849288</v>
      </c>
      <c r="G91" t="s">
        <v>2789</v>
      </c>
      <c r="H91" t="s">
        <v>2789</v>
      </c>
      <c r="I91" t="s">
        <v>2457</v>
      </c>
      <c r="J91" t="s">
        <v>1348</v>
      </c>
      <c r="K91">
        <v>0.04</v>
      </c>
      <c r="L91">
        <v>7.0000000000000007E-2</v>
      </c>
      <c r="M91">
        <v>3.0000000000000006E-2</v>
      </c>
      <c r="N91">
        <v>9.2499999999999999E-2</v>
      </c>
      <c r="O91">
        <v>0.1095</v>
      </c>
      <c r="P91">
        <v>-1.2500000000000002E-2</v>
      </c>
      <c r="Q91">
        <v>0</v>
      </c>
      <c r="R91">
        <v>-1.2500000000000002E-2</v>
      </c>
      <c r="S91">
        <v>-1.2500000000000002E-2</v>
      </c>
      <c r="T91">
        <v>-1.2500000000000002E-2</v>
      </c>
      <c r="U91">
        <v>0.08</v>
      </c>
      <c r="V91">
        <v>9.2499999999999999E-2</v>
      </c>
      <c r="W91">
        <v>0.08</v>
      </c>
      <c r="X91">
        <v>0.08</v>
      </c>
      <c r="Y91">
        <v>0.08</v>
      </c>
      <c r="Z91">
        <v>9.7000000000000003E-2</v>
      </c>
      <c r="AA91">
        <v>0.1095</v>
      </c>
      <c r="AB91">
        <v>9.7000000000000003E-2</v>
      </c>
      <c r="AC91">
        <v>9.7000000000000003E-2</v>
      </c>
      <c r="AD91">
        <v>9.7000000000000003E-2</v>
      </c>
      <c r="AE91" t="str">
        <f>VLOOKUP(G91,'[2]Fee Breakdown-After May18'!BO:BP,2,0)</f>
        <v>Perawatan &amp; KecantikanPerawatan Pria</v>
      </c>
      <c r="AR91" t="s">
        <v>1244</v>
      </c>
      <c r="AS91" t="s">
        <v>1269</v>
      </c>
      <c r="AT91" t="s">
        <v>1272</v>
      </c>
    </row>
    <row r="92" spans="1:46">
      <c r="A92" t="s">
        <v>1504</v>
      </c>
      <c r="B92">
        <v>601755</v>
      </c>
      <c r="C92" t="s">
        <v>1535</v>
      </c>
      <c r="D92">
        <v>824840</v>
      </c>
      <c r="G92" t="s">
        <v>2597</v>
      </c>
      <c r="H92" t="s">
        <v>2597</v>
      </c>
      <c r="I92" t="s">
        <v>2403</v>
      </c>
      <c r="J92" t="s">
        <v>1504</v>
      </c>
      <c r="K92">
        <v>0.04</v>
      </c>
      <c r="L92">
        <v>0.04</v>
      </c>
      <c r="M92">
        <v>0</v>
      </c>
      <c r="N92">
        <v>4.7500000000000001E-2</v>
      </c>
      <c r="O92">
        <v>3.0000000000000002E-2</v>
      </c>
      <c r="P92">
        <v>-5.0000000000000001E-3</v>
      </c>
      <c r="Q92">
        <v>0</v>
      </c>
      <c r="R92">
        <v>-5.0000000000000001E-3</v>
      </c>
      <c r="S92">
        <v>-5.0000000000000001E-3</v>
      </c>
      <c r="T92">
        <v>-5.0000000000000001E-3</v>
      </c>
      <c r="U92">
        <v>4.2500000000000003E-2</v>
      </c>
      <c r="V92">
        <v>4.7500000000000001E-2</v>
      </c>
      <c r="W92">
        <v>4.2500000000000003E-2</v>
      </c>
      <c r="X92">
        <v>4.2500000000000003E-2</v>
      </c>
      <c r="Y92">
        <v>4.2500000000000003E-2</v>
      </c>
      <c r="Z92">
        <v>2.5000000000000001E-2</v>
      </c>
      <c r="AA92">
        <v>3.0000000000000002E-2</v>
      </c>
      <c r="AB92">
        <v>2.5000000000000001E-2</v>
      </c>
      <c r="AC92">
        <v>2.5000000000000001E-2</v>
      </c>
      <c r="AD92">
        <v>2.5000000000000001E-2</v>
      </c>
      <c r="AE92" t="str">
        <f>VLOOKUP(G92,'[2]Fee Breakdown-After May18'!BO:BP,2,0)</f>
        <v>Komputer &amp; Peralatan KantorKomputer Desktop, Laptop &amp; Tablet</v>
      </c>
      <c r="AR92" t="s">
        <v>1244</v>
      </c>
      <c r="AS92" t="s">
        <v>1269</v>
      </c>
      <c r="AT92" t="s">
        <v>1273</v>
      </c>
    </row>
    <row r="93" spans="1:46">
      <c r="A93" t="s">
        <v>1348</v>
      </c>
      <c r="B93">
        <v>601450</v>
      </c>
      <c r="C93" t="s">
        <v>1263</v>
      </c>
      <c r="D93">
        <v>849672</v>
      </c>
      <c r="G93" t="s">
        <v>2796</v>
      </c>
      <c r="H93" t="s">
        <v>2796</v>
      </c>
      <c r="I93" t="s">
        <v>2457</v>
      </c>
      <c r="J93" t="s">
        <v>1348</v>
      </c>
      <c r="K93">
        <v>0.04</v>
      </c>
      <c r="L93">
        <v>7.0000000000000007E-2</v>
      </c>
      <c r="M93">
        <v>3.0000000000000006E-2</v>
      </c>
      <c r="N93">
        <v>0.1</v>
      </c>
      <c r="O93">
        <v>9.1999999999999998E-2</v>
      </c>
      <c r="P93">
        <v>-0.02</v>
      </c>
      <c r="Q93">
        <v>0</v>
      </c>
      <c r="R93">
        <v>-0.02</v>
      </c>
      <c r="S93">
        <v>-0.02</v>
      </c>
      <c r="T93">
        <v>-0.02</v>
      </c>
      <c r="U93">
        <v>0.08</v>
      </c>
      <c r="V93">
        <v>0.1</v>
      </c>
      <c r="W93">
        <v>0.08</v>
      </c>
      <c r="X93">
        <v>0.08</v>
      </c>
      <c r="Y93">
        <v>0.08</v>
      </c>
      <c r="Z93">
        <v>7.1999999999999995E-2</v>
      </c>
      <c r="AA93">
        <v>9.1999999999999998E-2</v>
      </c>
      <c r="AB93">
        <v>7.1999999999999995E-2</v>
      </c>
      <c r="AC93">
        <v>7.1999999999999995E-2</v>
      </c>
      <c r="AD93">
        <v>7.1999999999999995E-2</v>
      </c>
      <c r="AE93" t="str">
        <f>VLOOKUP(G93,'[2]Fee Breakdown-After May18'!BO:BP,2,0)</f>
        <v>Perawatan &amp; KecantikanPerawatan Hidung &amp; Mulut</v>
      </c>
      <c r="AR93" t="s">
        <v>1244</v>
      </c>
      <c r="AS93" t="s">
        <v>1269</v>
      </c>
      <c r="AT93" t="s">
        <v>1274</v>
      </c>
    </row>
    <row r="94" spans="1:46">
      <c r="A94" t="s">
        <v>2248</v>
      </c>
      <c r="B94">
        <v>600154</v>
      </c>
      <c r="C94" t="s">
        <v>2264</v>
      </c>
      <c r="D94">
        <v>809992</v>
      </c>
      <c r="G94" t="s">
        <v>2800</v>
      </c>
      <c r="H94" t="s">
        <v>2800</v>
      </c>
      <c r="I94" t="s">
        <v>2547</v>
      </c>
      <c r="J94" t="s">
        <v>2248</v>
      </c>
      <c r="K94">
        <v>0.05</v>
      </c>
      <c r="L94">
        <v>0.08</v>
      </c>
      <c r="M94">
        <v>0.03</v>
      </c>
      <c r="N94">
        <v>0.1</v>
      </c>
      <c r="O94">
        <v>0.122</v>
      </c>
      <c r="P94">
        <v>-0.02</v>
      </c>
      <c r="Q94">
        <v>0</v>
      </c>
      <c r="R94">
        <v>-0.02</v>
      </c>
      <c r="S94">
        <v>-0.02</v>
      </c>
      <c r="T94">
        <v>-0.02</v>
      </c>
      <c r="U94">
        <v>0.08</v>
      </c>
      <c r="V94">
        <v>0.1</v>
      </c>
      <c r="W94">
        <v>0.08</v>
      </c>
      <c r="X94">
        <v>0.08</v>
      </c>
      <c r="Y94">
        <v>0.08</v>
      </c>
      <c r="Z94">
        <v>0.10199999999999999</v>
      </c>
      <c r="AA94">
        <v>0.122</v>
      </c>
      <c r="AB94">
        <v>0.10199999999999999</v>
      </c>
      <c r="AC94">
        <v>0.10199999999999999</v>
      </c>
      <c r="AD94">
        <v>0.10199999999999999</v>
      </c>
      <c r="AE94" t="str">
        <f>VLOOKUP(G94,'[2]Fee Breakdown-After May18'!BO:BP,2,0)</f>
        <v>Tekstil &amp; Soft FurnishingTekstil Rumah Tangga</v>
      </c>
      <c r="AR94" t="s">
        <v>1244</v>
      </c>
      <c r="AS94" t="s">
        <v>1269</v>
      </c>
      <c r="AT94" t="s">
        <v>1275</v>
      </c>
    </row>
    <row r="95" spans="1:46">
      <c r="A95" t="s">
        <v>2322</v>
      </c>
      <c r="B95">
        <v>601152</v>
      </c>
      <c r="C95" t="s">
        <v>2323</v>
      </c>
      <c r="D95">
        <v>842376</v>
      </c>
      <c r="G95" t="s">
        <v>2804</v>
      </c>
      <c r="H95" t="s">
        <v>2804</v>
      </c>
      <c r="I95" t="s">
        <v>246</v>
      </c>
      <c r="J95" t="s">
        <v>2322</v>
      </c>
      <c r="K95">
        <v>5.5E-2</v>
      </c>
      <c r="L95">
        <v>0.08</v>
      </c>
      <c r="M95">
        <v>2.5000000000000001E-2</v>
      </c>
      <c r="N95">
        <v>9.2499999999999999E-2</v>
      </c>
      <c r="O95">
        <v>0.1095</v>
      </c>
      <c r="P95">
        <v>-1.2500000000000002E-2</v>
      </c>
      <c r="Q95">
        <v>0</v>
      </c>
      <c r="R95">
        <v>-1.2500000000000002E-2</v>
      </c>
      <c r="S95">
        <v>-1.2500000000000002E-2</v>
      </c>
      <c r="T95">
        <v>-1.2500000000000002E-2</v>
      </c>
      <c r="U95">
        <v>0.08</v>
      </c>
      <c r="V95">
        <v>9.2499999999999999E-2</v>
      </c>
      <c r="W95">
        <v>0.08</v>
      </c>
      <c r="X95">
        <v>0.08</v>
      </c>
      <c r="Y95">
        <v>0.08</v>
      </c>
      <c r="Z95">
        <v>9.7000000000000003E-2</v>
      </c>
      <c r="AA95">
        <v>0.1095</v>
      </c>
      <c r="AB95">
        <v>9.7000000000000003E-2</v>
      </c>
      <c r="AC95">
        <v>9.7000000000000003E-2</v>
      </c>
      <c r="AD95">
        <v>9.7000000000000003E-2</v>
      </c>
      <c r="AE95" t="str">
        <f>VLOOKUP(G95,'[2]Fee Breakdown-After May18'!BO:BP,2,0)</f>
        <v>Pakaian &amp; Pakaian Dalam WanitaBawahan Wanita</v>
      </c>
      <c r="AR95" t="s">
        <v>1244</v>
      </c>
      <c r="AS95" t="s">
        <v>1269</v>
      </c>
      <c r="AT95" t="s">
        <v>1276</v>
      </c>
    </row>
    <row r="96" spans="1:46">
      <c r="A96" t="s">
        <v>1811</v>
      </c>
      <c r="B96">
        <v>600001</v>
      </c>
      <c r="C96" t="s">
        <v>1845</v>
      </c>
      <c r="D96">
        <v>851848</v>
      </c>
      <c r="G96" t="s">
        <v>2808</v>
      </c>
      <c r="H96" t="s">
        <v>2808</v>
      </c>
      <c r="I96" t="s">
        <v>2547</v>
      </c>
      <c r="J96" t="s">
        <v>1811</v>
      </c>
      <c r="K96">
        <v>0.06</v>
      </c>
      <c r="L96">
        <v>0.08</v>
      </c>
      <c r="M96">
        <v>2.0000000000000004E-2</v>
      </c>
      <c r="N96">
        <v>0.1</v>
      </c>
      <c r="O96">
        <v>0.122</v>
      </c>
      <c r="P96">
        <v>-0.02</v>
      </c>
      <c r="Q96">
        <v>0</v>
      </c>
      <c r="R96">
        <v>-0.02</v>
      </c>
      <c r="S96">
        <v>-0.02</v>
      </c>
      <c r="T96">
        <v>-0.02</v>
      </c>
      <c r="U96">
        <v>0.08</v>
      </c>
      <c r="V96">
        <v>0.1</v>
      </c>
      <c r="W96">
        <v>0.08</v>
      </c>
      <c r="X96">
        <v>0.08</v>
      </c>
      <c r="Y96">
        <v>0.08</v>
      </c>
      <c r="Z96">
        <v>0.10199999999999999</v>
      </c>
      <c r="AA96">
        <v>0.122</v>
      </c>
      <c r="AB96">
        <v>0.10199999999999999</v>
      </c>
      <c r="AC96">
        <v>0.10199999999999999</v>
      </c>
      <c r="AD96">
        <v>0.10199999999999999</v>
      </c>
      <c r="AE96" t="str">
        <f>VLOOKUP(G96,'[2]Fee Breakdown-After May18'!BO:BP,2,0)</f>
        <v>Perlengkapan RumahHome Organizer</v>
      </c>
      <c r="AR96" t="s">
        <v>1244</v>
      </c>
      <c r="AS96" t="s">
        <v>1269</v>
      </c>
      <c r="AT96" t="s">
        <v>1277</v>
      </c>
    </row>
    <row r="97" spans="1:46">
      <c r="A97" t="s">
        <v>1997</v>
      </c>
      <c r="B97">
        <v>824584</v>
      </c>
      <c r="C97" t="s">
        <v>1999</v>
      </c>
      <c r="D97">
        <v>902792</v>
      </c>
      <c r="G97" t="s">
        <v>2812</v>
      </c>
      <c r="H97" t="s">
        <v>2812</v>
      </c>
      <c r="I97" t="s">
        <v>246</v>
      </c>
      <c r="J97" t="s">
        <v>1997</v>
      </c>
      <c r="K97">
        <v>5.5E-2</v>
      </c>
      <c r="L97">
        <v>0.08</v>
      </c>
      <c r="M97">
        <v>2.5000000000000001E-2</v>
      </c>
      <c r="N97">
        <v>0.1</v>
      </c>
      <c r="O97">
        <v>0.11700000000000001</v>
      </c>
      <c r="P97">
        <v>-0.02</v>
      </c>
      <c r="Q97">
        <v>0</v>
      </c>
      <c r="R97">
        <v>-0.02</v>
      </c>
      <c r="S97">
        <v>-0.02</v>
      </c>
      <c r="T97">
        <v>-0.02</v>
      </c>
      <c r="U97">
        <v>0.08</v>
      </c>
      <c r="V97">
        <v>0.1</v>
      </c>
      <c r="W97">
        <v>0.08</v>
      </c>
      <c r="X97">
        <v>0.08</v>
      </c>
      <c r="Y97">
        <v>0.08</v>
      </c>
      <c r="Z97">
        <v>9.7000000000000003E-2</v>
      </c>
      <c r="AA97">
        <v>0.11700000000000001</v>
      </c>
      <c r="AB97">
        <v>9.7000000000000003E-2</v>
      </c>
      <c r="AC97">
        <v>9.7000000000000003E-2</v>
      </c>
      <c r="AD97">
        <v>9.7000000000000003E-2</v>
      </c>
      <c r="AE97" t="str">
        <f>VLOOKUP(G97,'[2]Fee Breakdown-After May18'!BO:BP,2,0)</f>
        <v>Koper &amp; TasTas Fungsional</v>
      </c>
      <c r="AR97" t="s">
        <v>1244</v>
      </c>
      <c r="AS97" t="s">
        <v>1269</v>
      </c>
      <c r="AT97" t="s">
        <v>1278</v>
      </c>
    </row>
    <row r="98" spans="1:46">
      <c r="A98" t="s">
        <v>2072</v>
      </c>
      <c r="B98">
        <v>601739</v>
      </c>
      <c r="C98" t="s">
        <v>2109</v>
      </c>
      <c r="D98">
        <v>909064</v>
      </c>
      <c r="E98" t="s">
        <v>2110</v>
      </c>
      <c r="F98">
        <v>601937</v>
      </c>
      <c r="G98" t="s">
        <v>2816</v>
      </c>
      <c r="H98" t="s">
        <v>2817</v>
      </c>
      <c r="I98" t="s">
        <v>2403</v>
      </c>
      <c r="J98" t="s">
        <v>2818</v>
      </c>
      <c r="K98">
        <v>0.04</v>
      </c>
      <c r="L98">
        <v>0.03</v>
      </c>
      <c r="M98">
        <v>-1.0000000000000002E-2</v>
      </c>
      <c r="N98">
        <v>0.1</v>
      </c>
      <c r="O98">
        <v>0.11700000000000001</v>
      </c>
      <c r="P98">
        <v>-0.02</v>
      </c>
      <c r="Q98">
        <v>0</v>
      </c>
      <c r="R98">
        <v>-0.02</v>
      </c>
      <c r="S98">
        <v>-0.02</v>
      </c>
      <c r="T98">
        <v>-0.02</v>
      </c>
      <c r="U98">
        <v>0.08</v>
      </c>
      <c r="V98">
        <v>0.1</v>
      </c>
      <c r="W98">
        <v>0.08</v>
      </c>
      <c r="X98">
        <v>0.08</v>
      </c>
      <c r="Y98">
        <v>0.08</v>
      </c>
      <c r="Z98">
        <v>9.7000000000000003E-2</v>
      </c>
      <c r="AA98">
        <v>0.11700000000000001</v>
      </c>
      <c r="AB98">
        <v>9.7000000000000003E-2</v>
      </c>
      <c r="AC98">
        <v>9.7000000000000003E-2</v>
      </c>
      <c r="AD98">
        <v>9.7000000000000003E-2</v>
      </c>
      <c r="AE98" t="str">
        <f>VLOOKUP(G98,'[2]Fee Breakdown-After May18'!BO:BP,2,0)</f>
        <v>Telepon &amp; ElektronikAksesori PonselKabel, Charger &amp; Adaptor</v>
      </c>
      <c r="AR98" t="s">
        <v>1244</v>
      </c>
      <c r="AS98" t="s">
        <v>1269</v>
      </c>
      <c r="AT98" t="s">
        <v>1279</v>
      </c>
    </row>
    <row r="99" spans="1:46">
      <c r="A99" t="s">
        <v>1581</v>
      </c>
      <c r="B99">
        <v>605248</v>
      </c>
      <c r="C99" t="s">
        <v>1613</v>
      </c>
      <c r="D99">
        <v>905480</v>
      </c>
      <c r="G99" t="s">
        <v>2822</v>
      </c>
      <c r="H99" t="s">
        <v>2822</v>
      </c>
      <c r="I99" t="s">
        <v>246</v>
      </c>
      <c r="J99" t="s">
        <v>1581</v>
      </c>
      <c r="K99">
        <v>0.06</v>
      </c>
      <c r="L99">
        <v>7.4999999999999997E-2</v>
      </c>
      <c r="M99">
        <v>1.4999999999999999E-2</v>
      </c>
      <c r="N99">
        <v>0.1</v>
      </c>
      <c r="O99">
        <v>0.11700000000000001</v>
      </c>
      <c r="P99">
        <v>-0.02</v>
      </c>
      <c r="Q99">
        <v>0</v>
      </c>
      <c r="R99">
        <v>-0.02</v>
      </c>
      <c r="S99">
        <v>-0.02</v>
      </c>
      <c r="T99">
        <v>-0.02</v>
      </c>
      <c r="U99">
        <v>0.08</v>
      </c>
      <c r="V99">
        <v>0.1</v>
      </c>
      <c r="W99">
        <v>0.08</v>
      </c>
      <c r="X99">
        <v>0.08</v>
      </c>
      <c r="Y99">
        <v>0.08</v>
      </c>
      <c r="Z99">
        <v>9.7000000000000003E-2</v>
      </c>
      <c r="AA99">
        <v>0.11700000000000001</v>
      </c>
      <c r="AB99">
        <v>9.7000000000000003E-2</v>
      </c>
      <c r="AC99">
        <v>9.7000000000000003E-2</v>
      </c>
      <c r="AD99">
        <v>9.7000000000000003E-2</v>
      </c>
      <c r="AE99" t="str">
        <f>VLOOKUP(G99,'[2]Fee Breakdown-After May18'!BO:BP,2,0)</f>
        <v>Aksesoris FashionJam Tangan &amp; Aksesoris</v>
      </c>
      <c r="AR99" t="s">
        <v>1244</v>
      </c>
      <c r="AS99" t="s">
        <v>1269</v>
      </c>
      <c r="AT99" t="s">
        <v>1280</v>
      </c>
    </row>
    <row r="100" spans="1:46">
      <c r="A100" t="s">
        <v>1997</v>
      </c>
      <c r="B100">
        <v>824584</v>
      </c>
      <c r="C100" t="s">
        <v>2012</v>
      </c>
      <c r="D100">
        <v>902536</v>
      </c>
      <c r="G100" t="s">
        <v>2826</v>
      </c>
      <c r="H100" t="s">
        <v>2826</v>
      </c>
      <c r="I100" t="s">
        <v>246</v>
      </c>
      <c r="J100" t="s">
        <v>1997</v>
      </c>
      <c r="K100">
        <v>5.5E-2</v>
      </c>
      <c r="L100">
        <v>0.08</v>
      </c>
      <c r="M100">
        <v>2.5000000000000001E-2</v>
      </c>
      <c r="N100">
        <v>0.1</v>
      </c>
      <c r="O100">
        <v>0.11700000000000001</v>
      </c>
      <c r="P100">
        <v>-0.02</v>
      </c>
      <c r="Q100">
        <v>0</v>
      </c>
      <c r="R100">
        <v>-0.02</v>
      </c>
      <c r="S100">
        <v>-0.02</v>
      </c>
      <c r="T100">
        <v>-0.02</v>
      </c>
      <c r="U100">
        <v>0.08</v>
      </c>
      <c r="V100">
        <v>0.1</v>
      </c>
      <c r="W100">
        <v>0.08</v>
      </c>
      <c r="X100">
        <v>0.08</v>
      </c>
      <c r="Y100">
        <v>0.08</v>
      </c>
      <c r="Z100">
        <v>9.7000000000000003E-2</v>
      </c>
      <c r="AA100">
        <v>0.11700000000000001</v>
      </c>
      <c r="AB100">
        <v>9.7000000000000003E-2</v>
      </c>
      <c r="AC100">
        <v>9.7000000000000003E-2</v>
      </c>
      <c r="AD100">
        <v>9.7000000000000003E-2</v>
      </c>
      <c r="AE100" t="str">
        <f>VLOOKUP(G100,'[2]Fee Breakdown-After May18'!BO:BP,2,0)</f>
        <v>Koper &amp; TasTas Pria</v>
      </c>
      <c r="AR100" t="s">
        <v>1244</v>
      </c>
      <c r="AS100" t="s">
        <v>1281</v>
      </c>
      <c r="AT100" t="s">
        <v>1282</v>
      </c>
    </row>
    <row r="101" spans="1:46">
      <c r="A101" t="s">
        <v>1184</v>
      </c>
      <c r="B101">
        <v>605196</v>
      </c>
      <c r="C101" t="s">
        <v>1230</v>
      </c>
      <c r="D101">
        <v>940808</v>
      </c>
      <c r="G101" t="s">
        <v>2830</v>
      </c>
      <c r="H101" t="s">
        <v>2830</v>
      </c>
      <c r="I101" t="s">
        <v>2403</v>
      </c>
      <c r="J101" t="s">
        <v>1184</v>
      </c>
      <c r="K101">
        <v>5.5E-2</v>
      </c>
      <c r="L101">
        <v>7.4999999999999997E-2</v>
      </c>
      <c r="M101">
        <v>1.9999999999999997E-2</v>
      </c>
      <c r="N101">
        <v>9.2499999999999999E-2</v>
      </c>
      <c r="O101">
        <v>0.11449999999999999</v>
      </c>
      <c r="P101">
        <v>-1.2500000000000002E-2</v>
      </c>
      <c r="Q101">
        <v>0</v>
      </c>
      <c r="R101">
        <v>-1.2500000000000002E-2</v>
      </c>
      <c r="S101">
        <v>-1.2500000000000002E-2</v>
      </c>
      <c r="T101">
        <v>-1.2500000000000002E-2</v>
      </c>
      <c r="U101">
        <v>0.08</v>
      </c>
      <c r="V101">
        <v>9.2499999999999999E-2</v>
      </c>
      <c r="W101">
        <v>0.08</v>
      </c>
      <c r="X101">
        <v>0.08</v>
      </c>
      <c r="Y101">
        <v>0.08</v>
      </c>
      <c r="Z101">
        <v>0.10199999999999999</v>
      </c>
      <c r="AA101">
        <v>0.11449999999999999</v>
      </c>
      <c r="AB101">
        <v>0.10199999999999999</v>
      </c>
      <c r="AC101">
        <v>0.10199999999999999</v>
      </c>
      <c r="AD101">
        <v>0.10199999999999999</v>
      </c>
      <c r="AE101" t="str">
        <f>VLOOKUP(G101,'[2]Fee Breakdown-After May18'!BO:BP,2,0)</f>
        <v>Mobil &amp; Sepeda MotorPencucian &amp; Perawatan Mobil</v>
      </c>
      <c r="AR101" t="s">
        <v>1244</v>
      </c>
      <c r="AS101" t="s">
        <v>1281</v>
      </c>
      <c r="AT101" t="s">
        <v>1283</v>
      </c>
    </row>
    <row r="102" spans="1:46">
      <c r="A102" t="s">
        <v>1862</v>
      </c>
      <c r="B102">
        <v>600942</v>
      </c>
      <c r="C102" t="s">
        <v>1872</v>
      </c>
      <c r="D102">
        <v>844808</v>
      </c>
      <c r="E102" t="s">
        <v>1893</v>
      </c>
      <c r="F102">
        <v>601102</v>
      </c>
      <c r="G102" t="s">
        <v>2834</v>
      </c>
      <c r="H102" t="s">
        <v>2835</v>
      </c>
      <c r="I102" t="s">
        <v>2403</v>
      </c>
      <c r="J102" t="s">
        <v>1872</v>
      </c>
      <c r="K102">
        <v>0.04</v>
      </c>
      <c r="L102">
        <v>0.06</v>
      </c>
      <c r="M102">
        <v>1.9999999999999997E-2</v>
      </c>
      <c r="N102">
        <v>7.5000000000000011E-2</v>
      </c>
      <c r="O102">
        <v>6.9500000000000006E-2</v>
      </c>
      <c r="P102">
        <v>-1.7500000000000002E-2</v>
      </c>
      <c r="Q102">
        <v>0</v>
      </c>
      <c r="R102">
        <v>-1.7500000000000002E-2</v>
      </c>
      <c r="S102">
        <v>-1.7500000000000002E-2</v>
      </c>
      <c r="T102">
        <v>-1.7500000000000002E-2</v>
      </c>
      <c r="U102">
        <v>5.7500000000000009E-2</v>
      </c>
      <c r="V102">
        <v>7.5000000000000011E-2</v>
      </c>
      <c r="W102">
        <v>5.7500000000000009E-2</v>
      </c>
      <c r="X102">
        <v>5.7500000000000009E-2</v>
      </c>
      <c r="Y102">
        <v>5.7500000000000009E-2</v>
      </c>
      <c r="Z102">
        <v>5.2000000000000005E-2</v>
      </c>
      <c r="AA102">
        <v>6.9500000000000006E-2</v>
      </c>
      <c r="AB102">
        <v>5.2000000000000005E-2</v>
      </c>
      <c r="AC102">
        <v>5.2000000000000005E-2</v>
      </c>
      <c r="AD102">
        <v>5.2000000000000005E-2</v>
      </c>
      <c r="AE102" t="str">
        <f>VLOOKUP(G102,'[2]Fee Breakdown-After May18'!BO:BP,2,0)</f>
        <v>Peralatan Rumah TanggaPeralatan Rumah TanggaPenyedot Debu &amp; Robot Penyapu</v>
      </c>
      <c r="AR102" t="s">
        <v>1244</v>
      </c>
      <c r="AS102" t="s">
        <v>1281</v>
      </c>
      <c r="AT102" t="s">
        <v>1284</v>
      </c>
    </row>
    <row r="103" spans="1:46">
      <c r="A103" t="s">
        <v>1504</v>
      </c>
      <c r="B103">
        <v>601755</v>
      </c>
      <c r="C103" t="s">
        <v>1522</v>
      </c>
      <c r="D103">
        <v>825352</v>
      </c>
      <c r="E103" t="s">
        <v>1531</v>
      </c>
      <c r="F103">
        <v>826632</v>
      </c>
      <c r="G103" t="s">
        <v>2544</v>
      </c>
      <c r="H103" t="s">
        <v>2839</v>
      </c>
      <c r="I103" t="s">
        <v>2403</v>
      </c>
      <c r="J103" t="s">
        <v>1504</v>
      </c>
      <c r="K103">
        <v>0.04</v>
      </c>
      <c r="L103">
        <v>0.04</v>
      </c>
      <c r="M103">
        <v>0</v>
      </c>
      <c r="N103">
        <v>4.7500000000000001E-2</v>
      </c>
      <c r="O103">
        <v>3.0000000000000002E-2</v>
      </c>
      <c r="P103">
        <v>-5.0000000000000001E-3</v>
      </c>
      <c r="Q103">
        <v>0</v>
      </c>
      <c r="R103">
        <v>-5.0000000000000001E-3</v>
      </c>
      <c r="S103">
        <v>-5.0000000000000001E-3</v>
      </c>
      <c r="T103">
        <v>-5.0000000000000001E-3</v>
      </c>
      <c r="U103">
        <v>4.2500000000000003E-2</v>
      </c>
      <c r="V103">
        <v>4.7500000000000001E-2</v>
      </c>
      <c r="W103">
        <v>4.2500000000000003E-2</v>
      </c>
      <c r="X103">
        <v>4.2500000000000003E-2</v>
      </c>
      <c r="Y103">
        <v>4.2500000000000003E-2</v>
      </c>
      <c r="Z103">
        <v>2.5000000000000001E-2</v>
      </c>
      <c r="AA103">
        <v>3.0000000000000002E-2</v>
      </c>
      <c r="AB103">
        <v>2.5000000000000001E-2</v>
      </c>
      <c r="AC103">
        <v>2.5000000000000001E-2</v>
      </c>
      <c r="AD103">
        <v>2.5000000000000001E-2</v>
      </c>
      <c r="AE103" t="str">
        <f>VLOOKUP(G103,'[2]Fee Breakdown-After May18'!BO:BP,2,0)</f>
        <v>Komputer &amp; Peralatan KantorKomponen Desktop &amp; LaptopSound Card</v>
      </c>
      <c r="AR103" t="s">
        <v>1244</v>
      </c>
      <c r="AS103" t="s">
        <v>1281</v>
      </c>
      <c r="AT103" t="s">
        <v>1285</v>
      </c>
    </row>
    <row r="104" spans="1:46">
      <c r="A104" t="s">
        <v>1504</v>
      </c>
      <c r="B104">
        <v>601755</v>
      </c>
      <c r="C104" t="s">
        <v>1522</v>
      </c>
      <c r="D104">
        <v>825352</v>
      </c>
      <c r="E104" t="s">
        <v>1529</v>
      </c>
      <c r="F104">
        <v>825992</v>
      </c>
      <c r="G104" t="s">
        <v>2555</v>
      </c>
      <c r="H104" t="s">
        <v>2839</v>
      </c>
      <c r="I104" t="s">
        <v>2403</v>
      </c>
      <c r="J104" t="s">
        <v>1504</v>
      </c>
      <c r="K104">
        <v>0.04</v>
      </c>
      <c r="L104">
        <v>0.04</v>
      </c>
      <c r="M104">
        <v>0</v>
      </c>
      <c r="N104">
        <v>4.7500000000000001E-2</v>
      </c>
      <c r="O104">
        <v>3.0000000000000002E-2</v>
      </c>
      <c r="P104">
        <v>-5.0000000000000001E-3</v>
      </c>
      <c r="Q104">
        <v>0</v>
      </c>
      <c r="R104">
        <v>-5.0000000000000001E-3</v>
      </c>
      <c r="S104">
        <v>-5.0000000000000001E-3</v>
      </c>
      <c r="T104">
        <v>-5.0000000000000001E-3</v>
      </c>
      <c r="U104">
        <v>4.2500000000000003E-2</v>
      </c>
      <c r="V104">
        <v>4.7500000000000001E-2</v>
      </c>
      <c r="W104">
        <v>4.2500000000000003E-2</v>
      </c>
      <c r="X104">
        <v>4.2500000000000003E-2</v>
      </c>
      <c r="Y104">
        <v>4.2500000000000003E-2</v>
      </c>
      <c r="Z104">
        <v>2.5000000000000001E-2</v>
      </c>
      <c r="AA104">
        <v>3.0000000000000002E-2</v>
      </c>
      <c r="AB104">
        <v>2.5000000000000001E-2</v>
      </c>
      <c r="AC104">
        <v>2.5000000000000001E-2</v>
      </c>
      <c r="AD104">
        <v>2.5000000000000001E-2</v>
      </c>
      <c r="AE104" t="str">
        <f>VLOOKUP(G104,'[2]Fee Breakdown-After May18'!BO:BP,2,0)</f>
        <v>Komputer &amp; Peralatan KantorKomponen Desktop &amp; LaptopUnit Catu Daya</v>
      </c>
      <c r="AR104" t="s">
        <v>1244</v>
      </c>
      <c r="AS104" t="s">
        <v>1281</v>
      </c>
      <c r="AT104" t="s">
        <v>1286</v>
      </c>
    </row>
    <row r="105" spans="1:46">
      <c r="A105" t="s">
        <v>1504</v>
      </c>
      <c r="B105">
        <v>601755</v>
      </c>
      <c r="C105" t="s">
        <v>1522</v>
      </c>
      <c r="D105">
        <v>825352</v>
      </c>
      <c r="E105" t="s">
        <v>1525</v>
      </c>
      <c r="F105">
        <v>601783</v>
      </c>
      <c r="G105" t="s">
        <v>2520</v>
      </c>
      <c r="H105" t="s">
        <v>2839</v>
      </c>
      <c r="I105" t="s">
        <v>2403</v>
      </c>
      <c r="J105" t="s">
        <v>1504</v>
      </c>
      <c r="K105">
        <v>0.04</v>
      </c>
      <c r="L105">
        <v>0.04</v>
      </c>
      <c r="M105">
        <v>0</v>
      </c>
      <c r="N105">
        <v>4.7500000000000001E-2</v>
      </c>
      <c r="O105">
        <v>3.0000000000000002E-2</v>
      </c>
      <c r="P105">
        <v>-5.0000000000000001E-3</v>
      </c>
      <c r="Q105">
        <v>0</v>
      </c>
      <c r="R105">
        <v>-5.0000000000000001E-3</v>
      </c>
      <c r="S105">
        <v>-5.0000000000000001E-3</v>
      </c>
      <c r="T105">
        <v>-5.0000000000000001E-3</v>
      </c>
      <c r="U105">
        <v>4.2500000000000003E-2</v>
      </c>
      <c r="V105">
        <v>4.7500000000000001E-2</v>
      </c>
      <c r="W105">
        <v>4.2500000000000003E-2</v>
      </c>
      <c r="X105">
        <v>4.2500000000000003E-2</v>
      </c>
      <c r="Y105">
        <v>4.2500000000000003E-2</v>
      </c>
      <c r="Z105">
        <v>2.5000000000000001E-2</v>
      </c>
      <c r="AA105">
        <v>3.0000000000000002E-2</v>
      </c>
      <c r="AB105">
        <v>2.5000000000000001E-2</v>
      </c>
      <c r="AC105">
        <v>2.5000000000000001E-2</v>
      </c>
      <c r="AD105">
        <v>2.5000000000000001E-2</v>
      </c>
      <c r="AE105" t="str">
        <f>VLOOKUP(G105,'[2]Fee Breakdown-After May18'!BO:BP,2,0)</f>
        <v>Komputer &amp; Peralatan KantorKomponen Desktop &amp; LaptopMonitor</v>
      </c>
      <c r="AR105" t="s">
        <v>1244</v>
      </c>
      <c r="AS105" t="s">
        <v>1281</v>
      </c>
      <c r="AT105" t="s">
        <v>1287</v>
      </c>
    </row>
    <row r="106" spans="1:46">
      <c r="A106" t="s">
        <v>1504</v>
      </c>
      <c r="B106">
        <v>601755</v>
      </c>
      <c r="C106" t="s">
        <v>1522</v>
      </c>
      <c r="D106">
        <v>825352</v>
      </c>
      <c r="E106" t="s">
        <v>1523</v>
      </c>
      <c r="F106">
        <v>825480</v>
      </c>
      <c r="G106" t="s">
        <v>2516</v>
      </c>
      <c r="H106" t="s">
        <v>2839</v>
      </c>
      <c r="I106" t="s">
        <v>2403</v>
      </c>
      <c r="J106" t="s">
        <v>1504</v>
      </c>
      <c r="K106">
        <v>0.04</v>
      </c>
      <c r="L106">
        <v>0.04</v>
      </c>
      <c r="M106">
        <v>0</v>
      </c>
      <c r="N106">
        <v>4.7500000000000001E-2</v>
      </c>
      <c r="O106">
        <v>3.0000000000000002E-2</v>
      </c>
      <c r="P106">
        <v>-5.0000000000000001E-3</v>
      </c>
      <c r="Q106">
        <v>0</v>
      </c>
      <c r="R106">
        <v>-5.0000000000000001E-3</v>
      </c>
      <c r="S106">
        <v>-5.0000000000000001E-3</v>
      </c>
      <c r="T106">
        <v>-5.0000000000000001E-3</v>
      </c>
      <c r="U106">
        <v>4.2500000000000003E-2</v>
      </c>
      <c r="V106">
        <v>4.7500000000000001E-2</v>
      </c>
      <c r="W106">
        <v>4.2500000000000003E-2</v>
      </c>
      <c r="X106">
        <v>4.2500000000000003E-2</v>
      </c>
      <c r="Y106">
        <v>4.2500000000000003E-2</v>
      </c>
      <c r="Z106">
        <v>2.5000000000000001E-2</v>
      </c>
      <c r="AA106">
        <v>3.0000000000000002E-2</v>
      </c>
      <c r="AB106">
        <v>2.5000000000000001E-2</v>
      </c>
      <c r="AC106">
        <v>2.5000000000000001E-2</v>
      </c>
      <c r="AD106">
        <v>2.5000000000000001E-2</v>
      </c>
      <c r="AE106" t="str">
        <f>VLOOKUP(G106,'[2]Fee Breakdown-After May18'!BO:BP,2,0)</f>
        <v>Komputer &amp; Peralatan KantorKomponen Desktop &amp; LaptopKipas &amp; Heatsink</v>
      </c>
      <c r="AR106" t="s">
        <v>1244</v>
      </c>
      <c r="AS106" t="s">
        <v>1281</v>
      </c>
      <c r="AT106" t="s">
        <v>1288</v>
      </c>
    </row>
    <row r="107" spans="1:46">
      <c r="A107" t="s">
        <v>1504</v>
      </c>
      <c r="B107">
        <v>601755</v>
      </c>
      <c r="C107" t="s">
        <v>1522</v>
      </c>
      <c r="D107">
        <v>825352</v>
      </c>
      <c r="E107" t="s">
        <v>1534</v>
      </c>
      <c r="F107">
        <v>826248</v>
      </c>
      <c r="G107" t="s">
        <v>2560</v>
      </c>
      <c r="H107" t="s">
        <v>2839</v>
      </c>
      <c r="I107" t="s">
        <v>2403</v>
      </c>
      <c r="J107" t="s">
        <v>1504</v>
      </c>
      <c r="K107">
        <v>0.04</v>
      </c>
      <c r="L107">
        <v>0.04</v>
      </c>
      <c r="M107">
        <v>0</v>
      </c>
      <c r="N107">
        <v>4.7500000000000001E-2</v>
      </c>
      <c r="O107">
        <v>3.0000000000000002E-2</v>
      </c>
      <c r="P107">
        <v>-5.0000000000000001E-3</v>
      </c>
      <c r="Q107">
        <v>0</v>
      </c>
      <c r="R107">
        <v>-5.0000000000000001E-3</v>
      </c>
      <c r="S107">
        <v>-5.0000000000000001E-3</v>
      </c>
      <c r="T107">
        <v>-5.0000000000000001E-3</v>
      </c>
      <c r="U107">
        <v>4.2500000000000003E-2</v>
      </c>
      <c r="V107">
        <v>4.7500000000000001E-2</v>
      </c>
      <c r="W107">
        <v>4.2500000000000003E-2</v>
      </c>
      <c r="X107">
        <v>4.2500000000000003E-2</v>
      </c>
      <c r="Y107">
        <v>4.2500000000000003E-2</v>
      </c>
      <c r="Z107">
        <v>2.5000000000000001E-2</v>
      </c>
      <c r="AA107">
        <v>3.0000000000000002E-2</v>
      </c>
      <c r="AB107">
        <v>2.5000000000000001E-2</v>
      </c>
      <c r="AC107">
        <v>2.5000000000000001E-2</v>
      </c>
      <c r="AD107">
        <v>2.5000000000000001E-2</v>
      </c>
      <c r="AE107" t="str">
        <f>VLOOKUP(G107,'[2]Fee Breakdown-After May18'!BO:BP,2,0)</f>
        <v>Komputer &amp; Peralatan KantorKomponen Desktop &amp; LaptopUPS &amp; Stabilizer</v>
      </c>
      <c r="AR107" t="s">
        <v>1244</v>
      </c>
      <c r="AS107" t="s">
        <v>1281</v>
      </c>
      <c r="AT107" t="s">
        <v>1289</v>
      </c>
    </row>
    <row r="108" spans="1:46">
      <c r="A108" t="s">
        <v>1504</v>
      </c>
      <c r="B108">
        <v>601755</v>
      </c>
      <c r="C108" t="s">
        <v>1522</v>
      </c>
      <c r="D108">
        <v>825352</v>
      </c>
      <c r="E108" t="s">
        <v>423</v>
      </c>
      <c r="F108">
        <v>826120</v>
      </c>
      <c r="G108" t="s">
        <v>2539</v>
      </c>
      <c r="H108" t="s">
        <v>2839</v>
      </c>
      <c r="I108" t="s">
        <v>2403</v>
      </c>
      <c r="J108" t="s">
        <v>1504</v>
      </c>
      <c r="K108">
        <v>0.04</v>
      </c>
      <c r="L108">
        <v>0.04</v>
      </c>
      <c r="M108">
        <v>0</v>
      </c>
      <c r="N108">
        <v>4.7500000000000001E-2</v>
      </c>
      <c r="O108">
        <v>3.0000000000000002E-2</v>
      </c>
      <c r="P108">
        <v>-5.0000000000000001E-3</v>
      </c>
      <c r="Q108">
        <v>0</v>
      </c>
      <c r="R108">
        <v>-5.0000000000000001E-3</v>
      </c>
      <c r="S108">
        <v>-5.0000000000000001E-3</v>
      </c>
      <c r="T108">
        <v>-5.0000000000000001E-3</v>
      </c>
      <c r="U108">
        <v>4.2500000000000003E-2</v>
      </c>
      <c r="V108">
        <v>4.7500000000000001E-2</v>
      </c>
      <c r="W108">
        <v>4.2500000000000003E-2</v>
      </c>
      <c r="X108">
        <v>4.2500000000000003E-2</v>
      </c>
      <c r="Y108">
        <v>4.2500000000000003E-2</v>
      </c>
      <c r="Z108">
        <v>2.5000000000000001E-2</v>
      </c>
      <c r="AA108">
        <v>3.0000000000000002E-2</v>
      </c>
      <c r="AB108">
        <v>2.5000000000000001E-2</v>
      </c>
      <c r="AC108">
        <v>2.5000000000000001E-2</v>
      </c>
      <c r="AD108">
        <v>2.5000000000000001E-2</v>
      </c>
      <c r="AE108" t="str">
        <f>VLOOKUP(G108,'[2]Fee Breakdown-After May18'!BO:BP,2,0)</f>
        <v>Komputer &amp; Peralatan KantorKomponen Desktop &amp; LaptopRAM</v>
      </c>
      <c r="AR108" t="s">
        <v>1244</v>
      </c>
      <c r="AS108" t="s">
        <v>1290</v>
      </c>
      <c r="AT108" t="s">
        <v>1291</v>
      </c>
    </row>
    <row r="109" spans="1:46">
      <c r="A109" t="s">
        <v>1504</v>
      </c>
      <c r="B109">
        <v>601755</v>
      </c>
      <c r="C109" t="s">
        <v>1522</v>
      </c>
      <c r="D109">
        <v>825352</v>
      </c>
      <c r="E109" t="s">
        <v>1530</v>
      </c>
      <c r="F109">
        <v>825608</v>
      </c>
      <c r="G109" t="s">
        <v>2535</v>
      </c>
      <c r="H109" t="s">
        <v>2839</v>
      </c>
      <c r="I109" t="s">
        <v>2403</v>
      </c>
      <c r="J109" t="s">
        <v>1504</v>
      </c>
      <c r="K109">
        <v>0.04</v>
      </c>
      <c r="L109">
        <v>0.04</v>
      </c>
      <c r="M109">
        <v>0</v>
      </c>
      <c r="N109">
        <v>4.7500000000000001E-2</v>
      </c>
      <c r="O109">
        <v>3.0000000000000002E-2</v>
      </c>
      <c r="P109">
        <v>-5.0000000000000001E-3</v>
      </c>
      <c r="Q109">
        <v>0</v>
      </c>
      <c r="R109">
        <v>-5.0000000000000001E-3</v>
      </c>
      <c r="S109">
        <v>-5.0000000000000001E-3</v>
      </c>
      <c r="T109">
        <v>-5.0000000000000001E-3</v>
      </c>
      <c r="U109">
        <v>4.2500000000000003E-2</v>
      </c>
      <c r="V109">
        <v>4.7500000000000001E-2</v>
      </c>
      <c r="W109">
        <v>4.2500000000000003E-2</v>
      </c>
      <c r="X109">
        <v>4.2500000000000003E-2</v>
      </c>
      <c r="Y109">
        <v>4.2500000000000003E-2</v>
      </c>
      <c r="Z109">
        <v>2.5000000000000001E-2</v>
      </c>
      <c r="AA109">
        <v>3.0000000000000002E-2</v>
      </c>
      <c r="AB109">
        <v>2.5000000000000001E-2</v>
      </c>
      <c r="AC109">
        <v>2.5000000000000001E-2</v>
      </c>
      <c r="AD109">
        <v>2.5000000000000001E-2</v>
      </c>
      <c r="AE109" t="str">
        <f>VLOOKUP(G109,'[2]Fee Breakdown-After May18'!BO:BP,2,0)</f>
        <v>Komputer &amp; Peralatan KantorKomponen Desktop &amp; LaptopProsesor</v>
      </c>
      <c r="AR109" t="s">
        <v>1244</v>
      </c>
      <c r="AS109" t="s">
        <v>1290</v>
      </c>
    </row>
    <row r="110" spans="1:46">
      <c r="A110" t="s">
        <v>1504</v>
      </c>
      <c r="B110">
        <v>601755</v>
      </c>
      <c r="C110" t="s">
        <v>1522</v>
      </c>
      <c r="D110">
        <v>825352</v>
      </c>
      <c r="E110" t="s">
        <v>1528</v>
      </c>
      <c r="F110">
        <v>826376</v>
      </c>
      <c r="G110" t="s">
        <v>2502</v>
      </c>
      <c r="H110" t="s">
        <v>2839</v>
      </c>
      <c r="I110" t="s">
        <v>2403</v>
      </c>
      <c r="J110" t="s">
        <v>1504</v>
      </c>
      <c r="K110">
        <v>0.04</v>
      </c>
      <c r="L110">
        <v>0.04</v>
      </c>
      <c r="M110">
        <v>0</v>
      </c>
      <c r="N110">
        <v>4.7500000000000001E-2</v>
      </c>
      <c r="O110">
        <v>3.0000000000000002E-2</v>
      </c>
      <c r="P110">
        <v>-5.0000000000000001E-3</v>
      </c>
      <c r="Q110">
        <v>0</v>
      </c>
      <c r="R110">
        <v>-5.0000000000000001E-3</v>
      </c>
      <c r="S110">
        <v>-5.0000000000000001E-3</v>
      </c>
      <c r="T110">
        <v>-5.0000000000000001E-3</v>
      </c>
      <c r="U110">
        <v>4.2500000000000003E-2</v>
      </c>
      <c r="V110">
        <v>4.7500000000000001E-2</v>
      </c>
      <c r="W110">
        <v>4.2500000000000003E-2</v>
      </c>
      <c r="X110">
        <v>4.2500000000000003E-2</v>
      </c>
      <c r="Y110">
        <v>4.2500000000000003E-2</v>
      </c>
      <c r="Z110">
        <v>2.5000000000000001E-2</v>
      </c>
      <c r="AA110">
        <v>3.0000000000000002E-2</v>
      </c>
      <c r="AB110">
        <v>2.5000000000000001E-2</v>
      </c>
      <c r="AC110">
        <v>2.5000000000000001E-2</v>
      </c>
      <c r="AD110">
        <v>2.5000000000000001E-2</v>
      </c>
      <c r="AE110" t="str">
        <f>VLOOKUP(G110,'[2]Fee Breakdown-After May18'!BO:BP,2,0)</f>
        <v>Komputer &amp; Peralatan KantorKomponen Desktop &amp; LaptopCasing PC</v>
      </c>
      <c r="AR110" t="s">
        <v>1244</v>
      </c>
      <c r="AS110" t="s">
        <v>1292</v>
      </c>
      <c r="AT110" t="s">
        <v>1293</v>
      </c>
    </row>
    <row r="111" spans="1:46">
      <c r="A111" t="s">
        <v>1504</v>
      </c>
      <c r="B111">
        <v>601755</v>
      </c>
      <c r="C111" t="s">
        <v>1522</v>
      </c>
      <c r="D111">
        <v>825352</v>
      </c>
      <c r="E111" t="s">
        <v>1527</v>
      </c>
      <c r="F111">
        <v>826504</v>
      </c>
      <c r="G111" t="s">
        <v>2507</v>
      </c>
      <c r="H111" t="s">
        <v>2839</v>
      </c>
      <c r="I111" t="s">
        <v>2403</v>
      </c>
      <c r="J111" t="s">
        <v>1504</v>
      </c>
      <c r="K111">
        <v>0.04</v>
      </c>
      <c r="L111">
        <v>0.04</v>
      </c>
      <c r="M111">
        <v>0</v>
      </c>
      <c r="N111">
        <v>4.7500000000000001E-2</v>
      </c>
      <c r="O111">
        <v>3.0000000000000002E-2</v>
      </c>
      <c r="P111">
        <v>-5.0000000000000001E-3</v>
      </c>
      <c r="Q111">
        <v>0</v>
      </c>
      <c r="R111">
        <v>-5.0000000000000001E-3</v>
      </c>
      <c r="S111">
        <v>-5.0000000000000001E-3</v>
      </c>
      <c r="T111">
        <v>-5.0000000000000001E-3</v>
      </c>
      <c r="U111">
        <v>4.2500000000000003E-2</v>
      </c>
      <c r="V111">
        <v>4.7500000000000001E-2</v>
      </c>
      <c r="W111">
        <v>4.2500000000000003E-2</v>
      </c>
      <c r="X111">
        <v>4.2500000000000003E-2</v>
      </c>
      <c r="Y111">
        <v>4.2500000000000003E-2</v>
      </c>
      <c r="Z111">
        <v>2.5000000000000001E-2</v>
      </c>
      <c r="AA111">
        <v>3.0000000000000002E-2</v>
      </c>
      <c r="AB111">
        <v>2.5000000000000001E-2</v>
      </c>
      <c r="AC111">
        <v>2.5000000000000001E-2</v>
      </c>
      <c r="AD111">
        <v>2.5000000000000001E-2</v>
      </c>
      <c r="AE111" t="str">
        <f>VLOOKUP(G111,'[2]Fee Breakdown-After May18'!BO:BP,2,0)</f>
        <v>Komputer &amp; Peralatan KantorKomponen Desktop &amp; LaptopDrive Optik</v>
      </c>
      <c r="AR111" t="s">
        <v>1244</v>
      </c>
      <c r="AS111" t="s">
        <v>1292</v>
      </c>
      <c r="AT111" t="s">
        <v>1294</v>
      </c>
    </row>
    <row r="112" spans="1:46">
      <c r="A112" t="s">
        <v>1504</v>
      </c>
      <c r="B112">
        <v>601755</v>
      </c>
      <c r="C112" t="s">
        <v>1522</v>
      </c>
      <c r="D112">
        <v>825352</v>
      </c>
      <c r="E112" t="s">
        <v>1526</v>
      </c>
      <c r="F112">
        <v>825736</v>
      </c>
      <c r="G112" t="s">
        <v>2525</v>
      </c>
      <c r="H112" t="s">
        <v>2839</v>
      </c>
      <c r="I112" t="s">
        <v>2403</v>
      </c>
      <c r="J112" t="s">
        <v>1504</v>
      </c>
      <c r="K112">
        <v>0.04</v>
      </c>
      <c r="L112">
        <v>0.04</v>
      </c>
      <c r="M112">
        <v>0</v>
      </c>
      <c r="N112">
        <v>4.7500000000000001E-2</v>
      </c>
      <c r="O112">
        <v>3.0000000000000002E-2</v>
      </c>
      <c r="P112">
        <v>-5.0000000000000001E-3</v>
      </c>
      <c r="Q112">
        <v>0</v>
      </c>
      <c r="R112">
        <v>-5.0000000000000001E-3</v>
      </c>
      <c r="S112">
        <v>-5.0000000000000001E-3</v>
      </c>
      <c r="T112">
        <v>-5.0000000000000001E-3</v>
      </c>
      <c r="U112">
        <v>4.2500000000000003E-2</v>
      </c>
      <c r="V112">
        <v>4.7500000000000001E-2</v>
      </c>
      <c r="W112">
        <v>4.2500000000000003E-2</v>
      </c>
      <c r="X112">
        <v>4.2500000000000003E-2</v>
      </c>
      <c r="Y112">
        <v>4.2500000000000003E-2</v>
      </c>
      <c r="Z112">
        <v>2.5000000000000001E-2</v>
      </c>
      <c r="AA112">
        <v>3.0000000000000002E-2</v>
      </c>
      <c r="AB112">
        <v>2.5000000000000001E-2</v>
      </c>
      <c r="AC112">
        <v>2.5000000000000001E-2</v>
      </c>
      <c r="AD112">
        <v>2.5000000000000001E-2</v>
      </c>
      <c r="AE112" t="str">
        <f>VLOOKUP(G112,'[2]Fee Breakdown-After May18'!BO:BP,2,0)</f>
        <v>Komputer &amp; Peralatan KantorKomponen Desktop &amp; LaptopMotherboard</v>
      </c>
      <c r="AR112" t="s">
        <v>1244</v>
      </c>
      <c r="AS112" t="s">
        <v>1292</v>
      </c>
      <c r="AT112" t="s">
        <v>1295</v>
      </c>
    </row>
    <row r="113" spans="1:46">
      <c r="A113" t="s">
        <v>1504</v>
      </c>
      <c r="B113">
        <v>601755</v>
      </c>
      <c r="C113" t="s">
        <v>1522</v>
      </c>
      <c r="D113">
        <v>825352</v>
      </c>
      <c r="E113" t="s">
        <v>1524</v>
      </c>
      <c r="F113">
        <v>825864</v>
      </c>
      <c r="G113" t="s">
        <v>2512</v>
      </c>
      <c r="H113" t="s">
        <v>2839</v>
      </c>
      <c r="I113" t="s">
        <v>2403</v>
      </c>
      <c r="J113" t="s">
        <v>1504</v>
      </c>
      <c r="K113">
        <v>0.04</v>
      </c>
      <c r="L113">
        <v>0.04</v>
      </c>
      <c r="M113">
        <v>0</v>
      </c>
      <c r="N113">
        <v>4.7500000000000001E-2</v>
      </c>
      <c r="O113">
        <v>3.0000000000000002E-2</v>
      </c>
      <c r="P113">
        <v>-5.0000000000000001E-3</v>
      </c>
      <c r="Q113">
        <v>0</v>
      </c>
      <c r="R113">
        <v>-5.0000000000000001E-3</v>
      </c>
      <c r="S113">
        <v>-5.0000000000000001E-3</v>
      </c>
      <c r="T113">
        <v>-5.0000000000000001E-3</v>
      </c>
      <c r="U113">
        <v>4.2500000000000003E-2</v>
      </c>
      <c r="V113">
        <v>4.7500000000000001E-2</v>
      </c>
      <c r="W113">
        <v>4.2500000000000003E-2</v>
      </c>
      <c r="X113">
        <v>4.2500000000000003E-2</v>
      </c>
      <c r="Y113">
        <v>4.2500000000000003E-2</v>
      </c>
      <c r="Z113">
        <v>2.5000000000000001E-2</v>
      </c>
      <c r="AA113">
        <v>3.0000000000000002E-2</v>
      </c>
      <c r="AB113">
        <v>2.5000000000000001E-2</v>
      </c>
      <c r="AC113">
        <v>2.5000000000000001E-2</v>
      </c>
      <c r="AD113">
        <v>2.5000000000000001E-2</v>
      </c>
      <c r="AE113" t="str">
        <f>VLOOKUP(G113,'[2]Fee Breakdown-After May18'!BO:BP,2,0)</f>
        <v>Komputer &amp; Peralatan KantorKomponen Desktop &amp; LaptopGraphic Card</v>
      </c>
      <c r="AR113" t="s">
        <v>1244</v>
      </c>
      <c r="AS113" t="s">
        <v>1292</v>
      </c>
      <c r="AT113" t="s">
        <v>1296</v>
      </c>
    </row>
    <row r="114" spans="1:46">
      <c r="A114" t="s">
        <v>1717</v>
      </c>
      <c r="B114">
        <v>700645</v>
      </c>
      <c r="C114" t="s">
        <v>1719</v>
      </c>
      <c r="D114">
        <v>700646</v>
      </c>
      <c r="E114" t="s">
        <v>1721</v>
      </c>
      <c r="F114">
        <v>700649</v>
      </c>
      <c r="G114" t="s">
        <v>2866</v>
      </c>
      <c r="H114" t="s">
        <v>2505</v>
      </c>
      <c r="I114" t="s">
        <v>2457</v>
      </c>
      <c r="J114" t="s">
        <v>1717</v>
      </c>
      <c r="K114">
        <v>0.04</v>
      </c>
      <c r="L114">
        <v>6.5000000000000002E-2</v>
      </c>
      <c r="M114">
        <v>2.5000000000000001E-2</v>
      </c>
      <c r="N114">
        <v>9.5000000000000001E-2</v>
      </c>
      <c r="O114">
        <v>8.2000000000000003E-2</v>
      </c>
      <c r="P114">
        <v>-0.02</v>
      </c>
      <c r="Q114">
        <v>0</v>
      </c>
      <c r="R114">
        <v>-0.02</v>
      </c>
      <c r="S114">
        <v>-0.02</v>
      </c>
      <c r="T114">
        <v>-0.02</v>
      </c>
      <c r="U114">
        <v>7.4999999999999997E-2</v>
      </c>
      <c r="V114">
        <v>9.5000000000000001E-2</v>
      </c>
      <c r="W114">
        <v>7.4999999999999997E-2</v>
      </c>
      <c r="X114">
        <v>7.4999999999999997E-2</v>
      </c>
      <c r="Y114">
        <v>7.4999999999999997E-2</v>
      </c>
      <c r="Z114">
        <v>6.2E-2</v>
      </c>
      <c r="AA114">
        <v>8.2000000000000003E-2</v>
      </c>
      <c r="AB114">
        <v>6.2E-2</v>
      </c>
      <c r="AC114">
        <v>6.2E-2</v>
      </c>
      <c r="AD114">
        <v>6.2E-2</v>
      </c>
      <c r="AE114" t="str">
        <f>VLOOKUP(G114,'[2]Fee Breakdown-After May18'!BO:BP,2,0)</f>
        <v>KesehatanSuplemen MakananSuplemen Kebugaran</v>
      </c>
      <c r="AR114" t="s">
        <v>1244</v>
      </c>
      <c r="AS114" t="s">
        <v>1292</v>
      </c>
      <c r="AT114" t="s">
        <v>1297</v>
      </c>
    </row>
    <row r="115" spans="1:46">
      <c r="A115" t="s">
        <v>1504</v>
      </c>
      <c r="B115">
        <v>601755</v>
      </c>
      <c r="C115" t="s">
        <v>1505</v>
      </c>
      <c r="D115">
        <v>826760</v>
      </c>
      <c r="E115" t="s">
        <v>1512</v>
      </c>
      <c r="F115">
        <v>827528</v>
      </c>
      <c r="G115" t="s">
        <v>2719</v>
      </c>
      <c r="H115" t="s">
        <v>2869</v>
      </c>
      <c r="I115" t="s">
        <v>2403</v>
      </c>
      <c r="J115" t="s">
        <v>1504</v>
      </c>
      <c r="K115">
        <v>0.04</v>
      </c>
      <c r="L115">
        <v>0.04</v>
      </c>
      <c r="M115">
        <v>0</v>
      </c>
      <c r="N115">
        <v>7.7499999999999999E-2</v>
      </c>
      <c r="O115">
        <v>0.11700000000000001</v>
      </c>
      <c r="P115">
        <v>-0.02</v>
      </c>
      <c r="Q115">
        <v>0</v>
      </c>
      <c r="R115">
        <v>-0.02</v>
      </c>
      <c r="S115">
        <v>-0.02</v>
      </c>
      <c r="T115">
        <v>-0.02</v>
      </c>
      <c r="U115">
        <v>5.7499999999999996E-2</v>
      </c>
      <c r="V115">
        <v>7.7499999999999999E-2</v>
      </c>
      <c r="W115">
        <v>5.7499999999999996E-2</v>
      </c>
      <c r="X115">
        <v>5.7499999999999996E-2</v>
      </c>
      <c r="Y115">
        <v>5.7499999999999996E-2</v>
      </c>
      <c r="Z115">
        <v>9.7000000000000003E-2</v>
      </c>
      <c r="AA115">
        <v>0.11700000000000001</v>
      </c>
      <c r="AB115">
        <v>9.7000000000000003E-2</v>
      </c>
      <c r="AC115">
        <v>9.7000000000000003E-2</v>
      </c>
      <c r="AD115">
        <v>9.7000000000000003E-2</v>
      </c>
      <c r="AE115" t="str">
        <f>VLOOKUP(G115,'[2]Fee Breakdown-After May18'!BO:BP,2,0)</f>
        <v>Komputer &amp; Peralatan KantorPeriferal &amp; AksesorisDudukan &amp; Alas Laptop</v>
      </c>
      <c r="AR115" t="s">
        <v>1244</v>
      </c>
      <c r="AS115" t="s">
        <v>1292</v>
      </c>
      <c r="AT115" t="s">
        <v>1298</v>
      </c>
    </row>
    <row r="116" spans="1:46">
      <c r="A116" t="s">
        <v>1504</v>
      </c>
      <c r="B116">
        <v>601755</v>
      </c>
      <c r="C116" t="s">
        <v>1505</v>
      </c>
      <c r="D116">
        <v>826760</v>
      </c>
      <c r="E116" t="s">
        <v>1514</v>
      </c>
      <c r="F116">
        <v>827016</v>
      </c>
      <c r="G116" t="s">
        <v>2727</v>
      </c>
      <c r="H116" t="s">
        <v>2869</v>
      </c>
      <c r="I116" t="s">
        <v>2403</v>
      </c>
      <c r="J116" t="s">
        <v>1504</v>
      </c>
      <c r="K116">
        <v>0.04</v>
      </c>
      <c r="L116">
        <v>0.04</v>
      </c>
      <c r="M116">
        <v>0</v>
      </c>
      <c r="N116">
        <v>7.7499999999999999E-2</v>
      </c>
      <c r="O116">
        <v>0.11700000000000001</v>
      </c>
      <c r="P116">
        <v>-0.02</v>
      </c>
      <c r="Q116">
        <v>0</v>
      </c>
      <c r="R116">
        <v>-0.02</v>
      </c>
      <c r="S116">
        <v>-0.02</v>
      </c>
      <c r="T116">
        <v>-0.02</v>
      </c>
      <c r="U116">
        <v>5.7499999999999996E-2</v>
      </c>
      <c r="V116">
        <v>7.7499999999999999E-2</v>
      </c>
      <c r="W116">
        <v>5.7499999999999996E-2</v>
      </c>
      <c r="X116">
        <v>5.7499999999999996E-2</v>
      </c>
      <c r="Y116">
        <v>5.7499999999999996E-2</v>
      </c>
      <c r="Z116">
        <v>9.7000000000000003E-2</v>
      </c>
      <c r="AA116">
        <v>0.11700000000000001</v>
      </c>
      <c r="AB116">
        <v>9.7000000000000003E-2</v>
      </c>
      <c r="AC116">
        <v>9.7000000000000003E-2</v>
      </c>
      <c r="AD116">
        <v>9.7000000000000003E-2</v>
      </c>
      <c r="AE116" t="str">
        <f>VLOOKUP(G116,'[2]Fee Breakdown-After May18'!BO:BP,2,0)</f>
        <v>Komputer &amp; Peralatan KantorPeriferal &amp; AksesorisUSB Hub &amp; Card Reader</v>
      </c>
      <c r="AR116" t="s">
        <v>1244</v>
      </c>
      <c r="AS116" t="s">
        <v>1292</v>
      </c>
      <c r="AT116" t="s">
        <v>1299</v>
      </c>
    </row>
    <row r="117" spans="1:46">
      <c r="A117" t="s">
        <v>1504</v>
      </c>
      <c r="B117">
        <v>601755</v>
      </c>
      <c r="C117" t="s">
        <v>1505</v>
      </c>
      <c r="D117">
        <v>826760</v>
      </c>
      <c r="E117" t="s">
        <v>1515</v>
      </c>
      <c r="F117">
        <v>827144</v>
      </c>
      <c r="G117" t="s">
        <v>2731</v>
      </c>
      <c r="H117" t="s">
        <v>2869</v>
      </c>
      <c r="I117" t="s">
        <v>2403</v>
      </c>
      <c r="J117" t="s">
        <v>1504</v>
      </c>
      <c r="K117">
        <v>0.04</v>
      </c>
      <c r="L117">
        <v>0.04</v>
      </c>
      <c r="M117">
        <v>0</v>
      </c>
      <c r="N117">
        <v>7.7499999999999999E-2</v>
      </c>
      <c r="O117">
        <v>0.11700000000000001</v>
      </c>
      <c r="P117">
        <v>-0.02</v>
      </c>
      <c r="Q117">
        <v>0</v>
      </c>
      <c r="R117">
        <v>-0.02</v>
      </c>
      <c r="S117">
        <v>-0.02</v>
      </c>
      <c r="T117">
        <v>-0.02</v>
      </c>
      <c r="U117">
        <v>5.7499999999999996E-2</v>
      </c>
      <c r="V117">
        <v>7.7499999999999999E-2</v>
      </c>
      <c r="W117">
        <v>5.7499999999999996E-2</v>
      </c>
      <c r="X117">
        <v>5.7499999999999996E-2</v>
      </c>
      <c r="Y117">
        <v>5.7499999999999996E-2</v>
      </c>
      <c r="Z117">
        <v>9.7000000000000003E-2</v>
      </c>
      <c r="AA117">
        <v>0.11700000000000001</v>
      </c>
      <c r="AB117">
        <v>9.7000000000000003E-2</v>
      </c>
      <c r="AC117">
        <v>9.7000000000000003E-2</v>
      </c>
      <c r="AD117">
        <v>9.7000000000000003E-2</v>
      </c>
      <c r="AE117" t="str">
        <f>VLOOKUP(G117,'[2]Fee Breakdown-After May18'!BO:BP,2,0)</f>
        <v>Komputer &amp; Peralatan KantorPeriferal &amp; AksesorisWebcam</v>
      </c>
      <c r="AR117" t="s">
        <v>1244</v>
      </c>
      <c r="AS117" t="s">
        <v>1292</v>
      </c>
      <c r="AT117" t="s">
        <v>1300</v>
      </c>
    </row>
    <row r="118" spans="1:46">
      <c r="A118" t="s">
        <v>1504</v>
      </c>
      <c r="B118">
        <v>601755</v>
      </c>
      <c r="C118" t="s">
        <v>1505</v>
      </c>
      <c r="D118">
        <v>826760</v>
      </c>
      <c r="E118" t="s">
        <v>1513</v>
      </c>
      <c r="F118">
        <v>828040</v>
      </c>
      <c r="G118" t="s">
        <v>2695</v>
      </c>
      <c r="H118" t="s">
        <v>2869</v>
      </c>
      <c r="I118" t="s">
        <v>2403</v>
      </c>
      <c r="J118" t="s">
        <v>1504</v>
      </c>
      <c r="K118">
        <v>0.04</v>
      </c>
      <c r="L118">
        <v>0.04</v>
      </c>
      <c r="M118">
        <v>0</v>
      </c>
      <c r="N118">
        <v>7.7499999999999999E-2</v>
      </c>
      <c r="O118">
        <v>9.1999999999999998E-2</v>
      </c>
      <c r="P118">
        <v>-0.02</v>
      </c>
      <c r="Q118">
        <v>0</v>
      </c>
      <c r="R118">
        <v>-0.02</v>
      </c>
      <c r="S118">
        <v>-0.02</v>
      </c>
      <c r="T118">
        <v>-0.02</v>
      </c>
      <c r="U118">
        <v>5.7499999999999996E-2</v>
      </c>
      <c r="V118">
        <v>7.7499999999999999E-2</v>
      </c>
      <c r="W118">
        <v>5.7499999999999996E-2</v>
      </c>
      <c r="X118">
        <v>5.7499999999999996E-2</v>
      </c>
      <c r="Y118">
        <v>5.7499999999999996E-2</v>
      </c>
      <c r="Z118">
        <v>7.1999999999999995E-2</v>
      </c>
      <c r="AA118">
        <v>9.1999999999999998E-2</v>
      </c>
      <c r="AB118">
        <v>7.1999999999999995E-2</v>
      </c>
      <c r="AC118">
        <v>7.1999999999999995E-2</v>
      </c>
      <c r="AD118">
        <v>7.1999999999999995E-2</v>
      </c>
      <c r="AE118" t="str">
        <f>VLOOKUP(G118,'[2]Fee Breakdown-After May18'!BO:BP,2,0)</f>
        <v>Komputer &amp; Peralatan KantorPeriferal &amp; AksesorisAlas Mouse</v>
      </c>
      <c r="AR118" t="s">
        <v>1244</v>
      </c>
      <c r="AS118" t="s">
        <v>1292</v>
      </c>
      <c r="AT118" t="s">
        <v>1301</v>
      </c>
    </row>
    <row r="119" spans="1:46">
      <c r="A119" t="s">
        <v>1504</v>
      </c>
      <c r="B119">
        <v>601755</v>
      </c>
      <c r="C119" t="s">
        <v>1505</v>
      </c>
      <c r="D119">
        <v>826760</v>
      </c>
      <c r="E119" t="s">
        <v>1511</v>
      </c>
      <c r="F119">
        <v>827272</v>
      </c>
      <c r="G119" t="s">
        <v>2711</v>
      </c>
      <c r="H119" t="s">
        <v>2869</v>
      </c>
      <c r="I119" t="s">
        <v>2403</v>
      </c>
      <c r="J119" t="s">
        <v>1504</v>
      </c>
      <c r="K119">
        <v>0.04</v>
      </c>
      <c r="L119">
        <v>0.04</v>
      </c>
      <c r="M119">
        <v>0</v>
      </c>
      <c r="N119">
        <v>7.7499999999999999E-2</v>
      </c>
      <c r="O119">
        <v>0.11700000000000001</v>
      </c>
      <c r="P119">
        <v>-0.02</v>
      </c>
      <c r="Q119">
        <v>0</v>
      </c>
      <c r="R119">
        <v>-0.02</v>
      </c>
      <c r="S119">
        <v>-0.02</v>
      </c>
      <c r="T119">
        <v>-0.02</v>
      </c>
      <c r="U119">
        <v>5.7499999999999996E-2</v>
      </c>
      <c r="V119">
        <v>7.7499999999999999E-2</v>
      </c>
      <c r="W119">
        <v>5.7499999999999996E-2</v>
      </c>
      <c r="X119">
        <v>5.7499999999999996E-2</v>
      </c>
      <c r="Y119">
        <v>5.7499999999999996E-2</v>
      </c>
      <c r="Z119">
        <v>9.7000000000000003E-2</v>
      </c>
      <c r="AA119">
        <v>0.11700000000000001</v>
      </c>
      <c r="AB119">
        <v>9.7000000000000003E-2</v>
      </c>
      <c r="AC119">
        <v>9.7000000000000003E-2</v>
      </c>
      <c r="AD119">
        <v>9.7000000000000003E-2</v>
      </c>
      <c r="AE119" t="str">
        <f>VLOOKUP(G119,'[2]Fee Breakdown-After May18'!BO:BP,2,0)</f>
        <v>Komputer &amp; Peralatan KantorPeriferal &amp; AksesorisCover &amp; Casing Laptop</v>
      </c>
      <c r="AR119" t="s">
        <v>1244</v>
      </c>
      <c r="AS119" t="s">
        <v>1292</v>
      </c>
      <c r="AT119" t="s">
        <v>1279</v>
      </c>
    </row>
    <row r="120" spans="1:46">
      <c r="A120" t="s">
        <v>1504</v>
      </c>
      <c r="B120">
        <v>601755</v>
      </c>
      <c r="C120" t="s">
        <v>1505</v>
      </c>
      <c r="D120">
        <v>826760</v>
      </c>
      <c r="E120" t="s">
        <v>1506</v>
      </c>
      <c r="F120">
        <v>827400</v>
      </c>
      <c r="G120" t="s">
        <v>2699</v>
      </c>
      <c r="H120" t="s">
        <v>2869</v>
      </c>
      <c r="I120" t="s">
        <v>2403</v>
      </c>
      <c r="J120" t="s">
        <v>1504</v>
      </c>
      <c r="K120">
        <v>0.04</v>
      </c>
      <c r="L120">
        <v>0.04</v>
      </c>
      <c r="M120">
        <v>0</v>
      </c>
      <c r="N120">
        <v>6.25E-2</v>
      </c>
      <c r="O120">
        <v>0.11700000000000001</v>
      </c>
      <c r="P120">
        <v>-0.02</v>
      </c>
      <c r="Q120">
        <v>0</v>
      </c>
      <c r="R120">
        <v>-0.02</v>
      </c>
      <c r="S120">
        <v>-0.02</v>
      </c>
      <c r="T120">
        <v>-0.02</v>
      </c>
      <c r="U120">
        <v>4.2499999999999996E-2</v>
      </c>
      <c r="V120">
        <v>6.25E-2</v>
      </c>
      <c r="W120">
        <v>4.2499999999999996E-2</v>
      </c>
      <c r="X120">
        <v>4.2499999999999996E-2</v>
      </c>
      <c r="Y120">
        <v>4.2499999999999996E-2</v>
      </c>
      <c r="Z120">
        <v>9.7000000000000003E-2</v>
      </c>
      <c r="AA120">
        <v>0.11700000000000001</v>
      </c>
      <c r="AB120">
        <v>9.7000000000000003E-2</v>
      </c>
      <c r="AC120">
        <v>9.7000000000000003E-2</v>
      </c>
      <c r="AD120">
        <v>9.7000000000000003E-2</v>
      </c>
      <c r="AE120" t="str">
        <f>VLOOKUP(G120,'[2]Fee Breakdown-After May18'!BO:BP,2,0)</f>
        <v>Komputer &amp; Peralatan KantorPeriferal &amp; AksesorisBantalan Pendingin</v>
      </c>
      <c r="AR120" t="s">
        <v>1244</v>
      </c>
      <c r="AS120" t="s">
        <v>1292</v>
      </c>
      <c r="AT120" t="s">
        <v>1302</v>
      </c>
    </row>
    <row r="121" spans="1:46">
      <c r="A121" t="s">
        <v>1504</v>
      </c>
      <c r="B121">
        <v>601755</v>
      </c>
      <c r="C121" t="s">
        <v>1505</v>
      </c>
      <c r="D121">
        <v>826760</v>
      </c>
      <c r="E121" t="s">
        <v>1510</v>
      </c>
      <c r="F121">
        <v>827912</v>
      </c>
      <c r="G121" t="s">
        <v>2707</v>
      </c>
      <c r="H121" t="s">
        <v>2869</v>
      </c>
      <c r="I121" t="s">
        <v>2403</v>
      </c>
      <c r="J121" t="s">
        <v>1504</v>
      </c>
      <c r="K121">
        <v>0.04</v>
      </c>
      <c r="L121">
        <v>0.04</v>
      </c>
      <c r="M121">
        <v>0</v>
      </c>
      <c r="N121">
        <v>7.7499999999999999E-2</v>
      </c>
      <c r="O121">
        <v>0.11700000000000001</v>
      </c>
      <c r="P121">
        <v>-0.02</v>
      </c>
      <c r="Q121">
        <v>0</v>
      </c>
      <c r="R121">
        <v>-0.02</v>
      </c>
      <c r="S121">
        <v>-0.02</v>
      </c>
      <c r="T121">
        <v>-0.02</v>
      </c>
      <c r="U121">
        <v>5.7499999999999996E-2</v>
      </c>
      <c r="V121">
        <v>7.7499999999999999E-2</v>
      </c>
      <c r="W121">
        <v>5.7499999999999996E-2</v>
      </c>
      <c r="X121">
        <v>5.7499999999999996E-2</v>
      </c>
      <c r="Y121">
        <v>5.7499999999999996E-2</v>
      </c>
      <c r="Z121">
        <v>9.7000000000000003E-2</v>
      </c>
      <c r="AA121">
        <v>0.11700000000000001</v>
      </c>
      <c r="AB121">
        <v>9.7000000000000003E-2</v>
      </c>
      <c r="AC121">
        <v>9.7000000000000003E-2</v>
      </c>
      <c r="AD121">
        <v>9.7000000000000003E-2</v>
      </c>
      <c r="AE121" t="str">
        <f>VLOOKUP(G121,'[2]Fee Breakdown-After May18'!BO:BP,2,0)</f>
        <v>Komputer &amp; Peralatan KantorPeriferal &amp; AksesorisCharger &amp; Adaptor Laptop</v>
      </c>
      <c r="AR121" t="s">
        <v>1244</v>
      </c>
      <c r="AS121" t="s">
        <v>1292</v>
      </c>
      <c r="AT121" t="s">
        <v>1303</v>
      </c>
    </row>
    <row r="122" spans="1:46">
      <c r="A122" t="s">
        <v>1504</v>
      </c>
      <c r="B122">
        <v>601755</v>
      </c>
      <c r="C122" t="s">
        <v>1505</v>
      </c>
      <c r="D122">
        <v>826760</v>
      </c>
      <c r="E122" t="s">
        <v>1507</v>
      </c>
      <c r="F122">
        <v>827656</v>
      </c>
      <c r="G122" t="s">
        <v>2715</v>
      </c>
      <c r="H122" t="s">
        <v>2869</v>
      </c>
      <c r="I122" t="s">
        <v>2403</v>
      </c>
      <c r="J122" t="s">
        <v>1504</v>
      </c>
      <c r="K122">
        <v>0.04</v>
      </c>
      <c r="L122">
        <v>0.04</v>
      </c>
      <c r="M122">
        <v>0</v>
      </c>
      <c r="N122">
        <v>7.7499999999999999E-2</v>
      </c>
      <c r="O122">
        <v>0.11700000000000001</v>
      </c>
      <c r="P122">
        <v>-0.02</v>
      </c>
      <c r="Q122">
        <v>0</v>
      </c>
      <c r="R122">
        <v>-0.02</v>
      </c>
      <c r="S122">
        <v>-0.02</v>
      </c>
      <c r="T122">
        <v>-0.02</v>
      </c>
      <c r="U122">
        <v>5.7499999999999996E-2</v>
      </c>
      <c r="V122">
        <v>7.7499999999999999E-2</v>
      </c>
      <c r="W122">
        <v>5.7499999999999996E-2</v>
      </c>
      <c r="X122">
        <v>5.7499999999999996E-2</v>
      </c>
      <c r="Y122">
        <v>5.7499999999999996E-2</v>
      </c>
      <c r="Z122">
        <v>9.7000000000000003E-2</v>
      </c>
      <c r="AA122">
        <v>0.11700000000000001</v>
      </c>
      <c r="AB122">
        <v>9.7000000000000003E-2</v>
      </c>
      <c r="AC122">
        <v>9.7000000000000003E-2</v>
      </c>
      <c r="AD122">
        <v>9.7000000000000003E-2</v>
      </c>
      <c r="AE122" t="str">
        <f>VLOOKUP(G122,'[2]Fee Breakdown-After May18'!BO:BP,2,0)</f>
        <v>Komputer &amp; Peralatan KantorPeriferal &amp; AksesorisCover Keyboard &amp; Trackpad</v>
      </c>
      <c r="AR122" t="s">
        <v>1244</v>
      </c>
      <c r="AS122" t="s">
        <v>1292</v>
      </c>
      <c r="AT122" t="s">
        <v>1304</v>
      </c>
    </row>
    <row r="123" spans="1:46">
      <c r="A123" t="s">
        <v>1504</v>
      </c>
      <c r="B123">
        <v>601755</v>
      </c>
      <c r="C123" t="s">
        <v>1505</v>
      </c>
      <c r="D123">
        <v>826760</v>
      </c>
      <c r="E123" t="s">
        <v>1509</v>
      </c>
      <c r="F123">
        <v>827784</v>
      </c>
      <c r="G123" t="s">
        <v>2703</v>
      </c>
      <c r="H123" t="s">
        <v>2869</v>
      </c>
      <c r="I123" t="s">
        <v>2403</v>
      </c>
      <c r="J123" t="s">
        <v>1504</v>
      </c>
      <c r="K123">
        <v>0.04</v>
      </c>
      <c r="L123">
        <v>0.04</v>
      </c>
      <c r="M123">
        <v>0</v>
      </c>
      <c r="N123">
        <v>6.25E-2</v>
      </c>
      <c r="O123">
        <v>0.11700000000000001</v>
      </c>
      <c r="P123">
        <v>-0.02</v>
      </c>
      <c r="Q123">
        <v>0</v>
      </c>
      <c r="R123">
        <v>-0.02</v>
      </c>
      <c r="S123">
        <v>-0.02</v>
      </c>
      <c r="T123">
        <v>-0.02</v>
      </c>
      <c r="U123">
        <v>4.2499999999999996E-2</v>
      </c>
      <c r="V123">
        <v>6.25E-2</v>
      </c>
      <c r="W123">
        <v>4.2499999999999996E-2</v>
      </c>
      <c r="X123">
        <v>4.2499999999999996E-2</v>
      </c>
      <c r="Y123">
        <v>4.2499999999999996E-2</v>
      </c>
      <c r="Z123">
        <v>9.7000000000000003E-2</v>
      </c>
      <c r="AA123">
        <v>0.11700000000000001</v>
      </c>
      <c r="AB123">
        <v>9.7000000000000003E-2</v>
      </c>
      <c r="AC123">
        <v>9.7000000000000003E-2</v>
      </c>
      <c r="AD123">
        <v>9.7000000000000003E-2</v>
      </c>
      <c r="AE123" t="str">
        <f>VLOOKUP(G123,'[2]Fee Breakdown-After May18'!BO:BP,2,0)</f>
        <v>Komputer &amp; Peralatan KantorPeriferal &amp; AksesorisBaterai Laptop</v>
      </c>
      <c r="AR123" t="s">
        <v>1244</v>
      </c>
      <c r="AS123" t="s">
        <v>1292</v>
      </c>
      <c r="AT123" t="s">
        <v>1305</v>
      </c>
    </row>
    <row r="124" spans="1:46">
      <c r="A124" t="s">
        <v>1504</v>
      </c>
      <c r="B124">
        <v>601755</v>
      </c>
      <c r="C124" t="s">
        <v>1516</v>
      </c>
      <c r="D124">
        <v>828168</v>
      </c>
      <c r="E124" t="s">
        <v>1518</v>
      </c>
      <c r="F124">
        <v>828680</v>
      </c>
      <c r="G124" t="s">
        <v>2605</v>
      </c>
      <c r="H124" t="s">
        <v>2888</v>
      </c>
      <c r="I124" t="s">
        <v>2403</v>
      </c>
      <c r="J124" t="s">
        <v>1504</v>
      </c>
      <c r="K124">
        <v>0.04</v>
      </c>
      <c r="L124">
        <v>0.04</v>
      </c>
      <c r="M124">
        <v>0</v>
      </c>
      <c r="N124">
        <v>4.7500000000000001E-2</v>
      </c>
      <c r="O124">
        <v>3.0000000000000002E-2</v>
      </c>
      <c r="P124">
        <v>-5.0000000000000001E-3</v>
      </c>
      <c r="Q124">
        <v>0</v>
      </c>
      <c r="R124">
        <v>-5.0000000000000001E-3</v>
      </c>
      <c r="S124">
        <v>-5.0000000000000001E-3</v>
      </c>
      <c r="T124">
        <v>-5.0000000000000001E-3</v>
      </c>
      <c r="U124">
        <v>4.2500000000000003E-2</v>
      </c>
      <c r="V124">
        <v>4.7500000000000001E-2</v>
      </c>
      <c r="W124">
        <v>4.2500000000000003E-2</v>
      </c>
      <c r="X124">
        <v>4.2500000000000003E-2</v>
      </c>
      <c r="Y124">
        <v>4.2500000000000003E-2</v>
      </c>
      <c r="Z124">
        <v>2.5000000000000001E-2</v>
      </c>
      <c r="AA124">
        <v>3.0000000000000002E-2</v>
      </c>
      <c r="AB124">
        <v>2.5000000000000001E-2</v>
      </c>
      <c r="AC124">
        <v>2.5000000000000001E-2</v>
      </c>
      <c r="AD124">
        <v>2.5000000000000001E-2</v>
      </c>
      <c r="AE124" t="str">
        <f>VLOOKUP(G124,'[2]Fee Breakdown-After May18'!BO:BP,2,0)</f>
        <v>Komputer &amp; Peralatan KantorPenyimpanan Data &amp; SoftwareFlash Drive &amp; Kabel OTG</v>
      </c>
      <c r="AR124" t="s">
        <v>1244</v>
      </c>
      <c r="AS124" t="s">
        <v>1292</v>
      </c>
      <c r="AT124" t="s">
        <v>1306</v>
      </c>
    </row>
    <row r="125" spans="1:46">
      <c r="A125" t="s">
        <v>1504</v>
      </c>
      <c r="B125">
        <v>601755</v>
      </c>
      <c r="C125" t="s">
        <v>1516</v>
      </c>
      <c r="D125">
        <v>828168</v>
      </c>
      <c r="E125" t="s">
        <v>1519</v>
      </c>
      <c r="F125">
        <v>828808</v>
      </c>
      <c r="G125" t="s">
        <v>2609</v>
      </c>
      <c r="H125" t="s">
        <v>2888</v>
      </c>
      <c r="I125" t="s">
        <v>2403</v>
      </c>
      <c r="J125" t="s">
        <v>1504</v>
      </c>
      <c r="K125">
        <v>0.04</v>
      </c>
      <c r="L125">
        <v>0.04</v>
      </c>
      <c r="M125">
        <v>0</v>
      </c>
      <c r="N125">
        <v>4.7500000000000001E-2</v>
      </c>
      <c r="O125">
        <v>3.0000000000000002E-2</v>
      </c>
      <c r="P125">
        <v>-5.0000000000000001E-3</v>
      </c>
      <c r="Q125">
        <v>0</v>
      </c>
      <c r="R125">
        <v>-5.0000000000000001E-3</v>
      </c>
      <c r="S125">
        <v>-5.0000000000000001E-3</v>
      </c>
      <c r="T125">
        <v>-5.0000000000000001E-3</v>
      </c>
      <c r="U125">
        <v>4.2500000000000003E-2</v>
      </c>
      <c r="V125">
        <v>4.7500000000000001E-2</v>
      </c>
      <c r="W125">
        <v>4.2500000000000003E-2</v>
      </c>
      <c r="X125">
        <v>4.2500000000000003E-2</v>
      </c>
      <c r="Y125">
        <v>4.2500000000000003E-2</v>
      </c>
      <c r="Z125">
        <v>2.5000000000000001E-2</v>
      </c>
      <c r="AA125">
        <v>3.0000000000000002E-2</v>
      </c>
      <c r="AB125">
        <v>2.5000000000000001E-2</v>
      </c>
      <c r="AC125">
        <v>2.5000000000000001E-2</v>
      </c>
      <c r="AD125">
        <v>2.5000000000000001E-2</v>
      </c>
      <c r="AE125" t="str">
        <f>VLOOKUP(G125,'[2]Fee Breakdown-After May18'!BO:BP,2,0)</f>
        <v>Komputer &amp; Peralatan KantorPenyimpanan Data &amp; SoftwareHard Disk Enclosure &amp; Docking Station</v>
      </c>
      <c r="AR125" t="s">
        <v>1244</v>
      </c>
      <c r="AS125" t="s">
        <v>1292</v>
      </c>
      <c r="AT125" t="s">
        <v>1307</v>
      </c>
    </row>
    <row r="126" spans="1:46">
      <c r="A126" t="s">
        <v>1504</v>
      </c>
      <c r="B126">
        <v>601755</v>
      </c>
      <c r="C126" t="s">
        <v>1516</v>
      </c>
      <c r="D126">
        <v>828168</v>
      </c>
      <c r="E126" t="s">
        <v>446</v>
      </c>
      <c r="F126">
        <v>828424</v>
      </c>
      <c r="G126" t="s">
        <v>2630</v>
      </c>
      <c r="H126" t="s">
        <v>2888</v>
      </c>
      <c r="I126" t="s">
        <v>2403</v>
      </c>
      <c r="J126" t="s">
        <v>1504</v>
      </c>
      <c r="K126">
        <v>0.04</v>
      </c>
      <c r="L126">
        <v>0.04</v>
      </c>
      <c r="M126">
        <v>0</v>
      </c>
      <c r="N126">
        <v>4.7500000000000001E-2</v>
      </c>
      <c r="O126">
        <v>3.0000000000000002E-2</v>
      </c>
      <c r="P126">
        <v>-5.0000000000000001E-3</v>
      </c>
      <c r="Q126">
        <v>0</v>
      </c>
      <c r="R126">
        <v>-5.0000000000000001E-3</v>
      </c>
      <c r="S126">
        <v>-5.0000000000000001E-3</v>
      </c>
      <c r="T126">
        <v>-5.0000000000000001E-3</v>
      </c>
      <c r="U126">
        <v>4.2500000000000003E-2</v>
      </c>
      <c r="V126">
        <v>4.7500000000000001E-2</v>
      </c>
      <c r="W126">
        <v>4.2500000000000003E-2</v>
      </c>
      <c r="X126">
        <v>4.2500000000000003E-2</v>
      </c>
      <c r="Y126">
        <v>4.2500000000000003E-2</v>
      </c>
      <c r="Z126">
        <v>2.5000000000000001E-2</v>
      </c>
      <c r="AA126">
        <v>3.0000000000000002E-2</v>
      </c>
      <c r="AB126">
        <v>2.5000000000000001E-2</v>
      </c>
      <c r="AC126">
        <v>2.5000000000000001E-2</v>
      </c>
      <c r="AD126">
        <v>2.5000000000000001E-2</v>
      </c>
      <c r="AE126" t="str">
        <f>VLOOKUP(G126,'[2]Fee Breakdown-After May18'!BO:BP,2,0)</f>
        <v>Komputer &amp; Peralatan KantorPenyimpanan Data &amp; SoftwareSSD</v>
      </c>
      <c r="AR126" t="s">
        <v>1244</v>
      </c>
      <c r="AS126" t="s">
        <v>1292</v>
      </c>
      <c r="AT126" t="s">
        <v>1308</v>
      </c>
    </row>
    <row r="127" spans="1:46">
      <c r="A127" t="s">
        <v>1504</v>
      </c>
      <c r="B127">
        <v>601755</v>
      </c>
      <c r="C127" t="s">
        <v>1516</v>
      </c>
      <c r="D127">
        <v>828168</v>
      </c>
      <c r="E127" t="s">
        <v>445</v>
      </c>
      <c r="F127">
        <v>829064</v>
      </c>
      <c r="G127" t="s">
        <v>2626</v>
      </c>
      <c r="H127" t="s">
        <v>2888</v>
      </c>
      <c r="I127" t="s">
        <v>2403</v>
      </c>
      <c r="J127" t="s">
        <v>1504</v>
      </c>
      <c r="K127">
        <v>0.04</v>
      </c>
      <c r="L127">
        <v>0.04</v>
      </c>
      <c r="M127">
        <v>0</v>
      </c>
      <c r="N127">
        <v>7.7499999999999999E-2</v>
      </c>
      <c r="O127">
        <v>0.11700000000000001</v>
      </c>
      <c r="P127">
        <v>-0.02</v>
      </c>
      <c r="Q127">
        <v>0</v>
      </c>
      <c r="R127">
        <v>-0.02</v>
      </c>
      <c r="S127">
        <v>-0.02</v>
      </c>
      <c r="T127">
        <v>-0.02</v>
      </c>
      <c r="U127">
        <v>5.7499999999999996E-2</v>
      </c>
      <c r="V127">
        <v>7.7499999999999999E-2</v>
      </c>
      <c r="W127">
        <v>5.7499999999999996E-2</v>
      </c>
      <c r="X127">
        <v>5.7499999999999996E-2</v>
      </c>
      <c r="Y127">
        <v>5.7499999999999996E-2</v>
      </c>
      <c r="Z127">
        <v>9.7000000000000003E-2</v>
      </c>
      <c r="AA127">
        <v>0.11700000000000001</v>
      </c>
      <c r="AB127">
        <v>9.7000000000000003E-2</v>
      </c>
      <c r="AC127">
        <v>9.7000000000000003E-2</v>
      </c>
      <c r="AD127">
        <v>9.7000000000000003E-2</v>
      </c>
      <c r="AE127" t="str">
        <f>VLOOKUP(G127,'[2]Fee Breakdown-After May18'!BO:BP,2,0)</f>
        <v>Komputer &amp; Peralatan KantorPenyimpanan Data &amp; SoftwareSoftware</v>
      </c>
      <c r="AR127" t="s">
        <v>1244</v>
      </c>
      <c r="AS127" t="s">
        <v>1309</v>
      </c>
      <c r="AT127" t="s">
        <v>1310</v>
      </c>
    </row>
    <row r="128" spans="1:46">
      <c r="A128" t="s">
        <v>1504</v>
      </c>
      <c r="B128">
        <v>601755</v>
      </c>
      <c r="C128" t="s">
        <v>1516</v>
      </c>
      <c r="D128">
        <v>828168</v>
      </c>
      <c r="E128" t="s">
        <v>444</v>
      </c>
      <c r="F128">
        <v>828552</v>
      </c>
      <c r="G128" t="s">
        <v>2622</v>
      </c>
      <c r="H128" t="s">
        <v>2888</v>
      </c>
      <c r="I128" t="s">
        <v>2403</v>
      </c>
      <c r="J128" t="s">
        <v>1504</v>
      </c>
      <c r="K128">
        <v>0.04</v>
      </c>
      <c r="L128">
        <v>0.04</v>
      </c>
      <c r="M128">
        <v>0</v>
      </c>
      <c r="N128">
        <v>4.7500000000000001E-2</v>
      </c>
      <c r="O128">
        <v>3.0000000000000002E-2</v>
      </c>
      <c r="P128">
        <v>-5.0000000000000001E-3</v>
      </c>
      <c r="Q128">
        <v>0</v>
      </c>
      <c r="R128">
        <v>-5.0000000000000001E-3</v>
      </c>
      <c r="S128">
        <v>-5.0000000000000001E-3</v>
      </c>
      <c r="T128">
        <v>-5.0000000000000001E-3</v>
      </c>
      <c r="U128">
        <v>4.2500000000000003E-2</v>
      </c>
      <c r="V128">
        <v>4.7500000000000001E-2</v>
      </c>
      <c r="W128">
        <v>4.2500000000000003E-2</v>
      </c>
      <c r="X128">
        <v>4.2500000000000003E-2</v>
      </c>
      <c r="Y128">
        <v>4.2500000000000003E-2</v>
      </c>
      <c r="Z128">
        <v>2.5000000000000001E-2</v>
      </c>
      <c r="AA128">
        <v>3.0000000000000002E-2</v>
      </c>
      <c r="AB128">
        <v>2.5000000000000001E-2</v>
      </c>
      <c r="AC128">
        <v>2.5000000000000001E-2</v>
      </c>
      <c r="AD128">
        <v>2.5000000000000001E-2</v>
      </c>
      <c r="AE128" t="str">
        <f>VLOOKUP(G128,'[2]Fee Breakdown-After May18'!BO:BP,2,0)</f>
        <v>Komputer &amp; Peralatan KantorPenyimpanan Data &amp; SoftwareNetwork Attached Storage (NAS)</v>
      </c>
      <c r="AR128" t="s">
        <v>1244</v>
      </c>
      <c r="AS128" t="s">
        <v>1309</v>
      </c>
      <c r="AT128" t="s">
        <v>1311</v>
      </c>
    </row>
    <row r="129" spans="1:46">
      <c r="A129" t="s">
        <v>1504</v>
      </c>
      <c r="B129">
        <v>601755</v>
      </c>
      <c r="C129" t="s">
        <v>1516</v>
      </c>
      <c r="D129">
        <v>828168</v>
      </c>
      <c r="E129" t="s">
        <v>1521</v>
      </c>
      <c r="F129">
        <v>880784</v>
      </c>
      <c r="G129" t="s">
        <v>2618</v>
      </c>
      <c r="H129" t="s">
        <v>2888</v>
      </c>
      <c r="I129" t="s">
        <v>2403</v>
      </c>
      <c r="J129" t="s">
        <v>1504</v>
      </c>
      <c r="K129">
        <v>0.04</v>
      </c>
      <c r="L129">
        <v>0.04</v>
      </c>
      <c r="M129">
        <v>0</v>
      </c>
      <c r="N129">
        <v>4.7500000000000001E-2</v>
      </c>
      <c r="O129">
        <v>3.0000000000000002E-2</v>
      </c>
      <c r="P129">
        <v>-5.0000000000000001E-3</v>
      </c>
      <c r="Q129">
        <v>0</v>
      </c>
      <c r="R129">
        <v>-5.0000000000000001E-3</v>
      </c>
      <c r="S129">
        <v>-5.0000000000000001E-3</v>
      </c>
      <c r="T129">
        <v>-5.0000000000000001E-3</v>
      </c>
      <c r="U129">
        <v>4.2500000000000003E-2</v>
      </c>
      <c r="V129">
        <v>4.7500000000000001E-2</v>
      </c>
      <c r="W129">
        <v>4.2500000000000003E-2</v>
      </c>
      <c r="X129">
        <v>4.2500000000000003E-2</v>
      </c>
      <c r="Y129">
        <v>4.2500000000000003E-2</v>
      </c>
      <c r="Z129">
        <v>2.5000000000000001E-2</v>
      </c>
      <c r="AA129">
        <v>3.0000000000000002E-2</v>
      </c>
      <c r="AB129">
        <v>2.5000000000000001E-2</v>
      </c>
      <c r="AC129">
        <v>2.5000000000000001E-2</v>
      </c>
      <c r="AD129">
        <v>2.5000000000000001E-2</v>
      </c>
      <c r="AE129" t="str">
        <f>VLOOKUP(G129,'[2]Fee Breakdown-After May18'!BO:BP,2,0)</f>
        <v>Komputer &amp; Peralatan KantorPenyimpanan Data &amp; SoftwareKartu SD Mikro</v>
      </c>
      <c r="AR129" t="s">
        <v>1244</v>
      </c>
      <c r="AS129" t="s">
        <v>1309</v>
      </c>
      <c r="AT129" t="s">
        <v>1312</v>
      </c>
    </row>
    <row r="130" spans="1:46">
      <c r="A130" t="s">
        <v>1504</v>
      </c>
      <c r="B130">
        <v>601755</v>
      </c>
      <c r="C130" t="s">
        <v>1516</v>
      </c>
      <c r="D130">
        <v>828168</v>
      </c>
      <c r="E130" t="s">
        <v>1520</v>
      </c>
      <c r="F130">
        <v>828296</v>
      </c>
      <c r="G130" t="s">
        <v>2614</v>
      </c>
      <c r="H130" t="s">
        <v>2888</v>
      </c>
      <c r="I130" t="s">
        <v>2403</v>
      </c>
      <c r="J130" t="s">
        <v>1504</v>
      </c>
      <c r="K130">
        <v>0.04</v>
      </c>
      <c r="L130">
        <v>0.04</v>
      </c>
      <c r="M130">
        <v>0</v>
      </c>
      <c r="N130">
        <v>4.7500000000000001E-2</v>
      </c>
      <c r="O130">
        <v>3.0000000000000002E-2</v>
      </c>
      <c r="P130">
        <v>-5.0000000000000001E-3</v>
      </c>
      <c r="Q130">
        <v>0</v>
      </c>
      <c r="R130">
        <v>-5.0000000000000001E-3</v>
      </c>
      <c r="S130">
        <v>-5.0000000000000001E-3</v>
      </c>
      <c r="T130">
        <v>-5.0000000000000001E-3</v>
      </c>
      <c r="U130">
        <v>4.2500000000000003E-2</v>
      </c>
      <c r="V130">
        <v>4.7500000000000001E-2</v>
      </c>
      <c r="W130">
        <v>4.2500000000000003E-2</v>
      </c>
      <c r="X130">
        <v>4.2500000000000003E-2</v>
      </c>
      <c r="Y130">
        <v>4.2500000000000003E-2</v>
      </c>
      <c r="Z130">
        <v>2.5000000000000001E-2</v>
      </c>
      <c r="AA130">
        <v>3.0000000000000002E-2</v>
      </c>
      <c r="AB130">
        <v>2.5000000000000001E-2</v>
      </c>
      <c r="AC130">
        <v>2.5000000000000001E-2</v>
      </c>
      <c r="AD130">
        <v>2.5000000000000001E-2</v>
      </c>
      <c r="AE130" t="str">
        <f>VLOOKUP(G130,'[2]Fee Breakdown-After May18'!BO:BP,2,0)</f>
        <v>Komputer &amp; Peralatan KantorPenyimpanan Data &amp; SoftwareHard Drive</v>
      </c>
      <c r="AR130" t="s">
        <v>1244</v>
      </c>
      <c r="AS130" t="s">
        <v>1309</v>
      </c>
      <c r="AT130" t="s">
        <v>1313</v>
      </c>
    </row>
    <row r="131" spans="1:46">
      <c r="A131" t="s">
        <v>1504</v>
      </c>
      <c r="B131">
        <v>601755</v>
      </c>
      <c r="C131" t="s">
        <v>1516</v>
      </c>
      <c r="D131">
        <v>828168</v>
      </c>
      <c r="E131" t="s">
        <v>1517</v>
      </c>
      <c r="F131">
        <v>828936</v>
      </c>
      <c r="G131" t="s">
        <v>2601</v>
      </c>
      <c r="H131" t="s">
        <v>2888</v>
      </c>
      <c r="I131" t="s">
        <v>2403</v>
      </c>
      <c r="J131" t="s">
        <v>1504</v>
      </c>
      <c r="K131">
        <v>0.04</v>
      </c>
      <c r="L131">
        <v>0.04</v>
      </c>
      <c r="M131">
        <v>0</v>
      </c>
      <c r="N131">
        <v>4.7500000000000001E-2</v>
      </c>
      <c r="O131">
        <v>3.0000000000000002E-2</v>
      </c>
      <c r="P131">
        <v>-5.0000000000000001E-3</v>
      </c>
      <c r="Q131">
        <v>0</v>
      </c>
      <c r="R131">
        <v>-5.0000000000000001E-3</v>
      </c>
      <c r="S131">
        <v>-5.0000000000000001E-3</v>
      </c>
      <c r="T131">
        <v>-5.0000000000000001E-3</v>
      </c>
      <c r="U131">
        <v>4.2500000000000003E-2</v>
      </c>
      <c r="V131">
        <v>4.7500000000000001E-2</v>
      </c>
      <c r="W131">
        <v>4.2500000000000003E-2</v>
      </c>
      <c r="X131">
        <v>4.2500000000000003E-2</v>
      </c>
      <c r="Y131">
        <v>4.2500000000000003E-2</v>
      </c>
      <c r="Z131">
        <v>2.5000000000000001E-2</v>
      </c>
      <c r="AA131">
        <v>3.0000000000000002E-2</v>
      </c>
      <c r="AB131">
        <v>2.5000000000000001E-2</v>
      </c>
      <c r="AC131">
        <v>2.5000000000000001E-2</v>
      </c>
      <c r="AD131">
        <v>2.5000000000000001E-2</v>
      </c>
      <c r="AE131" t="str">
        <f>VLOOKUP(G131,'[2]Fee Breakdown-After May18'!BO:BP,2,0)</f>
        <v>Komputer &amp; Peralatan KantorPenyimpanan Data &amp; SoftwareCompact Disc</v>
      </c>
      <c r="AR131" t="s">
        <v>1244</v>
      </c>
      <c r="AS131" t="s">
        <v>1309</v>
      </c>
      <c r="AT131" t="s">
        <v>1314</v>
      </c>
    </row>
    <row r="132" spans="1:46">
      <c r="A132" t="s">
        <v>1504</v>
      </c>
      <c r="B132">
        <v>601755</v>
      </c>
      <c r="C132" t="s">
        <v>1536</v>
      </c>
      <c r="D132">
        <v>829192</v>
      </c>
      <c r="E132" t="s">
        <v>1538</v>
      </c>
      <c r="F132">
        <v>829320</v>
      </c>
      <c r="G132" t="s">
        <v>2576</v>
      </c>
      <c r="H132" t="s">
        <v>2905</v>
      </c>
      <c r="I132" t="s">
        <v>2403</v>
      </c>
      <c r="J132" t="s">
        <v>1504</v>
      </c>
      <c r="K132">
        <v>0.04</v>
      </c>
      <c r="L132">
        <v>0.04</v>
      </c>
      <c r="M132">
        <v>0</v>
      </c>
      <c r="N132">
        <v>7.7499999999999999E-2</v>
      </c>
      <c r="O132">
        <v>9.1999999999999998E-2</v>
      </c>
      <c r="P132">
        <v>-0.02</v>
      </c>
      <c r="Q132">
        <v>0</v>
      </c>
      <c r="R132">
        <v>-0.02</v>
      </c>
      <c r="S132">
        <v>-0.02</v>
      </c>
      <c r="T132">
        <v>-0.02</v>
      </c>
      <c r="U132">
        <v>5.7499999999999996E-2</v>
      </c>
      <c r="V132">
        <v>7.7499999999999999E-2</v>
      </c>
      <c r="W132">
        <v>5.7499999999999996E-2</v>
      </c>
      <c r="X132">
        <v>5.7499999999999996E-2</v>
      </c>
      <c r="Y132">
        <v>5.7499999999999996E-2</v>
      </c>
      <c r="Z132">
        <v>7.1999999999999995E-2</v>
      </c>
      <c r="AA132">
        <v>9.1999999999999998E-2</v>
      </c>
      <c r="AB132">
        <v>7.1999999999999995E-2</v>
      </c>
      <c r="AC132">
        <v>7.1999999999999995E-2</v>
      </c>
      <c r="AD132">
        <v>7.1999999999999995E-2</v>
      </c>
      <c r="AE132" t="str">
        <f>VLOOKUP(G132,'[2]Fee Breakdown-After May18'!BO:BP,2,0)</f>
        <v>Komputer &amp; Peralatan KantorKomponen NetworkModem &amp; Router Wireless</v>
      </c>
      <c r="AR132" t="s">
        <v>1244</v>
      </c>
      <c r="AS132" t="s">
        <v>1309</v>
      </c>
      <c r="AT132" t="s">
        <v>1315</v>
      </c>
    </row>
    <row r="133" spans="1:46">
      <c r="A133" t="s">
        <v>1504</v>
      </c>
      <c r="B133">
        <v>601755</v>
      </c>
      <c r="C133" t="s">
        <v>1536</v>
      </c>
      <c r="D133">
        <v>829192</v>
      </c>
      <c r="E133" t="s">
        <v>1544</v>
      </c>
      <c r="F133">
        <v>829576</v>
      </c>
      <c r="G133" t="s">
        <v>2568</v>
      </c>
      <c r="H133" t="s">
        <v>2905</v>
      </c>
      <c r="I133" t="s">
        <v>2403</v>
      </c>
      <c r="J133" t="s">
        <v>1504</v>
      </c>
      <c r="K133">
        <v>0.04</v>
      </c>
      <c r="L133">
        <v>0.04</v>
      </c>
      <c r="M133">
        <v>0</v>
      </c>
      <c r="N133">
        <v>7.7499999999999999E-2</v>
      </c>
      <c r="O133">
        <v>9.1999999999999998E-2</v>
      </c>
      <c r="P133">
        <v>-0.02</v>
      </c>
      <c r="Q133">
        <v>0</v>
      </c>
      <c r="R133">
        <v>-0.02</v>
      </c>
      <c r="S133">
        <v>-0.02</v>
      </c>
      <c r="T133">
        <v>-0.02</v>
      </c>
      <c r="U133">
        <v>5.7499999999999996E-2</v>
      </c>
      <c r="V133">
        <v>7.7499999999999999E-2</v>
      </c>
      <c r="W133">
        <v>5.7499999999999996E-2</v>
      </c>
      <c r="X133">
        <v>5.7499999999999996E-2</v>
      </c>
      <c r="Y133">
        <v>5.7499999999999996E-2</v>
      </c>
      <c r="Z133">
        <v>7.1999999999999995E-2</v>
      </c>
      <c r="AA133">
        <v>9.1999999999999998E-2</v>
      </c>
      <c r="AB133">
        <v>7.1999999999999995E-2</v>
      </c>
      <c r="AC133">
        <v>7.1999999999999995E-2</v>
      </c>
      <c r="AD133">
        <v>7.1999999999999995E-2</v>
      </c>
      <c r="AE133" t="str">
        <f>VLOOKUP(G133,'[2]Fee Breakdown-After May18'!BO:BP,2,0)</f>
        <v>Komputer &amp; Peralatan KantorKomponen NetworkAdaptor Wireless &amp; Network Card</v>
      </c>
      <c r="AR133" t="s">
        <v>1244</v>
      </c>
      <c r="AS133" t="s">
        <v>1309</v>
      </c>
      <c r="AT133" t="s">
        <v>1316</v>
      </c>
    </row>
    <row r="134" spans="1:46">
      <c r="A134" t="s">
        <v>1504</v>
      </c>
      <c r="B134">
        <v>601755</v>
      </c>
      <c r="C134" t="s">
        <v>1536</v>
      </c>
      <c r="D134">
        <v>829192</v>
      </c>
      <c r="E134" t="s">
        <v>1539</v>
      </c>
      <c r="F134">
        <v>829960</v>
      </c>
      <c r="G134" t="s">
        <v>2572</v>
      </c>
      <c r="H134" t="s">
        <v>2905</v>
      </c>
      <c r="I134" t="s">
        <v>2403</v>
      </c>
      <c r="J134" t="s">
        <v>1504</v>
      </c>
      <c r="K134">
        <v>0.04</v>
      </c>
      <c r="L134">
        <v>0.04</v>
      </c>
      <c r="M134">
        <v>0</v>
      </c>
      <c r="N134">
        <v>7.7499999999999999E-2</v>
      </c>
      <c r="O134">
        <v>9.1999999999999998E-2</v>
      </c>
      <c r="P134">
        <v>-0.02</v>
      </c>
      <c r="Q134">
        <v>0</v>
      </c>
      <c r="R134">
        <v>-0.02</v>
      </c>
      <c r="S134">
        <v>-0.02</v>
      </c>
      <c r="T134">
        <v>-0.02</v>
      </c>
      <c r="U134">
        <v>5.7499999999999996E-2</v>
      </c>
      <c r="V134">
        <v>7.7499999999999999E-2</v>
      </c>
      <c r="W134">
        <v>5.7499999999999996E-2</v>
      </c>
      <c r="X134">
        <v>5.7499999999999996E-2</v>
      </c>
      <c r="Y134">
        <v>5.7499999999999996E-2</v>
      </c>
      <c r="Z134">
        <v>7.1999999999999995E-2</v>
      </c>
      <c r="AA134">
        <v>9.1999999999999998E-2</v>
      </c>
      <c r="AB134">
        <v>7.1999999999999995E-2</v>
      </c>
      <c r="AC134">
        <v>7.1999999999999995E-2</v>
      </c>
      <c r="AD134">
        <v>7.1999999999999995E-2</v>
      </c>
      <c r="AE134" t="str">
        <f>VLOOKUP(G134,'[2]Fee Breakdown-After May18'!BO:BP,2,0)</f>
        <v>Komputer &amp; Peralatan KantorKomponen NetworkKabel &amp; Konektor Network</v>
      </c>
      <c r="AR134" t="s">
        <v>1244</v>
      </c>
      <c r="AS134" t="s">
        <v>1309</v>
      </c>
      <c r="AT134" t="s">
        <v>1317</v>
      </c>
    </row>
    <row r="135" spans="1:46">
      <c r="A135" t="s">
        <v>1504</v>
      </c>
      <c r="B135">
        <v>601755</v>
      </c>
      <c r="C135" t="s">
        <v>1536</v>
      </c>
      <c r="D135">
        <v>829192</v>
      </c>
      <c r="E135" t="s">
        <v>1540</v>
      </c>
      <c r="F135">
        <v>829832</v>
      </c>
      <c r="G135" t="s">
        <v>2589</v>
      </c>
      <c r="H135" t="s">
        <v>2905</v>
      </c>
      <c r="I135" t="s">
        <v>2403</v>
      </c>
      <c r="J135" t="s">
        <v>1504</v>
      </c>
      <c r="K135">
        <v>0.04</v>
      </c>
      <c r="L135">
        <v>0.04</v>
      </c>
      <c r="M135">
        <v>0</v>
      </c>
      <c r="N135">
        <v>7.7499999999999999E-2</v>
      </c>
      <c r="O135">
        <v>9.1999999999999998E-2</v>
      </c>
      <c r="P135">
        <v>-0.02</v>
      </c>
      <c r="Q135">
        <v>0</v>
      </c>
      <c r="R135">
        <v>-0.02</v>
      </c>
      <c r="S135">
        <v>-0.02</v>
      </c>
      <c r="T135">
        <v>-0.02</v>
      </c>
      <c r="U135">
        <v>5.7499999999999996E-2</v>
      </c>
      <c r="V135">
        <v>7.7499999999999999E-2</v>
      </c>
      <c r="W135">
        <v>5.7499999999999996E-2</v>
      </c>
      <c r="X135">
        <v>5.7499999999999996E-2</v>
      </c>
      <c r="Y135">
        <v>5.7499999999999996E-2</v>
      </c>
      <c r="Z135">
        <v>7.1999999999999995E-2</v>
      </c>
      <c r="AA135">
        <v>9.1999999999999998E-2</v>
      </c>
      <c r="AB135">
        <v>7.1999999999999995E-2</v>
      </c>
      <c r="AC135">
        <v>7.1999999999999995E-2</v>
      </c>
      <c r="AD135">
        <v>7.1999999999999995E-2</v>
      </c>
      <c r="AE135" t="str">
        <f>VLOOKUP(G135,'[2]Fee Breakdown-After May18'!BO:BP,2,0)</f>
        <v>Komputer &amp; Peralatan KantorKomponen NetworkSakelar Network &amp; PoE</v>
      </c>
      <c r="AR135" t="s">
        <v>1244</v>
      </c>
      <c r="AS135" t="s">
        <v>1318</v>
      </c>
      <c r="AT135" t="s">
        <v>1319</v>
      </c>
    </row>
    <row r="136" spans="1:46">
      <c r="A136" t="s">
        <v>1504</v>
      </c>
      <c r="B136">
        <v>601755</v>
      </c>
      <c r="C136" t="s">
        <v>1536</v>
      </c>
      <c r="D136">
        <v>829192</v>
      </c>
      <c r="E136" t="s">
        <v>1541</v>
      </c>
      <c r="F136">
        <v>829704</v>
      </c>
      <c r="G136" t="s">
        <v>2564</v>
      </c>
      <c r="H136" t="s">
        <v>2905</v>
      </c>
      <c r="I136" t="s">
        <v>2403</v>
      </c>
      <c r="J136" t="s">
        <v>1504</v>
      </c>
      <c r="K136">
        <v>0.04</v>
      </c>
      <c r="L136">
        <v>0.04</v>
      </c>
      <c r="M136">
        <v>0</v>
      </c>
      <c r="N136">
        <v>7.7499999999999999E-2</v>
      </c>
      <c r="O136">
        <v>9.1999999999999998E-2</v>
      </c>
      <c r="P136">
        <v>-0.02</v>
      </c>
      <c r="Q136">
        <v>0</v>
      </c>
      <c r="R136">
        <v>-0.02</v>
      </c>
      <c r="S136">
        <v>-0.02</v>
      </c>
      <c r="T136">
        <v>-0.02</v>
      </c>
      <c r="U136">
        <v>5.7499999999999996E-2</v>
      </c>
      <c r="V136">
        <v>7.7499999999999999E-2</v>
      </c>
      <c r="W136">
        <v>5.7499999999999996E-2</v>
      </c>
      <c r="X136">
        <v>5.7499999999999996E-2</v>
      </c>
      <c r="Y136">
        <v>5.7499999999999996E-2</v>
      </c>
      <c r="Z136">
        <v>7.1999999999999995E-2</v>
      </c>
      <c r="AA136">
        <v>9.1999999999999998E-2</v>
      </c>
      <c r="AB136">
        <v>7.1999999999999995E-2</v>
      </c>
      <c r="AC136">
        <v>7.1999999999999995E-2</v>
      </c>
      <c r="AD136">
        <v>7.1999999999999995E-2</v>
      </c>
      <c r="AE136" t="str">
        <f>VLOOKUP(G136,'[2]Fee Breakdown-After May18'!BO:BP,2,0)</f>
        <v>Komputer &amp; Peralatan KantorKomponen NetworkAdaptor Powerline</v>
      </c>
      <c r="AR136" t="s">
        <v>1244</v>
      </c>
      <c r="AS136" t="s">
        <v>1318</v>
      </c>
      <c r="AT136" t="s">
        <v>1320</v>
      </c>
    </row>
    <row r="137" spans="1:46">
      <c r="A137" t="s">
        <v>1504</v>
      </c>
      <c r="B137">
        <v>601755</v>
      </c>
      <c r="C137" t="s">
        <v>1536</v>
      </c>
      <c r="D137">
        <v>829192</v>
      </c>
      <c r="E137" t="s">
        <v>1543</v>
      </c>
      <c r="F137">
        <v>829448</v>
      </c>
      <c r="G137" t="s">
        <v>2580</v>
      </c>
      <c r="H137" t="s">
        <v>2905</v>
      </c>
      <c r="I137" t="s">
        <v>2403</v>
      </c>
      <c r="J137" t="s">
        <v>1504</v>
      </c>
      <c r="K137">
        <v>0.04</v>
      </c>
      <c r="L137">
        <v>0.04</v>
      </c>
      <c r="M137">
        <v>0</v>
      </c>
      <c r="N137">
        <v>7.7499999999999999E-2</v>
      </c>
      <c r="O137">
        <v>9.1999999999999998E-2</v>
      </c>
      <c r="P137">
        <v>-0.02</v>
      </c>
      <c r="Q137">
        <v>0</v>
      </c>
      <c r="R137">
        <v>-0.02</v>
      </c>
      <c r="S137">
        <v>-0.02</v>
      </c>
      <c r="T137">
        <v>-0.02</v>
      </c>
      <c r="U137">
        <v>5.7499999999999996E-2</v>
      </c>
      <c r="V137">
        <v>7.7499999999999999E-2</v>
      </c>
      <c r="W137">
        <v>5.7499999999999996E-2</v>
      </c>
      <c r="X137">
        <v>5.7499999999999996E-2</v>
      </c>
      <c r="Y137">
        <v>5.7499999999999996E-2</v>
      </c>
      <c r="Z137">
        <v>7.1999999999999995E-2</v>
      </c>
      <c r="AA137">
        <v>9.1999999999999998E-2</v>
      </c>
      <c r="AB137">
        <v>7.1999999999999995E-2</v>
      </c>
      <c r="AC137">
        <v>7.1999999999999995E-2</v>
      </c>
      <c r="AD137">
        <v>7.1999999999999995E-2</v>
      </c>
      <c r="AE137" t="str">
        <f>VLOOKUP(G137,'[2]Fee Breakdown-After May18'!BO:BP,2,0)</f>
        <v>Komputer &amp; Peralatan KantorKomponen NetworkRepeater</v>
      </c>
      <c r="AR137" t="s">
        <v>1244</v>
      </c>
      <c r="AS137" t="s">
        <v>1318</v>
      </c>
      <c r="AT137" t="s">
        <v>1321</v>
      </c>
    </row>
    <row r="138" spans="1:46">
      <c r="A138" t="s">
        <v>1504</v>
      </c>
      <c r="B138">
        <v>601755</v>
      </c>
      <c r="C138" t="s">
        <v>1536</v>
      </c>
      <c r="D138">
        <v>829192</v>
      </c>
      <c r="E138" t="s">
        <v>1542</v>
      </c>
      <c r="F138">
        <v>830216</v>
      </c>
      <c r="G138" t="s">
        <v>2593</v>
      </c>
      <c r="H138" t="s">
        <v>2905</v>
      </c>
      <c r="I138" t="s">
        <v>2403</v>
      </c>
      <c r="J138" t="s">
        <v>1504</v>
      </c>
      <c r="K138">
        <v>0.04</v>
      </c>
      <c r="L138">
        <v>0.04</v>
      </c>
      <c r="M138">
        <v>0</v>
      </c>
      <c r="N138">
        <v>7.7499999999999999E-2</v>
      </c>
      <c r="O138">
        <v>9.1999999999999998E-2</v>
      </c>
      <c r="P138">
        <v>-0.02</v>
      </c>
      <c r="Q138">
        <v>0</v>
      </c>
      <c r="R138">
        <v>-0.02</v>
      </c>
      <c r="S138">
        <v>-0.02</v>
      </c>
      <c r="T138">
        <v>-0.02</v>
      </c>
      <c r="U138">
        <v>5.7499999999999996E-2</v>
      </c>
      <c r="V138">
        <v>7.7499999999999999E-2</v>
      </c>
      <c r="W138">
        <v>5.7499999999999996E-2</v>
      </c>
      <c r="X138">
        <v>5.7499999999999996E-2</v>
      </c>
      <c r="Y138">
        <v>5.7499999999999996E-2</v>
      </c>
      <c r="Z138">
        <v>7.1999999999999995E-2</v>
      </c>
      <c r="AA138">
        <v>9.1999999999999998E-2</v>
      </c>
      <c r="AB138">
        <v>7.1999999999999995E-2</v>
      </c>
      <c r="AC138">
        <v>7.1999999999999995E-2</v>
      </c>
      <c r="AD138">
        <v>7.1999999999999995E-2</v>
      </c>
      <c r="AE138" t="str">
        <f>VLOOKUP(G138,'[2]Fee Breakdown-After May18'!BO:BP,2,0)</f>
        <v>Komputer &amp; Peralatan KantorKomponen NetworkServer Cetak</v>
      </c>
      <c r="AR138" t="s">
        <v>1244</v>
      </c>
      <c r="AS138" t="s">
        <v>1318</v>
      </c>
      <c r="AT138" t="s">
        <v>1322</v>
      </c>
    </row>
    <row r="139" spans="1:46">
      <c r="A139" t="s">
        <v>1504</v>
      </c>
      <c r="B139">
        <v>601755</v>
      </c>
      <c r="C139" t="s">
        <v>1536</v>
      </c>
      <c r="D139">
        <v>829192</v>
      </c>
      <c r="E139" t="s">
        <v>1537</v>
      </c>
      <c r="F139">
        <v>830088</v>
      </c>
      <c r="G139" t="s">
        <v>2585</v>
      </c>
      <c r="H139" t="s">
        <v>2905</v>
      </c>
      <c r="I139" t="s">
        <v>2403</v>
      </c>
      <c r="J139" t="s">
        <v>1504</v>
      </c>
      <c r="K139">
        <v>0.04</v>
      </c>
      <c r="L139">
        <v>0.04</v>
      </c>
      <c r="M139">
        <v>0</v>
      </c>
      <c r="N139">
        <v>7.7499999999999999E-2</v>
      </c>
      <c r="O139">
        <v>9.1999999999999998E-2</v>
      </c>
      <c r="P139">
        <v>-0.02</v>
      </c>
      <c r="Q139">
        <v>0</v>
      </c>
      <c r="R139">
        <v>-0.02</v>
      </c>
      <c r="S139">
        <v>-0.02</v>
      </c>
      <c r="T139">
        <v>-0.02</v>
      </c>
      <c r="U139">
        <v>5.7499999999999996E-2</v>
      </c>
      <c r="V139">
        <v>7.7499999999999999E-2</v>
      </c>
      <c r="W139">
        <v>5.7499999999999996E-2</v>
      </c>
      <c r="X139">
        <v>5.7499999999999996E-2</v>
      </c>
      <c r="Y139">
        <v>5.7499999999999996E-2</v>
      </c>
      <c r="Z139">
        <v>7.1999999999999995E-2</v>
      </c>
      <c r="AA139">
        <v>9.1999999999999998E-2</v>
      </c>
      <c r="AB139">
        <v>7.1999999999999995E-2</v>
      </c>
      <c r="AC139">
        <v>7.1999999999999995E-2</v>
      </c>
      <c r="AD139">
        <v>7.1999999999999995E-2</v>
      </c>
      <c r="AE139" t="str">
        <f>VLOOKUP(G139,'[2]Fee Breakdown-After May18'!BO:BP,2,0)</f>
        <v>Komputer &amp; Peralatan KantorKomponen NetworkSakelar KVM</v>
      </c>
      <c r="AR139" t="s">
        <v>1244</v>
      </c>
      <c r="AS139" t="s">
        <v>1318</v>
      </c>
      <c r="AT139" t="s">
        <v>1323</v>
      </c>
    </row>
    <row r="140" spans="1:46">
      <c r="A140" t="s">
        <v>1504</v>
      </c>
      <c r="B140">
        <v>601755</v>
      </c>
      <c r="C140" t="s">
        <v>1545</v>
      </c>
      <c r="D140">
        <v>830344</v>
      </c>
      <c r="E140" t="s">
        <v>1553</v>
      </c>
      <c r="F140">
        <v>986888</v>
      </c>
      <c r="G140" t="s">
        <v>2691</v>
      </c>
      <c r="H140" t="s">
        <v>2923</v>
      </c>
      <c r="I140" t="s">
        <v>2403</v>
      </c>
      <c r="J140" t="s">
        <v>1504</v>
      </c>
      <c r="K140">
        <v>0.04</v>
      </c>
      <c r="L140">
        <v>0.04</v>
      </c>
      <c r="M140">
        <v>0</v>
      </c>
      <c r="N140">
        <v>4.7500000000000001E-2</v>
      </c>
      <c r="O140">
        <v>3.0000000000000002E-2</v>
      </c>
      <c r="P140">
        <v>-5.0000000000000001E-3</v>
      </c>
      <c r="Q140">
        <v>0</v>
      </c>
      <c r="R140">
        <v>-5.0000000000000001E-3</v>
      </c>
      <c r="S140">
        <v>-5.0000000000000001E-3</v>
      </c>
      <c r="T140">
        <v>-5.0000000000000001E-3</v>
      </c>
      <c r="U140">
        <v>4.2500000000000003E-2</v>
      </c>
      <c r="V140">
        <v>4.7500000000000001E-2</v>
      </c>
      <c r="W140">
        <v>4.2500000000000003E-2</v>
      </c>
      <c r="X140">
        <v>4.2500000000000003E-2</v>
      </c>
      <c r="Y140">
        <v>4.2500000000000003E-2</v>
      </c>
      <c r="Z140">
        <v>2.5000000000000001E-2</v>
      </c>
      <c r="AA140">
        <v>3.0000000000000002E-2</v>
      </c>
      <c r="AB140">
        <v>2.5000000000000001E-2</v>
      </c>
      <c r="AC140">
        <v>2.5000000000000001E-2</v>
      </c>
      <c r="AD140">
        <v>2.5000000000000001E-2</v>
      </c>
      <c r="AE140" t="str">
        <f>VLOOKUP(G140,'[2]Fee Breakdown-After May18'!BO:BP,2,0)</f>
        <v>Komputer &amp; Peralatan KantorPeralatan KantorPrinter Label</v>
      </c>
      <c r="AR140" t="s">
        <v>1244</v>
      </c>
      <c r="AS140" t="s">
        <v>1324</v>
      </c>
      <c r="AT140" t="s">
        <v>1325</v>
      </c>
    </row>
    <row r="141" spans="1:46">
      <c r="A141" t="s">
        <v>1504</v>
      </c>
      <c r="B141">
        <v>601755</v>
      </c>
      <c r="C141" t="s">
        <v>1545</v>
      </c>
      <c r="D141">
        <v>830344</v>
      </c>
      <c r="E141" t="s">
        <v>1555</v>
      </c>
      <c r="F141">
        <v>830856</v>
      </c>
      <c r="G141" t="s">
        <v>2662</v>
      </c>
      <c r="H141" t="s">
        <v>2923</v>
      </c>
      <c r="I141" t="s">
        <v>2403</v>
      </c>
      <c r="J141" t="s">
        <v>1504</v>
      </c>
      <c r="K141">
        <v>0.04</v>
      </c>
      <c r="L141">
        <v>0.04</v>
      </c>
      <c r="M141">
        <v>0</v>
      </c>
      <c r="N141">
        <v>4.7500000000000001E-2</v>
      </c>
      <c r="O141">
        <v>3.0000000000000002E-2</v>
      </c>
      <c r="P141">
        <v>-5.0000000000000001E-3</v>
      </c>
      <c r="Q141">
        <v>0</v>
      </c>
      <c r="R141">
        <v>-5.0000000000000001E-3</v>
      </c>
      <c r="S141">
        <v>-5.0000000000000001E-3</v>
      </c>
      <c r="T141">
        <v>-5.0000000000000001E-3</v>
      </c>
      <c r="U141">
        <v>4.2500000000000003E-2</v>
      </c>
      <c r="V141">
        <v>4.7500000000000001E-2</v>
      </c>
      <c r="W141">
        <v>4.2500000000000003E-2</v>
      </c>
      <c r="X141">
        <v>4.2500000000000003E-2</v>
      </c>
      <c r="Y141">
        <v>4.2500000000000003E-2</v>
      </c>
      <c r="Z141">
        <v>2.5000000000000001E-2</v>
      </c>
      <c r="AA141">
        <v>3.0000000000000002E-2</v>
      </c>
      <c r="AB141">
        <v>2.5000000000000001E-2</v>
      </c>
      <c r="AC141">
        <v>2.5000000000000001E-2</v>
      </c>
      <c r="AD141">
        <v>2.5000000000000001E-2</v>
      </c>
      <c r="AE141" t="str">
        <f>VLOOKUP(G141,'[2]Fee Breakdown-After May18'!BO:BP,2,0)</f>
        <v>Komputer &amp; Peralatan KantorPeralatan KantorPenghitung Uang</v>
      </c>
      <c r="AR141" t="s">
        <v>1244</v>
      </c>
      <c r="AS141" t="s">
        <v>1324</v>
      </c>
      <c r="AT141" t="s">
        <v>1326</v>
      </c>
    </row>
    <row r="142" spans="1:46">
      <c r="A142" t="s">
        <v>1504</v>
      </c>
      <c r="B142">
        <v>601755</v>
      </c>
      <c r="C142" t="s">
        <v>1545</v>
      </c>
      <c r="D142">
        <v>830344</v>
      </c>
      <c r="E142" t="s">
        <v>1554</v>
      </c>
      <c r="F142">
        <v>987784</v>
      </c>
      <c r="G142" t="s">
        <v>2642</v>
      </c>
      <c r="H142" t="s">
        <v>2923</v>
      </c>
      <c r="I142" t="s">
        <v>2403</v>
      </c>
      <c r="J142" t="s">
        <v>1504</v>
      </c>
      <c r="K142">
        <v>0.04</v>
      </c>
      <c r="L142">
        <v>0.04</v>
      </c>
      <c r="M142">
        <v>0</v>
      </c>
      <c r="N142">
        <v>4.7500000000000001E-2</v>
      </c>
      <c r="O142">
        <v>3.0000000000000002E-2</v>
      </c>
      <c r="P142">
        <v>-5.0000000000000001E-3</v>
      </c>
      <c r="Q142">
        <v>0</v>
      </c>
      <c r="R142">
        <v>-5.0000000000000001E-3</v>
      </c>
      <c r="S142">
        <v>-5.0000000000000001E-3</v>
      </c>
      <c r="T142">
        <v>-5.0000000000000001E-3</v>
      </c>
      <c r="U142">
        <v>4.2500000000000003E-2</v>
      </c>
      <c r="V142">
        <v>4.7500000000000001E-2</v>
      </c>
      <c r="W142">
        <v>4.2500000000000003E-2</v>
      </c>
      <c r="X142">
        <v>4.2500000000000003E-2</v>
      </c>
      <c r="Y142">
        <v>4.2500000000000003E-2</v>
      </c>
      <c r="Z142">
        <v>2.5000000000000001E-2</v>
      </c>
      <c r="AA142">
        <v>3.0000000000000002E-2</v>
      </c>
      <c r="AB142">
        <v>2.5000000000000001E-2</v>
      </c>
      <c r="AC142">
        <v>2.5000000000000001E-2</v>
      </c>
      <c r="AD142">
        <v>2.5000000000000001E-2</v>
      </c>
      <c r="AE142" t="str">
        <f>VLOOKUP(G142,'[2]Fee Breakdown-After May18'!BO:BP,2,0)</f>
        <v>Komputer &amp; Peralatan KantorPeralatan KantorLaminator</v>
      </c>
      <c r="AR142" t="s">
        <v>1244</v>
      </c>
      <c r="AS142" t="s">
        <v>1324</v>
      </c>
      <c r="AT142" t="s">
        <v>1327</v>
      </c>
    </row>
    <row r="143" spans="1:46">
      <c r="A143" t="s">
        <v>1504</v>
      </c>
      <c r="B143">
        <v>601755</v>
      </c>
      <c r="C143" t="s">
        <v>1545</v>
      </c>
      <c r="D143">
        <v>830344</v>
      </c>
      <c r="E143" t="s">
        <v>1556</v>
      </c>
      <c r="F143">
        <v>987656</v>
      </c>
      <c r="G143" t="s">
        <v>2638</v>
      </c>
      <c r="H143" t="s">
        <v>2923</v>
      </c>
      <c r="I143" t="s">
        <v>2403</v>
      </c>
      <c r="J143" t="s">
        <v>1504</v>
      </c>
      <c r="K143">
        <v>0.04</v>
      </c>
      <c r="L143">
        <v>0.04</v>
      </c>
      <c r="M143">
        <v>0</v>
      </c>
      <c r="N143">
        <v>4.7500000000000001E-2</v>
      </c>
      <c r="O143">
        <v>3.0000000000000002E-2</v>
      </c>
      <c r="P143">
        <v>-5.0000000000000001E-3</v>
      </c>
      <c r="Q143">
        <v>0</v>
      </c>
      <c r="R143">
        <v>-5.0000000000000001E-3</v>
      </c>
      <c r="S143">
        <v>-5.0000000000000001E-3</v>
      </c>
      <c r="T143">
        <v>-5.0000000000000001E-3</v>
      </c>
      <c r="U143">
        <v>4.2500000000000003E-2</v>
      </c>
      <c r="V143">
        <v>4.7500000000000001E-2</v>
      </c>
      <c r="W143">
        <v>4.2500000000000003E-2</v>
      </c>
      <c r="X143">
        <v>4.2500000000000003E-2</v>
      </c>
      <c r="Y143">
        <v>4.2500000000000003E-2</v>
      </c>
      <c r="Z143">
        <v>2.5000000000000001E-2</v>
      </c>
      <c r="AA143">
        <v>3.0000000000000002E-2</v>
      </c>
      <c r="AB143">
        <v>2.5000000000000001E-2</v>
      </c>
      <c r="AC143">
        <v>2.5000000000000001E-2</v>
      </c>
      <c r="AD143">
        <v>2.5000000000000001E-2</v>
      </c>
      <c r="AE143" t="str">
        <f>VLOOKUP(G143,'[2]Fee Breakdown-After May18'!BO:BP,2,0)</f>
        <v>Komputer &amp; Peralatan KantorPeralatan KantorKomponen Peralatan Kantor</v>
      </c>
      <c r="AR143" t="s">
        <v>1244</v>
      </c>
      <c r="AS143" t="s">
        <v>1324</v>
      </c>
      <c r="AT143" t="s">
        <v>1328</v>
      </c>
    </row>
    <row r="144" spans="1:46">
      <c r="A144" t="s">
        <v>1504</v>
      </c>
      <c r="B144">
        <v>601755</v>
      </c>
      <c r="C144" t="s">
        <v>1545</v>
      </c>
      <c r="D144">
        <v>830344</v>
      </c>
      <c r="E144" t="s">
        <v>1550</v>
      </c>
      <c r="F144">
        <v>993160</v>
      </c>
      <c r="G144" t="s">
        <v>2679</v>
      </c>
      <c r="H144" t="s">
        <v>2923</v>
      </c>
      <c r="I144" t="s">
        <v>2403</v>
      </c>
      <c r="J144" t="s">
        <v>1504</v>
      </c>
      <c r="K144">
        <v>0.04</v>
      </c>
      <c r="L144">
        <v>0.04</v>
      </c>
      <c r="M144">
        <v>0</v>
      </c>
      <c r="N144">
        <v>6.25E-2</v>
      </c>
      <c r="O144">
        <v>0.11700000000000001</v>
      </c>
      <c r="P144">
        <v>-0.02</v>
      </c>
      <c r="Q144">
        <v>0</v>
      </c>
      <c r="R144">
        <v>-0.02</v>
      </c>
      <c r="S144">
        <v>-0.02</v>
      </c>
      <c r="T144">
        <v>-0.02</v>
      </c>
      <c r="U144">
        <v>4.2499999999999996E-2</v>
      </c>
      <c r="V144">
        <v>6.25E-2</v>
      </c>
      <c r="W144">
        <v>4.2499999999999996E-2</v>
      </c>
      <c r="X144">
        <v>4.2499999999999996E-2</v>
      </c>
      <c r="Y144">
        <v>4.2499999999999996E-2</v>
      </c>
      <c r="Z144">
        <v>9.7000000000000003E-2</v>
      </c>
      <c r="AA144">
        <v>0.11700000000000001</v>
      </c>
      <c r="AB144">
        <v>9.7000000000000003E-2</v>
      </c>
      <c r="AC144">
        <v>9.7000000000000003E-2</v>
      </c>
      <c r="AD144">
        <v>9.7000000000000003E-2</v>
      </c>
      <c r="AE144" t="str">
        <f>VLOOKUP(G144,'[2]Fee Breakdown-After May18'!BO:BP,2,0)</f>
        <v>Komputer &amp; Peralatan KantorPeralatan KantorPerangkat Video &amp; Audio untuk Konferensi</v>
      </c>
      <c r="AR144" t="s">
        <v>1244</v>
      </c>
      <c r="AS144" t="s">
        <v>1324</v>
      </c>
      <c r="AT144" t="s">
        <v>1329</v>
      </c>
    </row>
    <row r="145" spans="1:46">
      <c r="A145" t="s">
        <v>1504</v>
      </c>
      <c r="B145">
        <v>601755</v>
      </c>
      <c r="C145" t="s">
        <v>1545</v>
      </c>
      <c r="D145">
        <v>830344</v>
      </c>
      <c r="E145" t="s">
        <v>1552</v>
      </c>
      <c r="F145">
        <v>987528</v>
      </c>
      <c r="G145" t="s">
        <v>2634</v>
      </c>
      <c r="H145" t="s">
        <v>2923</v>
      </c>
      <c r="I145" t="s">
        <v>2403</v>
      </c>
      <c r="J145" t="s">
        <v>1504</v>
      </c>
      <c r="K145">
        <v>0.04</v>
      </c>
      <c r="L145">
        <v>0.04</v>
      </c>
      <c r="M145">
        <v>0</v>
      </c>
      <c r="N145">
        <v>4.7500000000000001E-2</v>
      </c>
      <c r="O145">
        <v>3.0000000000000002E-2</v>
      </c>
      <c r="P145">
        <v>-5.0000000000000001E-3</v>
      </c>
      <c r="Q145">
        <v>0</v>
      </c>
      <c r="R145">
        <v>-5.0000000000000001E-3</v>
      </c>
      <c r="S145">
        <v>-5.0000000000000001E-3</v>
      </c>
      <c r="T145">
        <v>-5.0000000000000001E-3</v>
      </c>
      <c r="U145">
        <v>4.2500000000000003E-2</v>
      </c>
      <c r="V145">
        <v>4.7500000000000001E-2</v>
      </c>
      <c r="W145">
        <v>4.2500000000000003E-2</v>
      </c>
      <c r="X145">
        <v>4.2500000000000003E-2</v>
      </c>
      <c r="Y145">
        <v>4.2500000000000003E-2</v>
      </c>
      <c r="Z145">
        <v>2.5000000000000001E-2</v>
      </c>
      <c r="AA145">
        <v>3.0000000000000002E-2</v>
      </c>
      <c r="AB145">
        <v>2.5000000000000001E-2</v>
      </c>
      <c r="AC145">
        <v>2.5000000000000001E-2</v>
      </c>
      <c r="AD145">
        <v>2.5000000000000001E-2</v>
      </c>
      <c r="AE145" t="str">
        <f>VLOOKUP(G145,'[2]Fee Breakdown-After May18'!BO:BP,2,0)</f>
        <v>Komputer &amp; Peralatan KantorPeralatan KantorKartrid Tinta &amp; Toner</v>
      </c>
      <c r="AR145" t="s">
        <v>1244</v>
      </c>
      <c r="AS145" t="s">
        <v>1324</v>
      </c>
      <c r="AT145" t="s">
        <v>1330</v>
      </c>
    </row>
    <row r="146" spans="1:46">
      <c r="A146" t="s">
        <v>1504</v>
      </c>
      <c r="B146">
        <v>601755</v>
      </c>
      <c r="C146" t="s">
        <v>1545</v>
      </c>
      <c r="D146">
        <v>830344</v>
      </c>
      <c r="E146" t="s">
        <v>1557</v>
      </c>
      <c r="F146">
        <v>830728</v>
      </c>
      <c r="G146" t="s">
        <v>2658</v>
      </c>
      <c r="H146" t="s">
        <v>2923</v>
      </c>
      <c r="I146" t="s">
        <v>2403</v>
      </c>
      <c r="J146" t="s">
        <v>1504</v>
      </c>
      <c r="K146">
        <v>0.04</v>
      </c>
      <c r="L146">
        <v>0.04</v>
      </c>
      <c r="M146">
        <v>0</v>
      </c>
      <c r="N146">
        <v>4.7500000000000001E-2</v>
      </c>
      <c r="O146">
        <v>3.0000000000000002E-2</v>
      </c>
      <c r="P146">
        <v>-5.0000000000000001E-3</v>
      </c>
      <c r="Q146">
        <v>0</v>
      </c>
      <c r="R146">
        <v>-5.0000000000000001E-3</v>
      </c>
      <c r="S146">
        <v>-5.0000000000000001E-3</v>
      </c>
      <c r="T146">
        <v>-5.0000000000000001E-3</v>
      </c>
      <c r="U146">
        <v>4.2500000000000003E-2</v>
      </c>
      <c r="V146">
        <v>4.7500000000000001E-2</v>
      </c>
      <c r="W146">
        <v>4.2500000000000003E-2</v>
      </c>
      <c r="X146">
        <v>4.2500000000000003E-2</v>
      </c>
      <c r="Y146">
        <v>4.2500000000000003E-2</v>
      </c>
      <c r="Z146">
        <v>2.5000000000000001E-2</v>
      </c>
      <c r="AA146">
        <v>3.0000000000000002E-2</v>
      </c>
      <c r="AB146">
        <v>2.5000000000000001E-2</v>
      </c>
      <c r="AC146">
        <v>2.5000000000000001E-2</v>
      </c>
      <c r="AD146">
        <v>2.5000000000000001E-2</v>
      </c>
      <c r="AE146" t="str">
        <f>VLOOKUP(G146,'[2]Fee Breakdown-After May18'!BO:BP,2,0)</f>
        <v>Komputer &amp; Peralatan KantorPeralatan KantorPenghancur Kertas</v>
      </c>
      <c r="AR146" t="s">
        <v>1244</v>
      </c>
      <c r="AS146" t="s">
        <v>1324</v>
      </c>
      <c r="AT146" t="s">
        <v>1331</v>
      </c>
    </row>
    <row r="147" spans="1:46">
      <c r="A147" t="s">
        <v>1504</v>
      </c>
      <c r="B147">
        <v>601755</v>
      </c>
      <c r="C147" t="s">
        <v>1545</v>
      </c>
      <c r="D147">
        <v>830344</v>
      </c>
      <c r="E147" t="s">
        <v>1558</v>
      </c>
      <c r="F147">
        <v>830984</v>
      </c>
      <c r="G147" t="s">
        <v>2687</v>
      </c>
      <c r="H147" t="s">
        <v>2923</v>
      </c>
      <c r="I147" t="s">
        <v>2403</v>
      </c>
      <c r="J147" t="s">
        <v>1504</v>
      </c>
      <c r="K147">
        <v>0.04</v>
      </c>
      <c r="L147">
        <v>0.04</v>
      </c>
      <c r="M147">
        <v>0</v>
      </c>
      <c r="N147">
        <v>4.7500000000000001E-2</v>
      </c>
      <c r="O147">
        <v>3.0000000000000002E-2</v>
      </c>
      <c r="P147">
        <v>-5.0000000000000001E-3</v>
      </c>
      <c r="Q147">
        <v>0</v>
      </c>
      <c r="R147">
        <v>-5.0000000000000001E-3</v>
      </c>
      <c r="S147">
        <v>-5.0000000000000001E-3</v>
      </c>
      <c r="T147">
        <v>-5.0000000000000001E-3</v>
      </c>
      <c r="U147">
        <v>4.2500000000000003E-2</v>
      </c>
      <c r="V147">
        <v>4.7500000000000001E-2</v>
      </c>
      <c r="W147">
        <v>4.2500000000000003E-2</v>
      </c>
      <c r="X147">
        <v>4.2500000000000003E-2</v>
      </c>
      <c r="Y147">
        <v>4.2500000000000003E-2</v>
      </c>
      <c r="Z147">
        <v>2.5000000000000001E-2</v>
      </c>
      <c r="AA147">
        <v>3.0000000000000002E-2</v>
      </c>
      <c r="AB147">
        <v>2.5000000000000001E-2</v>
      </c>
      <c r="AC147">
        <v>2.5000000000000001E-2</v>
      </c>
      <c r="AD147">
        <v>2.5000000000000001E-2</v>
      </c>
      <c r="AE147" t="str">
        <f>VLOOKUP(G147,'[2]Fee Breakdown-After May18'!BO:BP,2,0)</f>
        <v>Komputer &amp; Peralatan KantorPeralatan KantorPrinter &amp; Scanner</v>
      </c>
      <c r="AR147" t="s">
        <v>1244</v>
      </c>
      <c r="AS147" t="s">
        <v>1324</v>
      </c>
      <c r="AT147" t="s">
        <v>1332</v>
      </c>
    </row>
    <row r="148" spans="1:46">
      <c r="A148" t="s">
        <v>1504</v>
      </c>
      <c r="B148">
        <v>601755</v>
      </c>
      <c r="C148" t="s">
        <v>1545</v>
      </c>
      <c r="D148">
        <v>830344</v>
      </c>
      <c r="E148" t="s">
        <v>1549</v>
      </c>
      <c r="F148">
        <v>986248</v>
      </c>
      <c r="G148" t="s">
        <v>2654</v>
      </c>
      <c r="H148" t="s">
        <v>2923</v>
      </c>
      <c r="I148" t="s">
        <v>2403</v>
      </c>
      <c r="J148" t="s">
        <v>1504</v>
      </c>
      <c r="K148">
        <v>0.04</v>
      </c>
      <c r="L148">
        <v>0.04</v>
      </c>
      <c r="M148">
        <v>0</v>
      </c>
      <c r="N148">
        <v>4.7500000000000001E-2</v>
      </c>
      <c r="O148">
        <v>3.0000000000000002E-2</v>
      </c>
      <c r="P148">
        <v>-5.0000000000000001E-3</v>
      </c>
      <c r="Q148">
        <v>0</v>
      </c>
      <c r="R148">
        <v>-5.0000000000000001E-3</v>
      </c>
      <c r="S148">
        <v>-5.0000000000000001E-3</v>
      </c>
      <c r="T148">
        <v>-5.0000000000000001E-3</v>
      </c>
      <c r="U148">
        <v>4.2500000000000003E-2</v>
      </c>
      <c r="V148">
        <v>4.7500000000000001E-2</v>
      </c>
      <c r="W148">
        <v>4.2500000000000003E-2</v>
      </c>
      <c r="X148">
        <v>4.2500000000000003E-2</v>
      </c>
      <c r="Y148">
        <v>4.2500000000000003E-2</v>
      </c>
      <c r="Z148">
        <v>2.5000000000000001E-2</v>
      </c>
      <c r="AA148">
        <v>3.0000000000000002E-2</v>
      </c>
      <c r="AB148">
        <v>2.5000000000000001E-2</v>
      </c>
      <c r="AC148">
        <v>2.5000000000000001E-2</v>
      </c>
      <c r="AD148">
        <v>2.5000000000000001E-2</v>
      </c>
      <c r="AE148" t="str">
        <f>VLOOKUP(G148,'[2]Fee Breakdown-After May18'!BO:BP,2,0)</f>
        <v>Komputer &amp; Peralatan KantorPeralatan KantorPemindai Barcode</v>
      </c>
      <c r="AR148" t="s">
        <v>1244</v>
      </c>
      <c r="AS148" t="s">
        <v>1324</v>
      </c>
      <c r="AT148" t="s">
        <v>1333</v>
      </c>
    </row>
    <row r="149" spans="1:46">
      <c r="A149" t="s">
        <v>1504</v>
      </c>
      <c r="B149">
        <v>601755</v>
      </c>
      <c r="C149" t="s">
        <v>1545</v>
      </c>
      <c r="D149">
        <v>830344</v>
      </c>
      <c r="E149" t="s">
        <v>1547</v>
      </c>
      <c r="F149">
        <v>830600</v>
      </c>
      <c r="G149" t="s">
        <v>2675</v>
      </c>
      <c r="H149" t="s">
        <v>2923</v>
      </c>
      <c r="I149" t="s">
        <v>2403</v>
      </c>
      <c r="J149" t="s">
        <v>1504</v>
      </c>
      <c r="K149">
        <v>0.04</v>
      </c>
      <c r="L149">
        <v>0.04</v>
      </c>
      <c r="M149">
        <v>0</v>
      </c>
      <c r="N149">
        <v>4.7500000000000001E-2</v>
      </c>
      <c r="O149">
        <v>3.0000000000000002E-2</v>
      </c>
      <c r="P149">
        <v>-5.0000000000000001E-3</v>
      </c>
      <c r="Q149">
        <v>0</v>
      </c>
      <c r="R149">
        <v>-5.0000000000000001E-3</v>
      </c>
      <c r="S149">
        <v>-5.0000000000000001E-3</v>
      </c>
      <c r="T149">
        <v>-5.0000000000000001E-3</v>
      </c>
      <c r="U149">
        <v>4.2500000000000003E-2</v>
      </c>
      <c r="V149">
        <v>4.7500000000000001E-2</v>
      </c>
      <c r="W149">
        <v>4.2500000000000003E-2</v>
      </c>
      <c r="X149">
        <v>4.2500000000000003E-2</v>
      </c>
      <c r="Y149">
        <v>4.2500000000000003E-2</v>
      </c>
      <c r="Z149">
        <v>2.5000000000000001E-2</v>
      </c>
      <c r="AA149">
        <v>3.0000000000000002E-2</v>
      </c>
      <c r="AB149">
        <v>2.5000000000000001E-2</v>
      </c>
      <c r="AC149">
        <v>2.5000000000000001E-2</v>
      </c>
      <c r="AD149">
        <v>2.5000000000000001E-2</v>
      </c>
      <c r="AE149" t="str">
        <f>VLOOKUP(G149,'[2]Fee Breakdown-After May18'!BO:BP,2,0)</f>
        <v>Komputer &amp; Peralatan KantorPeralatan KantorPerangkat Kontrol Akses &amp; Kehadiran</v>
      </c>
      <c r="AR149" t="s">
        <v>1244</v>
      </c>
      <c r="AS149" t="s">
        <v>1324</v>
      </c>
      <c r="AT149" t="s">
        <v>1334</v>
      </c>
    </row>
    <row r="150" spans="1:46">
      <c r="A150" t="s">
        <v>1504</v>
      </c>
      <c r="B150">
        <v>601755</v>
      </c>
      <c r="C150" t="s">
        <v>1545</v>
      </c>
      <c r="D150">
        <v>830344</v>
      </c>
      <c r="E150" t="s">
        <v>1560</v>
      </c>
      <c r="F150">
        <v>830472</v>
      </c>
      <c r="G150" t="s">
        <v>2650</v>
      </c>
      <c r="H150" t="s">
        <v>2923</v>
      </c>
      <c r="I150" t="s">
        <v>2403</v>
      </c>
      <c r="J150" t="s">
        <v>1504</v>
      </c>
      <c r="K150">
        <v>0.04</v>
      </c>
      <c r="L150">
        <v>0.04</v>
      </c>
      <c r="M150">
        <v>0</v>
      </c>
      <c r="N150">
        <v>4.7500000000000001E-2</v>
      </c>
      <c r="O150">
        <v>3.0000000000000002E-2</v>
      </c>
      <c r="P150">
        <v>-5.0000000000000001E-3</v>
      </c>
      <c r="Q150">
        <v>0</v>
      </c>
      <c r="R150">
        <v>-5.0000000000000001E-3</v>
      </c>
      <c r="S150">
        <v>-5.0000000000000001E-3</v>
      </c>
      <c r="T150">
        <v>-5.0000000000000001E-3</v>
      </c>
      <c r="U150">
        <v>4.2500000000000003E-2</v>
      </c>
      <c r="V150">
        <v>4.7500000000000001E-2</v>
      </c>
      <c r="W150">
        <v>4.2500000000000003E-2</v>
      </c>
      <c r="X150">
        <v>4.2500000000000003E-2</v>
      </c>
      <c r="Y150">
        <v>4.2500000000000003E-2</v>
      </c>
      <c r="Z150">
        <v>2.5000000000000001E-2</v>
      </c>
      <c r="AA150">
        <v>3.0000000000000002E-2</v>
      </c>
      <c r="AB150">
        <v>2.5000000000000001E-2</v>
      </c>
      <c r="AC150">
        <v>2.5000000000000001E-2</v>
      </c>
      <c r="AD150">
        <v>2.5000000000000001E-2</v>
      </c>
      <c r="AE150" t="str">
        <f>VLOOKUP(G150,'[2]Fee Breakdown-After May18'!BO:BP,2,0)</f>
        <v>Komputer &amp; Peralatan KantorPeralatan KantorMesin Ketik</v>
      </c>
      <c r="AR150" t="s">
        <v>1244</v>
      </c>
      <c r="AS150" t="s">
        <v>1335</v>
      </c>
      <c r="AT150" t="s">
        <v>1336</v>
      </c>
    </row>
    <row r="151" spans="1:46">
      <c r="A151" t="s">
        <v>1504</v>
      </c>
      <c r="B151">
        <v>601755</v>
      </c>
      <c r="C151" t="s">
        <v>1545</v>
      </c>
      <c r="D151">
        <v>830344</v>
      </c>
      <c r="E151" t="s">
        <v>1559</v>
      </c>
      <c r="F151">
        <v>986504</v>
      </c>
      <c r="G151" t="s">
        <v>2670</v>
      </c>
      <c r="H151" t="s">
        <v>2923</v>
      </c>
      <c r="I151" t="s">
        <v>2403</v>
      </c>
      <c r="J151" t="s">
        <v>1504</v>
      </c>
      <c r="K151">
        <v>0.04</v>
      </c>
      <c r="L151">
        <v>0.04</v>
      </c>
      <c r="M151">
        <v>0</v>
      </c>
      <c r="N151">
        <v>4.7500000000000001E-2</v>
      </c>
      <c r="O151">
        <v>3.0000000000000002E-2</v>
      </c>
      <c r="P151">
        <v>-5.0000000000000001E-3</v>
      </c>
      <c r="Q151">
        <v>0</v>
      </c>
      <c r="R151">
        <v>-5.0000000000000001E-3</v>
      </c>
      <c r="S151">
        <v>-5.0000000000000001E-3</v>
      </c>
      <c r="T151">
        <v>-5.0000000000000001E-3</v>
      </c>
      <c r="U151">
        <v>4.2500000000000003E-2</v>
      </c>
      <c r="V151">
        <v>4.7500000000000001E-2</v>
      </c>
      <c r="W151">
        <v>4.2500000000000003E-2</v>
      </c>
      <c r="X151">
        <v>4.2500000000000003E-2</v>
      </c>
      <c r="Y151">
        <v>4.2500000000000003E-2</v>
      </c>
      <c r="Z151">
        <v>2.5000000000000001E-2</v>
      </c>
      <c r="AA151">
        <v>3.0000000000000002E-2</v>
      </c>
      <c r="AB151">
        <v>2.5000000000000001E-2</v>
      </c>
      <c r="AC151">
        <v>2.5000000000000001E-2</v>
      </c>
      <c r="AD151">
        <v>2.5000000000000001E-2</v>
      </c>
      <c r="AE151" t="str">
        <f>VLOOKUP(G151,'[2]Fee Breakdown-After May18'!BO:BP,2,0)</f>
        <v>Komputer &amp; Peralatan KantorPeralatan KantorPeralatan Ritel Pintar</v>
      </c>
      <c r="AR151" t="s">
        <v>1244</v>
      </c>
      <c r="AS151" t="s">
        <v>1335</v>
      </c>
      <c r="AT151" t="s">
        <v>1337</v>
      </c>
    </row>
    <row r="152" spans="1:46">
      <c r="A152" t="s">
        <v>1504</v>
      </c>
      <c r="B152">
        <v>601755</v>
      </c>
      <c r="C152" t="s">
        <v>1545</v>
      </c>
      <c r="D152">
        <v>830344</v>
      </c>
      <c r="E152" t="s">
        <v>1551</v>
      </c>
      <c r="F152">
        <v>985608</v>
      </c>
      <c r="G152" t="s">
        <v>2646</v>
      </c>
      <c r="H152" t="s">
        <v>2923</v>
      </c>
      <c r="I152" t="s">
        <v>2403</v>
      </c>
      <c r="J152" t="s">
        <v>1504</v>
      </c>
      <c r="K152">
        <v>0.04</v>
      </c>
      <c r="L152">
        <v>0.04</v>
      </c>
      <c r="M152">
        <v>0</v>
      </c>
      <c r="N152">
        <v>6.25E-2</v>
      </c>
      <c r="O152">
        <v>8.2000000000000003E-2</v>
      </c>
      <c r="P152">
        <v>-0.02</v>
      </c>
      <c r="Q152">
        <v>0</v>
      </c>
      <c r="R152">
        <v>-0.02</v>
      </c>
      <c r="S152">
        <v>-0.02</v>
      </c>
      <c r="T152">
        <v>-0.02</v>
      </c>
      <c r="U152">
        <v>4.2499999999999996E-2</v>
      </c>
      <c r="V152">
        <v>6.25E-2</v>
      </c>
      <c r="W152">
        <v>4.2499999999999996E-2</v>
      </c>
      <c r="X152">
        <v>4.2499999999999996E-2</v>
      </c>
      <c r="Y152">
        <v>4.2499999999999996E-2</v>
      </c>
      <c r="Z152">
        <v>6.2E-2</v>
      </c>
      <c r="AA152">
        <v>8.2000000000000003E-2</v>
      </c>
      <c r="AB152">
        <v>6.2E-2</v>
      </c>
      <c r="AC152">
        <v>6.2E-2</v>
      </c>
      <c r="AD152">
        <v>6.2E-2</v>
      </c>
      <c r="AE152" t="str">
        <f>VLOOKUP(G152,'[2]Fee Breakdown-After May18'!BO:BP,2,0)</f>
        <v>Komputer &amp; Peralatan KantorPeralatan KantorMesin Faks</v>
      </c>
      <c r="AR152" t="s">
        <v>1244</v>
      </c>
      <c r="AS152" t="s">
        <v>1335</v>
      </c>
      <c r="AT152" t="s">
        <v>1338</v>
      </c>
    </row>
    <row r="153" spans="1:46">
      <c r="A153" t="s">
        <v>1504</v>
      </c>
      <c r="B153">
        <v>601755</v>
      </c>
      <c r="C153" t="s">
        <v>1545</v>
      </c>
      <c r="D153">
        <v>830344</v>
      </c>
      <c r="E153" t="s">
        <v>1548</v>
      </c>
      <c r="F153">
        <v>987272</v>
      </c>
      <c r="G153" t="s">
        <v>2666</v>
      </c>
      <c r="H153" t="s">
        <v>2923</v>
      </c>
      <c r="I153" t="s">
        <v>2403</v>
      </c>
      <c r="J153" t="s">
        <v>1504</v>
      </c>
      <c r="K153">
        <v>0.04</v>
      </c>
      <c r="L153">
        <v>0.04</v>
      </c>
      <c r="M153">
        <v>0</v>
      </c>
      <c r="N153">
        <v>4.7500000000000001E-2</v>
      </c>
      <c r="O153">
        <v>3.0000000000000002E-2</v>
      </c>
      <c r="P153">
        <v>-5.0000000000000001E-3</v>
      </c>
      <c r="Q153">
        <v>0</v>
      </c>
      <c r="R153">
        <v>-5.0000000000000001E-3</v>
      </c>
      <c r="S153">
        <v>-5.0000000000000001E-3</v>
      </c>
      <c r="T153">
        <v>-5.0000000000000001E-3</v>
      </c>
      <c r="U153">
        <v>4.2500000000000003E-2</v>
      </c>
      <c r="V153">
        <v>4.7500000000000001E-2</v>
      </c>
      <c r="W153">
        <v>4.2500000000000003E-2</v>
      </c>
      <c r="X153">
        <v>4.2500000000000003E-2</v>
      </c>
      <c r="Y153">
        <v>4.2500000000000003E-2</v>
      </c>
      <c r="Z153">
        <v>2.5000000000000001E-2</v>
      </c>
      <c r="AA153">
        <v>3.0000000000000002E-2</v>
      </c>
      <c r="AB153">
        <v>2.5000000000000001E-2</v>
      </c>
      <c r="AC153">
        <v>2.5000000000000001E-2</v>
      </c>
      <c r="AD153">
        <v>2.5000000000000001E-2</v>
      </c>
      <c r="AE153" t="str">
        <f>VLOOKUP(G153,'[2]Fee Breakdown-After May18'!BO:BP,2,0)</f>
        <v>Komputer &amp; Peralatan KantorPeralatan KantorPeralatan Pencetakan Iklan</v>
      </c>
      <c r="AR153" t="s">
        <v>1244</v>
      </c>
      <c r="AS153" t="s">
        <v>1335</v>
      </c>
      <c r="AT153" t="s">
        <v>1339</v>
      </c>
    </row>
    <row r="154" spans="1:46">
      <c r="A154" t="s">
        <v>1504</v>
      </c>
      <c r="B154">
        <v>601755</v>
      </c>
      <c r="C154" t="s">
        <v>1545</v>
      </c>
      <c r="D154">
        <v>830344</v>
      </c>
      <c r="E154" t="s">
        <v>1546</v>
      </c>
      <c r="F154">
        <v>985480</v>
      </c>
      <c r="G154" t="s">
        <v>2683</v>
      </c>
      <c r="H154" t="s">
        <v>2923</v>
      </c>
      <c r="I154" t="s">
        <v>2403</v>
      </c>
      <c r="J154" t="s">
        <v>1504</v>
      </c>
      <c r="K154">
        <v>0.04</v>
      </c>
      <c r="L154">
        <v>0.04</v>
      </c>
      <c r="M154">
        <v>0</v>
      </c>
      <c r="N154">
        <v>4.7500000000000001E-2</v>
      </c>
      <c r="O154">
        <v>3.0000000000000002E-2</v>
      </c>
      <c r="P154">
        <v>-5.0000000000000001E-3</v>
      </c>
      <c r="Q154">
        <v>0</v>
      </c>
      <c r="R154">
        <v>-5.0000000000000001E-3</v>
      </c>
      <c r="S154">
        <v>-5.0000000000000001E-3</v>
      </c>
      <c r="T154">
        <v>-5.0000000000000001E-3</v>
      </c>
      <c r="U154">
        <v>4.2500000000000003E-2</v>
      </c>
      <c r="V154">
        <v>4.7500000000000001E-2</v>
      </c>
      <c r="W154">
        <v>4.2500000000000003E-2</v>
      </c>
      <c r="X154">
        <v>4.2500000000000003E-2</v>
      </c>
      <c r="Y154">
        <v>4.2500000000000003E-2</v>
      </c>
      <c r="Z154">
        <v>2.5000000000000001E-2</v>
      </c>
      <c r="AA154">
        <v>3.0000000000000002E-2</v>
      </c>
      <c r="AB154">
        <v>2.5000000000000001E-2</v>
      </c>
      <c r="AC154">
        <v>2.5000000000000001E-2</v>
      </c>
      <c r="AD154">
        <v>2.5000000000000001E-2</v>
      </c>
      <c r="AE154" t="str">
        <f>VLOOKUP(G154,'[2]Fee Breakdown-After May18'!BO:BP,2,0)</f>
        <v>Komputer &amp; Peralatan KantorPeralatan KantorPerlengkapan Pencetakan 3D</v>
      </c>
      <c r="AR154" t="s">
        <v>1244</v>
      </c>
      <c r="AS154" t="s">
        <v>1335</v>
      </c>
      <c r="AT154" t="s">
        <v>1340</v>
      </c>
    </row>
    <row r="155" spans="1:46">
      <c r="A155" t="s">
        <v>1504</v>
      </c>
      <c r="B155">
        <v>601755</v>
      </c>
      <c r="C155" t="s">
        <v>1561</v>
      </c>
      <c r="D155">
        <v>831112</v>
      </c>
      <c r="E155" t="s">
        <v>1580</v>
      </c>
      <c r="F155">
        <v>603002</v>
      </c>
      <c r="G155" t="s">
        <v>2969</v>
      </c>
      <c r="H155" t="s">
        <v>2970</v>
      </c>
      <c r="I155" t="s">
        <v>2971</v>
      </c>
      <c r="J155" t="s">
        <v>2972</v>
      </c>
      <c r="K155">
        <v>0.04</v>
      </c>
      <c r="L155">
        <v>0.04</v>
      </c>
      <c r="M155">
        <v>0</v>
      </c>
      <c r="N155">
        <v>0.08</v>
      </c>
      <c r="O155">
        <v>7.1999999999999995E-2</v>
      </c>
      <c r="P155">
        <v>-2.7500000000000004E-2</v>
      </c>
      <c r="Q155">
        <v>0</v>
      </c>
      <c r="R155">
        <v>-2.7500000000000004E-2</v>
      </c>
      <c r="S155">
        <v>-2.7500000000000004E-2</v>
      </c>
      <c r="T155">
        <v>-2.7500000000000004E-2</v>
      </c>
      <c r="U155">
        <v>5.2499999999999998E-2</v>
      </c>
      <c r="V155">
        <v>0.08</v>
      </c>
      <c r="W155">
        <v>5.2499999999999998E-2</v>
      </c>
      <c r="X155">
        <v>5.2499999999999998E-2</v>
      </c>
      <c r="Y155">
        <v>5.2499999999999998E-2</v>
      </c>
      <c r="Z155">
        <v>4.4499999999999991E-2</v>
      </c>
      <c r="AA155">
        <v>7.1999999999999995E-2</v>
      </c>
      <c r="AB155">
        <v>4.4499999999999991E-2</v>
      </c>
      <c r="AC155">
        <v>4.4499999999999991E-2</v>
      </c>
      <c r="AD155">
        <v>4.4499999999999991E-2</v>
      </c>
      <c r="AE155" t="str">
        <f>VLOOKUP(G155,'[2]Fee Breakdown-After May18'!BO:BP,2,0)</f>
        <v>Komputer &amp; Peralatan KantorAlat Tulis &amp; Perlengkapan KantorAlat Tulis &amp; Koreksi</v>
      </c>
      <c r="AR155" t="s">
        <v>1244</v>
      </c>
      <c r="AS155" t="s">
        <v>1335</v>
      </c>
      <c r="AT155" t="s">
        <v>1341</v>
      </c>
    </row>
    <row r="156" spans="1:46">
      <c r="A156" t="s">
        <v>1504</v>
      </c>
      <c r="B156">
        <v>601755</v>
      </c>
      <c r="C156" t="s">
        <v>1561</v>
      </c>
      <c r="D156">
        <v>831112</v>
      </c>
      <c r="E156" t="s">
        <v>1563</v>
      </c>
      <c r="F156">
        <v>831752</v>
      </c>
      <c r="G156" t="s">
        <v>2976</v>
      </c>
      <c r="H156" t="s">
        <v>2970</v>
      </c>
      <c r="I156" t="s">
        <v>2971</v>
      </c>
      <c r="J156" t="s">
        <v>2972</v>
      </c>
      <c r="K156">
        <v>0.04</v>
      </c>
      <c r="L156">
        <v>0.04</v>
      </c>
      <c r="M156">
        <v>0</v>
      </c>
      <c r="N156">
        <v>0.08</v>
      </c>
      <c r="O156">
        <v>7.1999999999999995E-2</v>
      </c>
      <c r="P156">
        <v>-2.7500000000000004E-2</v>
      </c>
      <c r="Q156">
        <v>0</v>
      </c>
      <c r="R156">
        <v>-2.7500000000000004E-2</v>
      </c>
      <c r="S156">
        <v>-2.7500000000000004E-2</v>
      </c>
      <c r="T156">
        <v>-2.7500000000000004E-2</v>
      </c>
      <c r="U156">
        <v>5.2499999999999998E-2</v>
      </c>
      <c r="V156">
        <v>0.08</v>
      </c>
      <c r="W156">
        <v>5.2499999999999998E-2</v>
      </c>
      <c r="X156">
        <v>5.2499999999999998E-2</v>
      </c>
      <c r="Y156">
        <v>5.2499999999999998E-2</v>
      </c>
      <c r="Z156">
        <v>4.4499999999999991E-2</v>
      </c>
      <c r="AA156">
        <v>7.1999999999999995E-2</v>
      </c>
      <c r="AB156">
        <v>4.4499999999999991E-2</v>
      </c>
      <c r="AC156">
        <v>4.4499999999999991E-2</v>
      </c>
      <c r="AD156">
        <v>4.4499999999999991E-2</v>
      </c>
      <c r="AE156" t="str">
        <f>VLOOKUP(G156,'[2]Fee Breakdown-After May18'!BO:BP,2,0)</f>
        <v>Komputer &amp; Peralatan KantorAlat Tulis &amp; Perlengkapan KantorPerlengkapan Seni</v>
      </c>
      <c r="AR156" t="s">
        <v>1244</v>
      </c>
      <c r="AS156" t="s">
        <v>1335</v>
      </c>
      <c r="AT156" t="s">
        <v>1342</v>
      </c>
    </row>
    <row r="157" spans="1:46">
      <c r="A157" t="s">
        <v>1504</v>
      </c>
      <c r="B157">
        <v>601755</v>
      </c>
      <c r="C157" t="s">
        <v>1561</v>
      </c>
      <c r="D157">
        <v>831112</v>
      </c>
      <c r="E157" t="s">
        <v>1562</v>
      </c>
      <c r="F157">
        <v>832264</v>
      </c>
      <c r="G157" t="s">
        <v>2980</v>
      </c>
      <c r="H157" t="s">
        <v>2970</v>
      </c>
      <c r="I157" t="s">
        <v>2971</v>
      </c>
      <c r="J157" t="s">
        <v>2972</v>
      </c>
      <c r="K157">
        <v>0.04</v>
      </c>
      <c r="L157">
        <v>0.04</v>
      </c>
      <c r="M157">
        <v>0</v>
      </c>
      <c r="N157">
        <v>0.08</v>
      </c>
      <c r="O157">
        <v>7.1999999999999995E-2</v>
      </c>
      <c r="P157">
        <v>-2.7500000000000004E-2</v>
      </c>
      <c r="Q157">
        <v>0</v>
      </c>
      <c r="R157">
        <v>-2.7500000000000004E-2</v>
      </c>
      <c r="S157">
        <v>-2.7500000000000004E-2</v>
      </c>
      <c r="T157">
        <v>-2.7500000000000004E-2</v>
      </c>
      <c r="U157">
        <v>5.2499999999999998E-2</v>
      </c>
      <c r="V157">
        <v>0.08</v>
      </c>
      <c r="W157">
        <v>5.2499999999999998E-2</v>
      </c>
      <c r="X157">
        <v>5.2499999999999998E-2</v>
      </c>
      <c r="Y157">
        <v>5.2499999999999998E-2</v>
      </c>
      <c r="Z157">
        <v>4.4499999999999991E-2</v>
      </c>
      <c r="AA157">
        <v>7.1999999999999995E-2</v>
      </c>
      <c r="AB157">
        <v>4.4499999999999991E-2</v>
      </c>
      <c r="AC157">
        <v>4.4499999999999991E-2</v>
      </c>
      <c r="AD157">
        <v>4.4499999999999991E-2</v>
      </c>
      <c r="AE157" t="str">
        <f>VLOOKUP(G157,'[2]Fee Breakdown-After May18'!BO:BP,2,0)</f>
        <v>Komputer &amp; Peralatan KantorAlat Tulis &amp; Perlengkapan KantorPerlengkapan Akuntansi</v>
      </c>
      <c r="AR157" t="s">
        <v>1244</v>
      </c>
      <c r="AS157" t="s">
        <v>1335</v>
      </c>
      <c r="AT157" t="s">
        <v>1343</v>
      </c>
    </row>
    <row r="158" spans="1:46">
      <c r="A158" t="s">
        <v>1504</v>
      </c>
      <c r="B158">
        <v>601755</v>
      </c>
      <c r="C158" t="s">
        <v>1561</v>
      </c>
      <c r="D158">
        <v>831112</v>
      </c>
      <c r="E158" t="s">
        <v>1570</v>
      </c>
      <c r="F158">
        <v>988296</v>
      </c>
      <c r="G158" t="s">
        <v>2984</v>
      </c>
      <c r="H158" t="s">
        <v>2970</v>
      </c>
      <c r="I158" t="s">
        <v>2971</v>
      </c>
      <c r="J158" t="s">
        <v>2972</v>
      </c>
      <c r="K158">
        <v>0.04</v>
      </c>
      <c r="L158">
        <v>0.04</v>
      </c>
      <c r="M158">
        <v>0</v>
      </c>
      <c r="N158">
        <v>0.08</v>
      </c>
      <c r="O158">
        <v>7.1999999999999995E-2</v>
      </c>
      <c r="P158">
        <v>-2.7500000000000004E-2</v>
      </c>
      <c r="Q158">
        <v>0</v>
      </c>
      <c r="R158">
        <v>-2.7500000000000004E-2</v>
      </c>
      <c r="S158">
        <v>-2.7500000000000004E-2</v>
      </c>
      <c r="T158">
        <v>-2.7500000000000004E-2</v>
      </c>
      <c r="U158">
        <v>5.2499999999999998E-2</v>
      </c>
      <c r="V158">
        <v>0.08</v>
      </c>
      <c r="W158">
        <v>5.2499999999999998E-2</v>
      </c>
      <c r="X158">
        <v>5.2499999999999998E-2</v>
      </c>
      <c r="Y158">
        <v>5.2499999999999998E-2</v>
      </c>
      <c r="Z158">
        <v>4.4499999999999991E-2</v>
      </c>
      <c r="AA158">
        <v>7.1999999999999995E-2</v>
      </c>
      <c r="AB158">
        <v>4.4499999999999991E-2</v>
      </c>
      <c r="AC158">
        <v>4.4499999999999991E-2</v>
      </c>
      <c r="AD158">
        <v>4.4499999999999991E-2</v>
      </c>
      <c r="AE158" t="str">
        <f>VLOOKUP(G158,'[2]Fee Breakdown-After May18'!BO:BP,2,0)</f>
        <v>Komputer &amp; Peralatan KantorAlat Tulis &amp; Perlengkapan KantorLabel, Pembagi Indeks &amp; Cap</v>
      </c>
      <c r="AR158" t="s">
        <v>1244</v>
      </c>
      <c r="AS158" t="s">
        <v>1335</v>
      </c>
      <c r="AT158" t="s">
        <v>1344</v>
      </c>
    </row>
    <row r="159" spans="1:46">
      <c r="A159" t="s">
        <v>1504</v>
      </c>
      <c r="B159">
        <v>601755</v>
      </c>
      <c r="C159" t="s">
        <v>1561</v>
      </c>
      <c r="D159">
        <v>831112</v>
      </c>
      <c r="E159" t="s">
        <v>1568</v>
      </c>
      <c r="F159">
        <v>832136</v>
      </c>
      <c r="G159" t="s">
        <v>2988</v>
      </c>
      <c r="H159" t="s">
        <v>2970</v>
      </c>
      <c r="I159" t="s">
        <v>2971</v>
      </c>
      <c r="J159" t="s">
        <v>2972</v>
      </c>
      <c r="K159">
        <v>0.04</v>
      </c>
      <c r="L159">
        <v>0.04</v>
      </c>
      <c r="M159">
        <v>0</v>
      </c>
      <c r="N159">
        <v>0.08</v>
      </c>
      <c r="O159">
        <v>7.1999999999999995E-2</v>
      </c>
      <c r="P159">
        <v>-2.7500000000000004E-2</v>
      </c>
      <c r="Q159">
        <v>0</v>
      </c>
      <c r="R159">
        <v>-2.7500000000000004E-2</v>
      </c>
      <c r="S159">
        <v>-2.7500000000000004E-2</v>
      </c>
      <c r="T159">
        <v>-2.7500000000000004E-2</v>
      </c>
      <c r="U159">
        <v>5.2499999999999998E-2</v>
      </c>
      <c r="V159">
        <v>0.08</v>
      </c>
      <c r="W159">
        <v>5.2499999999999998E-2</v>
      </c>
      <c r="X159">
        <v>5.2499999999999998E-2</v>
      </c>
      <c r="Y159">
        <v>5.2499999999999998E-2</v>
      </c>
      <c r="Z159">
        <v>4.4499999999999991E-2</v>
      </c>
      <c r="AA159">
        <v>7.1999999999999995E-2</v>
      </c>
      <c r="AB159">
        <v>4.4499999999999991E-2</v>
      </c>
      <c r="AC159">
        <v>4.4499999999999991E-2</v>
      </c>
      <c r="AD159">
        <v>4.4499999999999991E-2</v>
      </c>
      <c r="AE159" t="str">
        <f>VLOOKUP(G159,'[2]Fee Breakdown-After May18'!BO:BP,2,0)</f>
        <v>Komputer &amp; Peralatan KantorAlat Tulis &amp; Perlengkapan KantorHadiah &amp; Pembungkus</v>
      </c>
      <c r="AR159" t="s">
        <v>1244</v>
      </c>
      <c r="AS159" t="s">
        <v>1335</v>
      </c>
      <c r="AT159" t="s">
        <v>1345</v>
      </c>
    </row>
    <row r="160" spans="1:46">
      <c r="A160" t="s">
        <v>1504</v>
      </c>
      <c r="B160">
        <v>601755</v>
      </c>
      <c r="C160" t="s">
        <v>1561</v>
      </c>
      <c r="D160">
        <v>831112</v>
      </c>
      <c r="E160" t="s">
        <v>1569</v>
      </c>
      <c r="F160">
        <v>988168</v>
      </c>
      <c r="G160" t="s">
        <v>2992</v>
      </c>
      <c r="H160" t="s">
        <v>2970</v>
      </c>
      <c r="I160" t="s">
        <v>2971</v>
      </c>
      <c r="J160" t="s">
        <v>2972</v>
      </c>
      <c r="K160">
        <v>0.04</v>
      </c>
      <c r="L160">
        <v>0.04</v>
      </c>
      <c r="M160">
        <v>0</v>
      </c>
      <c r="N160">
        <v>0.08</v>
      </c>
      <c r="O160">
        <v>7.1999999999999995E-2</v>
      </c>
      <c r="P160">
        <v>-2.7500000000000004E-2</v>
      </c>
      <c r="Q160">
        <v>0</v>
      </c>
      <c r="R160">
        <v>-2.7500000000000004E-2</v>
      </c>
      <c r="S160">
        <v>-2.7500000000000004E-2</v>
      </c>
      <c r="T160">
        <v>-2.7500000000000004E-2</v>
      </c>
      <c r="U160">
        <v>5.2499999999999998E-2</v>
      </c>
      <c r="V160">
        <v>0.08</v>
      </c>
      <c r="W160">
        <v>5.2499999999999998E-2</v>
      </c>
      <c r="X160">
        <v>5.2499999999999998E-2</v>
      </c>
      <c r="Y160">
        <v>5.2499999999999998E-2</v>
      </c>
      <c r="Z160">
        <v>4.4499999999999991E-2</v>
      </c>
      <c r="AA160">
        <v>7.1999999999999995E-2</v>
      </c>
      <c r="AB160">
        <v>4.4499999999999991E-2</v>
      </c>
      <c r="AC160">
        <v>4.4499999999999991E-2</v>
      </c>
      <c r="AD160">
        <v>4.4499999999999991E-2</v>
      </c>
      <c r="AE160" t="str">
        <f>VLOOKUP(G160,'[2]Fee Breakdown-After May18'!BO:BP,2,0)</f>
        <v>Komputer &amp; Peralatan KantorAlat Tulis &amp; Perlengkapan KantorLencana &amp; Perlengkapan Identifikasi</v>
      </c>
      <c r="AR160" t="s">
        <v>1244</v>
      </c>
      <c r="AS160" t="s">
        <v>1335</v>
      </c>
      <c r="AT160" t="s">
        <v>1346</v>
      </c>
    </row>
    <row r="161" spans="1:46">
      <c r="A161" t="s">
        <v>1504</v>
      </c>
      <c r="B161">
        <v>601755</v>
      </c>
      <c r="C161" t="s">
        <v>1561</v>
      </c>
      <c r="D161">
        <v>831112</v>
      </c>
      <c r="E161" t="s">
        <v>1571</v>
      </c>
      <c r="F161">
        <v>831880</v>
      </c>
      <c r="G161" t="s">
        <v>2996</v>
      </c>
      <c r="H161" t="s">
        <v>2970</v>
      </c>
      <c r="I161" t="s">
        <v>2971</v>
      </c>
      <c r="J161" t="s">
        <v>2972</v>
      </c>
      <c r="K161">
        <v>0.04</v>
      </c>
      <c r="L161">
        <v>0.04</v>
      </c>
      <c r="M161">
        <v>0</v>
      </c>
      <c r="N161">
        <v>0.08</v>
      </c>
      <c r="O161">
        <v>7.1999999999999995E-2</v>
      </c>
      <c r="P161">
        <v>-2.7500000000000004E-2</v>
      </c>
      <c r="Q161">
        <v>0</v>
      </c>
      <c r="R161">
        <v>-2.7500000000000004E-2</v>
      </c>
      <c r="S161">
        <v>-2.7500000000000004E-2</v>
      </c>
      <c r="T161">
        <v>-2.7500000000000004E-2</v>
      </c>
      <c r="U161">
        <v>5.2499999999999998E-2</v>
      </c>
      <c r="V161">
        <v>0.08</v>
      </c>
      <c r="W161">
        <v>5.2499999999999998E-2</v>
      </c>
      <c r="X161">
        <v>5.2499999999999998E-2</v>
      </c>
      <c r="Y161">
        <v>5.2499999999999998E-2</v>
      </c>
      <c r="Z161">
        <v>4.4499999999999991E-2</v>
      </c>
      <c r="AA161">
        <v>7.1999999999999995E-2</v>
      </c>
      <c r="AB161">
        <v>4.4499999999999991E-2</v>
      </c>
      <c r="AC161">
        <v>4.4499999999999991E-2</v>
      </c>
      <c r="AD161">
        <v>4.4499999999999991E-2</v>
      </c>
      <c r="AE161" t="str">
        <f>VLOOKUP(G161,'[2]Fee Breakdown-After May18'!BO:BP,2,0)</f>
        <v>Komputer &amp; Peralatan KantorAlat Tulis &amp; Perlengkapan KantorNotebook &amp; Kertas</v>
      </c>
      <c r="AR161" t="s">
        <v>1244</v>
      </c>
      <c r="AS161" t="s">
        <v>1335</v>
      </c>
      <c r="AT161" t="s">
        <v>1347</v>
      </c>
    </row>
    <row r="162" spans="1:46">
      <c r="A162" t="s">
        <v>1504</v>
      </c>
      <c r="B162">
        <v>601755</v>
      </c>
      <c r="C162" t="s">
        <v>1561</v>
      </c>
      <c r="D162">
        <v>831112</v>
      </c>
      <c r="E162" t="s">
        <v>1577</v>
      </c>
      <c r="F162">
        <v>899336</v>
      </c>
      <c r="G162" t="s">
        <v>3000</v>
      </c>
      <c r="H162" t="s">
        <v>2970</v>
      </c>
      <c r="I162" t="s">
        <v>2971</v>
      </c>
      <c r="J162" t="s">
        <v>2972</v>
      </c>
      <c r="K162">
        <v>0.04</v>
      </c>
      <c r="L162">
        <v>0.04</v>
      </c>
      <c r="M162">
        <v>0</v>
      </c>
      <c r="N162">
        <v>0.08</v>
      </c>
      <c r="O162">
        <v>7.1999999999999995E-2</v>
      </c>
      <c r="P162">
        <v>-2.7500000000000004E-2</v>
      </c>
      <c r="Q162">
        <v>0</v>
      </c>
      <c r="R162">
        <v>-2.7500000000000004E-2</v>
      </c>
      <c r="S162">
        <v>-2.7500000000000004E-2</v>
      </c>
      <c r="T162">
        <v>-2.7500000000000004E-2</v>
      </c>
      <c r="U162">
        <v>5.2499999999999998E-2</v>
      </c>
      <c r="V162">
        <v>0.08</v>
      </c>
      <c r="W162">
        <v>5.2499999999999998E-2</v>
      </c>
      <c r="X162">
        <v>5.2499999999999998E-2</v>
      </c>
      <c r="Y162">
        <v>5.2499999999999998E-2</v>
      </c>
      <c r="Z162">
        <v>4.4499999999999991E-2</v>
      </c>
      <c r="AA162">
        <v>7.1999999999999995E-2</v>
      </c>
      <c r="AB162">
        <v>4.4499999999999991E-2</v>
      </c>
      <c r="AC162">
        <v>4.4499999999999991E-2</v>
      </c>
      <c r="AD162">
        <v>4.4499999999999991E-2</v>
      </c>
      <c r="AE162" t="str">
        <f>VLOOKUP(G162,'[2]Fee Breakdown-After May18'!BO:BP,2,0)</f>
        <v>Komputer &amp; Peralatan KantorAlat Tulis &amp; Perlengkapan KantorBrankas</v>
      </c>
      <c r="AR162" t="s">
        <v>1348</v>
      </c>
      <c r="AS162" t="s">
        <v>1349</v>
      </c>
      <c r="AT162" t="s">
        <v>1350</v>
      </c>
    </row>
    <row r="163" spans="1:46">
      <c r="A163" t="s">
        <v>1504</v>
      </c>
      <c r="B163">
        <v>601755</v>
      </c>
      <c r="C163" t="s">
        <v>1561</v>
      </c>
      <c r="D163">
        <v>831112</v>
      </c>
      <c r="E163" t="s">
        <v>1578</v>
      </c>
      <c r="F163">
        <v>831624</v>
      </c>
      <c r="G163" t="s">
        <v>3004</v>
      </c>
      <c r="H163" t="s">
        <v>2970</v>
      </c>
      <c r="I163" t="s">
        <v>2971</v>
      </c>
      <c r="J163" t="s">
        <v>2972</v>
      </c>
      <c r="K163">
        <v>0.04</v>
      </c>
      <c r="L163">
        <v>0.04</v>
      </c>
      <c r="M163">
        <v>0</v>
      </c>
      <c r="N163">
        <v>0.08</v>
      </c>
      <c r="O163">
        <v>7.1999999999999995E-2</v>
      </c>
      <c r="P163">
        <v>-2.7500000000000004E-2</v>
      </c>
      <c r="Q163">
        <v>0</v>
      </c>
      <c r="R163">
        <v>-2.7500000000000004E-2</v>
      </c>
      <c r="S163">
        <v>-2.7500000000000004E-2</v>
      </c>
      <c r="T163">
        <v>-2.7500000000000004E-2</v>
      </c>
      <c r="U163">
        <v>5.2499999999999998E-2</v>
      </c>
      <c r="V163">
        <v>0.08</v>
      </c>
      <c r="W163">
        <v>5.2499999999999998E-2</v>
      </c>
      <c r="X163">
        <v>5.2499999999999998E-2</v>
      </c>
      <c r="Y163">
        <v>5.2499999999999998E-2</v>
      </c>
      <c r="Z163">
        <v>4.4499999999999991E-2</v>
      </c>
      <c r="AA163">
        <v>7.1999999999999995E-2</v>
      </c>
      <c r="AB163">
        <v>4.4499999999999991E-2</v>
      </c>
      <c r="AC163">
        <v>4.4499999999999991E-2</v>
      </c>
      <c r="AD163">
        <v>4.4499999999999991E-2</v>
      </c>
      <c r="AE163" t="str">
        <f>VLOOKUP(G163,'[2]Fee Breakdown-After May18'!BO:BP,2,0)</f>
        <v>Komputer &amp; Peralatan KantorAlat Tulis &amp; Perlengkapan KantorPerlengkapan Sekolah &amp; Pendidikan</v>
      </c>
      <c r="AR163" t="s">
        <v>1348</v>
      </c>
      <c r="AS163" t="s">
        <v>1349</v>
      </c>
      <c r="AT163" t="s">
        <v>1351</v>
      </c>
    </row>
    <row r="164" spans="1:46">
      <c r="A164" t="s">
        <v>2072</v>
      </c>
      <c r="B164">
        <v>601739</v>
      </c>
      <c r="C164" t="s">
        <v>2109</v>
      </c>
      <c r="D164">
        <v>909064</v>
      </c>
      <c r="E164" t="s">
        <v>2111</v>
      </c>
      <c r="F164">
        <v>601925</v>
      </c>
      <c r="G164" t="s">
        <v>3008</v>
      </c>
      <c r="H164" t="s">
        <v>2817</v>
      </c>
      <c r="I164" t="s">
        <v>2403</v>
      </c>
      <c r="J164" t="s">
        <v>2818</v>
      </c>
      <c r="K164">
        <v>0.04</v>
      </c>
      <c r="L164">
        <v>0.03</v>
      </c>
      <c r="M164">
        <v>-1.0000000000000002E-2</v>
      </c>
      <c r="N164">
        <v>0.1</v>
      </c>
      <c r="O164">
        <v>0.11700000000000001</v>
      </c>
      <c r="P164">
        <v>-0.02</v>
      </c>
      <c r="Q164">
        <v>0</v>
      </c>
      <c r="R164">
        <v>-0.02</v>
      </c>
      <c r="S164">
        <v>-0.02</v>
      </c>
      <c r="T164">
        <v>-0.02</v>
      </c>
      <c r="U164">
        <v>0.08</v>
      </c>
      <c r="V164">
        <v>0.1</v>
      </c>
      <c r="W164">
        <v>0.08</v>
      </c>
      <c r="X164">
        <v>0.08</v>
      </c>
      <c r="Y164">
        <v>0.08</v>
      </c>
      <c r="Z164">
        <v>9.7000000000000003E-2</v>
      </c>
      <c r="AA164">
        <v>0.11700000000000001</v>
      </c>
      <c r="AB164">
        <v>9.7000000000000003E-2</v>
      </c>
      <c r="AC164">
        <v>9.7000000000000003E-2</v>
      </c>
      <c r="AD164">
        <v>9.7000000000000003E-2</v>
      </c>
      <c r="AE164" t="str">
        <f>VLOOKUP(G164,'[2]Fee Breakdown-After May18'!BO:BP,2,0)</f>
        <v>Telepon &amp; ElektronikAksesori PonselCasing, Pelindung Layar, &amp; Stiker</v>
      </c>
      <c r="AR164" t="s">
        <v>1348</v>
      </c>
      <c r="AS164" t="s">
        <v>1349</v>
      </c>
      <c r="AT164" t="s">
        <v>1352</v>
      </c>
    </row>
    <row r="165" spans="1:46">
      <c r="A165" t="s">
        <v>1504</v>
      </c>
      <c r="B165">
        <v>601755</v>
      </c>
      <c r="C165" t="s">
        <v>1561</v>
      </c>
      <c r="D165">
        <v>831112</v>
      </c>
      <c r="E165" t="s">
        <v>1573</v>
      </c>
      <c r="F165">
        <v>831368</v>
      </c>
      <c r="G165" t="s">
        <v>3012</v>
      </c>
      <c r="H165" t="s">
        <v>2970</v>
      </c>
      <c r="I165" t="s">
        <v>2971</v>
      </c>
      <c r="J165" t="s">
        <v>2972</v>
      </c>
      <c r="K165">
        <v>0.04</v>
      </c>
      <c r="L165">
        <v>0.04</v>
      </c>
      <c r="M165">
        <v>0</v>
      </c>
      <c r="N165">
        <v>0.08</v>
      </c>
      <c r="O165">
        <v>7.1999999999999995E-2</v>
      </c>
      <c r="P165">
        <v>-2.7500000000000004E-2</v>
      </c>
      <c r="Q165">
        <v>0</v>
      </c>
      <c r="R165">
        <v>-2.7500000000000004E-2</v>
      </c>
      <c r="S165">
        <v>-2.7500000000000004E-2</v>
      </c>
      <c r="T165">
        <v>-2.7500000000000004E-2</v>
      </c>
      <c r="U165">
        <v>5.2499999999999998E-2</v>
      </c>
      <c r="V165">
        <v>0.08</v>
      </c>
      <c r="W165">
        <v>5.2499999999999998E-2</v>
      </c>
      <c r="X165">
        <v>5.2499999999999998E-2</v>
      </c>
      <c r="Y165">
        <v>5.2499999999999998E-2</v>
      </c>
      <c r="Z165">
        <v>4.4499999999999991E-2</v>
      </c>
      <c r="AA165">
        <v>7.1999999999999995E-2</v>
      </c>
      <c r="AB165">
        <v>4.4499999999999991E-2</v>
      </c>
      <c r="AC165">
        <v>4.4499999999999991E-2</v>
      </c>
      <c r="AD165">
        <v>4.4499999999999991E-2</v>
      </c>
      <c r="AE165" t="str">
        <f>VLOOKUP(G165,'[2]Fee Breakdown-After May18'!BO:BP,2,0)</f>
        <v>Komputer &amp; Peralatan KantorAlat Tulis &amp; Perlengkapan KantorPerlengkapan Pemotong</v>
      </c>
      <c r="AR165" t="s">
        <v>1348</v>
      </c>
      <c r="AS165" t="s">
        <v>1349</v>
      </c>
      <c r="AT165" t="s">
        <v>1353</v>
      </c>
    </row>
    <row r="166" spans="1:46">
      <c r="A166" t="s">
        <v>1504</v>
      </c>
      <c r="B166">
        <v>601755</v>
      </c>
      <c r="C166" t="s">
        <v>1561</v>
      </c>
      <c r="D166">
        <v>831112</v>
      </c>
      <c r="E166" t="s">
        <v>1574</v>
      </c>
      <c r="F166">
        <v>988040</v>
      </c>
      <c r="G166" t="s">
        <v>3016</v>
      </c>
      <c r="H166" t="s">
        <v>2970</v>
      </c>
      <c r="I166" t="s">
        <v>2971</v>
      </c>
      <c r="J166" t="s">
        <v>2972</v>
      </c>
      <c r="K166">
        <v>0.04</v>
      </c>
      <c r="L166">
        <v>0.04</v>
      </c>
      <c r="M166">
        <v>0</v>
      </c>
      <c r="N166">
        <v>0.08</v>
      </c>
      <c r="O166">
        <v>7.1999999999999995E-2</v>
      </c>
      <c r="P166">
        <v>-2.7500000000000004E-2</v>
      </c>
      <c r="Q166">
        <v>0</v>
      </c>
      <c r="R166">
        <v>-2.7500000000000004E-2</v>
      </c>
      <c r="S166">
        <v>-2.7500000000000004E-2</v>
      </c>
      <c r="T166">
        <v>-2.7500000000000004E-2</v>
      </c>
      <c r="U166">
        <v>5.2499999999999998E-2</v>
      </c>
      <c r="V166">
        <v>0.08</v>
      </c>
      <c r="W166">
        <v>5.2499999999999998E-2</v>
      </c>
      <c r="X166">
        <v>5.2499999999999998E-2</v>
      </c>
      <c r="Y166">
        <v>5.2499999999999998E-2</v>
      </c>
      <c r="Z166">
        <v>4.4499999999999991E-2</v>
      </c>
      <c r="AA166">
        <v>7.1999999999999995E-2</v>
      </c>
      <c r="AB166">
        <v>4.4499999999999991E-2</v>
      </c>
      <c r="AC166">
        <v>4.4499999999999991E-2</v>
      </c>
      <c r="AD166">
        <v>4.4499999999999991E-2</v>
      </c>
      <c r="AE166" t="str">
        <f>VLOOKUP(G166,'[2]Fee Breakdown-After May18'!BO:BP,2,0)</f>
        <v>Komputer &amp; Peralatan KantorAlat Tulis &amp; Perlengkapan KantorProduk Pengaturan File Kantor</v>
      </c>
      <c r="AR166" t="s">
        <v>1348</v>
      </c>
      <c r="AS166" t="s">
        <v>1349</v>
      </c>
      <c r="AT166" t="s">
        <v>1354</v>
      </c>
    </row>
    <row r="167" spans="1:46">
      <c r="A167" t="s">
        <v>1504</v>
      </c>
      <c r="B167">
        <v>601755</v>
      </c>
      <c r="C167" t="s">
        <v>1561</v>
      </c>
      <c r="D167">
        <v>831112</v>
      </c>
      <c r="E167" t="s">
        <v>1566</v>
      </c>
      <c r="F167">
        <v>832392</v>
      </c>
      <c r="G167" t="s">
        <v>3020</v>
      </c>
      <c r="H167" t="s">
        <v>2970</v>
      </c>
      <c r="I167" t="s">
        <v>2971</v>
      </c>
      <c r="J167" t="s">
        <v>2972</v>
      </c>
      <c r="K167">
        <v>0.04</v>
      </c>
      <c r="L167">
        <v>0.04</v>
      </c>
      <c r="M167">
        <v>0</v>
      </c>
      <c r="N167">
        <v>0.08</v>
      </c>
      <c r="O167">
        <v>7.1999999999999995E-2</v>
      </c>
      <c r="P167">
        <v>-2.7500000000000004E-2</v>
      </c>
      <c r="Q167">
        <v>0</v>
      </c>
      <c r="R167">
        <v>-2.7500000000000004E-2</v>
      </c>
      <c r="S167">
        <v>-2.7500000000000004E-2</v>
      </c>
      <c r="T167">
        <v>-2.7500000000000004E-2</v>
      </c>
      <c r="U167">
        <v>5.2499999999999998E-2</v>
      </c>
      <c r="V167">
        <v>0.08</v>
      </c>
      <c r="W167">
        <v>5.2499999999999998E-2</v>
      </c>
      <c r="X167">
        <v>5.2499999999999998E-2</v>
      </c>
      <c r="Y167">
        <v>5.2499999999999998E-2</v>
      </c>
      <c r="Z167">
        <v>4.4499999999999991E-2</v>
      </c>
      <c r="AA167">
        <v>7.1999999999999995E-2</v>
      </c>
      <c r="AB167">
        <v>4.4499999999999991E-2</v>
      </c>
      <c r="AC167">
        <v>4.4499999999999991E-2</v>
      </c>
      <c r="AD167">
        <v>4.4499999999999991E-2</v>
      </c>
      <c r="AE167" t="str">
        <f>VLOOKUP(G167,'[2]Fee Breakdown-After May18'!BO:BP,2,0)</f>
        <v>Komputer &amp; Peralatan KantorAlat Tulis &amp; Perlengkapan KantorPerlengkapan Penataan &amp; Aksesori Meja</v>
      </c>
      <c r="AR167" t="s">
        <v>1348</v>
      </c>
      <c r="AS167" t="s">
        <v>1349</v>
      </c>
      <c r="AT167" t="s">
        <v>1355</v>
      </c>
    </row>
    <row r="168" spans="1:46">
      <c r="A168" t="s">
        <v>1348</v>
      </c>
      <c r="B168">
        <v>601450</v>
      </c>
      <c r="C168" t="s">
        <v>1379</v>
      </c>
      <c r="D168">
        <v>856208</v>
      </c>
      <c r="E168" t="s">
        <v>1380</v>
      </c>
      <c r="F168">
        <v>855696</v>
      </c>
      <c r="G168" t="s">
        <v>3024</v>
      </c>
      <c r="H168" t="s">
        <v>2583</v>
      </c>
      <c r="I168" t="s">
        <v>2457</v>
      </c>
      <c r="J168" t="s">
        <v>1348</v>
      </c>
      <c r="K168">
        <v>0.04</v>
      </c>
      <c r="L168">
        <v>7.0000000000000007E-2</v>
      </c>
      <c r="M168">
        <v>3.0000000000000006E-2</v>
      </c>
      <c r="N168">
        <v>9.2499999999999999E-2</v>
      </c>
      <c r="O168">
        <v>0.1095</v>
      </c>
      <c r="P168">
        <v>-1.2500000000000002E-2</v>
      </c>
      <c r="Q168">
        <v>0</v>
      </c>
      <c r="R168">
        <v>-1.2500000000000002E-2</v>
      </c>
      <c r="S168">
        <v>-1.2500000000000002E-2</v>
      </c>
      <c r="T168">
        <v>-1.2500000000000002E-2</v>
      </c>
      <c r="U168">
        <v>0.08</v>
      </c>
      <c r="V168">
        <v>9.2499999999999999E-2</v>
      </c>
      <c r="W168">
        <v>0.08</v>
      </c>
      <c r="X168">
        <v>0.08</v>
      </c>
      <c r="Y168">
        <v>0.08</v>
      </c>
      <c r="Z168">
        <v>9.7000000000000003E-2</v>
      </c>
      <c r="AA168">
        <v>0.1095</v>
      </c>
      <c r="AB168">
        <v>9.7000000000000003E-2</v>
      </c>
      <c r="AC168">
        <v>9.7000000000000003E-2</v>
      </c>
      <c r="AD168">
        <v>9.7000000000000003E-2</v>
      </c>
      <c r="AE168" t="str">
        <f>VLOOKUP(G168,'[2]Fee Breakdown-After May18'!BO:BP,2,0)</f>
        <v>Perawatan &amp; KecantikanParfumParfum Pria</v>
      </c>
      <c r="AR168" t="s">
        <v>1348</v>
      </c>
      <c r="AS168" t="s">
        <v>1349</v>
      </c>
      <c r="AT168" t="s">
        <v>1356</v>
      </c>
    </row>
    <row r="169" spans="1:46">
      <c r="A169" t="s">
        <v>1504</v>
      </c>
      <c r="B169">
        <v>601755</v>
      </c>
      <c r="C169" t="s">
        <v>1561</v>
      </c>
      <c r="D169">
        <v>831112</v>
      </c>
      <c r="E169" t="s">
        <v>1579</v>
      </c>
      <c r="F169">
        <v>988936</v>
      </c>
      <c r="G169" t="s">
        <v>3028</v>
      </c>
      <c r="H169" t="s">
        <v>2970</v>
      </c>
      <c r="I169" t="s">
        <v>2971</v>
      </c>
      <c r="J169" t="s">
        <v>2972</v>
      </c>
      <c r="K169">
        <v>0.04</v>
      </c>
      <c r="L169">
        <v>0.04</v>
      </c>
      <c r="M169">
        <v>0</v>
      </c>
      <c r="N169">
        <v>0.08</v>
      </c>
      <c r="O169">
        <v>7.1999999999999995E-2</v>
      </c>
      <c r="P169">
        <v>-2.7500000000000004E-2</v>
      </c>
      <c r="Q169">
        <v>0</v>
      </c>
      <c r="R169">
        <v>-2.7500000000000004E-2</v>
      </c>
      <c r="S169">
        <v>-2.7500000000000004E-2</v>
      </c>
      <c r="T169">
        <v>-2.7500000000000004E-2</v>
      </c>
      <c r="U169">
        <v>5.2499999999999998E-2</v>
      </c>
      <c r="V169">
        <v>0.08</v>
      </c>
      <c r="W169">
        <v>5.2499999999999998E-2</v>
      </c>
      <c r="X169">
        <v>5.2499999999999998E-2</v>
      </c>
      <c r="Y169">
        <v>5.2499999999999998E-2</v>
      </c>
      <c r="Z169">
        <v>4.4499999999999991E-2</v>
      </c>
      <c r="AA169">
        <v>7.1999999999999995E-2</v>
      </c>
      <c r="AB169">
        <v>4.4499999999999991E-2</v>
      </c>
      <c r="AC169">
        <v>4.4499999999999991E-2</v>
      </c>
      <c r="AD169">
        <v>4.4499999999999991E-2</v>
      </c>
      <c r="AE169" t="str">
        <f>VLOOKUP(G169,'[2]Fee Breakdown-After May18'!BO:BP,2,0)</f>
        <v>Komputer &amp; Peralatan KantorAlat Tulis &amp; Perlengkapan KantorPita, Perekat &amp; Pengencang</v>
      </c>
      <c r="AR169" t="s">
        <v>1348</v>
      </c>
      <c r="AS169" t="s">
        <v>1349</v>
      </c>
      <c r="AT169" t="s">
        <v>1357</v>
      </c>
    </row>
    <row r="170" spans="1:46">
      <c r="A170" t="s">
        <v>1504</v>
      </c>
      <c r="B170">
        <v>601755</v>
      </c>
      <c r="C170" t="s">
        <v>1561</v>
      </c>
      <c r="D170">
        <v>831112</v>
      </c>
      <c r="E170" t="s">
        <v>1567</v>
      </c>
      <c r="F170">
        <v>832008</v>
      </c>
      <c r="G170" t="s">
        <v>3032</v>
      </c>
      <c r="H170" t="s">
        <v>2970</v>
      </c>
      <c r="I170" t="s">
        <v>2971</v>
      </c>
      <c r="J170" t="s">
        <v>2972</v>
      </c>
      <c r="K170">
        <v>0.04</v>
      </c>
      <c r="L170">
        <v>0.04</v>
      </c>
      <c r="M170">
        <v>0</v>
      </c>
      <c r="N170">
        <v>0.08</v>
      </c>
      <c r="O170">
        <v>7.1999999999999995E-2</v>
      </c>
      <c r="P170">
        <v>-2.7500000000000004E-2</v>
      </c>
      <c r="Q170">
        <v>0</v>
      </c>
      <c r="R170">
        <v>-2.7500000000000004E-2</v>
      </c>
      <c r="S170">
        <v>-2.7500000000000004E-2</v>
      </c>
      <c r="T170">
        <v>-2.7500000000000004E-2</v>
      </c>
      <c r="U170">
        <v>5.2499999999999998E-2</v>
      </c>
      <c r="V170">
        <v>0.08</v>
      </c>
      <c r="W170">
        <v>5.2499999999999998E-2</v>
      </c>
      <c r="X170">
        <v>5.2499999999999998E-2</v>
      </c>
      <c r="Y170">
        <v>5.2499999999999998E-2</v>
      </c>
      <c r="Z170">
        <v>4.4499999999999991E-2</v>
      </c>
      <c r="AA170">
        <v>7.1999999999999995E-2</v>
      </c>
      <c r="AB170">
        <v>4.4499999999999991E-2</v>
      </c>
      <c r="AC170">
        <v>4.4499999999999991E-2</v>
      </c>
      <c r="AD170">
        <v>4.4499999999999991E-2</v>
      </c>
      <c r="AE170" t="str">
        <f>VLOOKUP(G170,'[2]Fee Breakdown-After May18'!BO:BP,2,0)</f>
        <v>Komputer &amp; Peralatan KantorAlat Tulis &amp; Perlengkapan KantorAmplop &amp; Perlengkapan Pos</v>
      </c>
      <c r="AR170" t="s">
        <v>1348</v>
      </c>
      <c r="AS170" t="s">
        <v>1349</v>
      </c>
      <c r="AT170" t="s">
        <v>1358</v>
      </c>
    </row>
    <row r="171" spans="1:46">
      <c r="A171" t="s">
        <v>1504</v>
      </c>
      <c r="B171">
        <v>601755</v>
      </c>
      <c r="C171" t="s">
        <v>1561</v>
      </c>
      <c r="D171">
        <v>831112</v>
      </c>
      <c r="E171" t="s">
        <v>1576</v>
      </c>
      <c r="F171">
        <v>988680</v>
      </c>
      <c r="G171" t="s">
        <v>3036</v>
      </c>
      <c r="H171" t="s">
        <v>2970</v>
      </c>
      <c r="I171" t="s">
        <v>2971</v>
      </c>
      <c r="J171" t="s">
        <v>2972</v>
      </c>
      <c r="K171">
        <v>0.04</v>
      </c>
      <c r="L171">
        <v>0.04</v>
      </c>
      <c r="M171">
        <v>0</v>
      </c>
      <c r="N171">
        <v>6.25E-2</v>
      </c>
      <c r="O171">
        <v>9.1999999999999998E-2</v>
      </c>
      <c r="P171">
        <v>-0.02</v>
      </c>
      <c r="Q171">
        <v>0</v>
      </c>
      <c r="R171">
        <v>-0.02</v>
      </c>
      <c r="S171">
        <v>-0.02</v>
      </c>
      <c r="T171">
        <v>-0.02</v>
      </c>
      <c r="U171">
        <v>4.2499999999999996E-2</v>
      </c>
      <c r="V171">
        <v>6.25E-2</v>
      </c>
      <c r="W171">
        <v>4.2499999999999996E-2</v>
      </c>
      <c r="X171">
        <v>4.2499999999999996E-2</v>
      </c>
      <c r="Y171">
        <v>4.2499999999999996E-2</v>
      </c>
      <c r="Z171">
        <v>7.1999999999999995E-2</v>
      </c>
      <c r="AA171">
        <v>9.1999999999999998E-2</v>
      </c>
      <c r="AB171">
        <v>7.1999999999999995E-2</v>
      </c>
      <c r="AC171">
        <v>7.1999999999999995E-2</v>
      </c>
      <c r="AD171">
        <v>7.1999999999999995E-2</v>
      </c>
      <c r="AE171" t="str">
        <f>VLOOKUP(G171,'[2]Fee Breakdown-After May18'!BO:BP,2,0)</f>
        <v>Komputer &amp; Peralatan KantorAlat Tulis &amp; Perlengkapan KantorPerlengkapan Presentasi Kantor</v>
      </c>
      <c r="AR171" t="s">
        <v>1348</v>
      </c>
      <c r="AS171" t="s">
        <v>1349</v>
      </c>
      <c r="AT171" t="s">
        <v>1359</v>
      </c>
    </row>
    <row r="172" spans="1:46">
      <c r="A172" t="s">
        <v>1504</v>
      </c>
      <c r="B172">
        <v>601755</v>
      </c>
      <c r="C172" t="s">
        <v>1561</v>
      </c>
      <c r="D172">
        <v>831112</v>
      </c>
      <c r="E172" t="s">
        <v>1575</v>
      </c>
      <c r="F172">
        <v>988552</v>
      </c>
      <c r="G172" t="s">
        <v>3040</v>
      </c>
      <c r="H172" t="s">
        <v>2970</v>
      </c>
      <c r="I172" t="s">
        <v>2971</v>
      </c>
      <c r="J172" t="s">
        <v>2972</v>
      </c>
      <c r="K172">
        <v>0.04</v>
      </c>
      <c r="L172">
        <v>0.04</v>
      </c>
      <c r="M172">
        <v>0</v>
      </c>
      <c r="N172">
        <v>0.08</v>
      </c>
      <c r="O172">
        <v>7.1999999999999995E-2</v>
      </c>
      <c r="P172">
        <v>-2.7500000000000004E-2</v>
      </c>
      <c r="Q172">
        <v>0</v>
      </c>
      <c r="R172">
        <v>-2.7500000000000004E-2</v>
      </c>
      <c r="S172">
        <v>-2.7500000000000004E-2</v>
      </c>
      <c r="T172">
        <v>-2.7500000000000004E-2</v>
      </c>
      <c r="U172">
        <v>5.2499999999999998E-2</v>
      </c>
      <c r="V172">
        <v>0.08</v>
      </c>
      <c r="W172">
        <v>5.2499999999999998E-2</v>
      </c>
      <c r="X172">
        <v>5.2499999999999998E-2</v>
      </c>
      <c r="Y172">
        <v>5.2499999999999998E-2</v>
      </c>
      <c r="Z172">
        <v>4.4499999999999991E-2</v>
      </c>
      <c r="AA172">
        <v>7.1999999999999995E-2</v>
      </c>
      <c r="AB172">
        <v>4.4499999999999991E-2</v>
      </c>
      <c r="AC172">
        <v>4.4499999999999991E-2</v>
      </c>
      <c r="AD172">
        <v>4.4499999999999991E-2</v>
      </c>
      <c r="AE172" t="str">
        <f>VLOOKUP(G172,'[2]Fee Breakdown-After May18'!BO:BP,2,0)</f>
        <v>Komputer &amp; Peralatan KantorAlat Tulis &amp; Perlengkapan KantorPerlengkapan Pengukuran Kantor</v>
      </c>
      <c r="AR172" t="s">
        <v>1348</v>
      </c>
      <c r="AS172" t="s">
        <v>1349</v>
      </c>
      <c r="AT172" t="s">
        <v>1360</v>
      </c>
    </row>
    <row r="173" spans="1:46">
      <c r="A173" t="s">
        <v>2028</v>
      </c>
      <c r="B173">
        <v>601303</v>
      </c>
      <c r="C173" t="s">
        <v>2029</v>
      </c>
      <c r="D173">
        <v>601304</v>
      </c>
      <c r="G173" t="s">
        <v>3044</v>
      </c>
      <c r="H173" t="s">
        <v>3044</v>
      </c>
      <c r="I173" t="s">
        <v>246</v>
      </c>
      <c r="J173" t="s">
        <v>2028</v>
      </c>
      <c r="K173">
        <v>5.5E-2</v>
      </c>
      <c r="L173">
        <v>0.08</v>
      </c>
      <c r="M173">
        <v>2.5000000000000001E-2</v>
      </c>
      <c r="N173">
        <v>9.2499999999999999E-2</v>
      </c>
      <c r="O173">
        <v>0.1095</v>
      </c>
      <c r="P173">
        <v>-1.2500000000000002E-2</v>
      </c>
      <c r="Q173">
        <v>0</v>
      </c>
      <c r="R173">
        <v>-1.2500000000000002E-2</v>
      </c>
      <c r="S173">
        <v>-1.2500000000000002E-2</v>
      </c>
      <c r="T173">
        <v>-1.2500000000000002E-2</v>
      </c>
      <c r="U173">
        <v>0.08</v>
      </c>
      <c r="V173">
        <v>9.2499999999999999E-2</v>
      </c>
      <c r="W173">
        <v>0.08</v>
      </c>
      <c r="X173">
        <v>0.08</v>
      </c>
      <c r="Y173">
        <v>0.08</v>
      </c>
      <c r="Z173">
        <v>9.7000000000000003E-2</v>
      </c>
      <c r="AA173">
        <v>0.1095</v>
      </c>
      <c r="AB173">
        <v>9.7000000000000003E-2</v>
      </c>
      <c r="AC173">
        <v>9.7000000000000003E-2</v>
      </c>
      <c r="AD173">
        <v>9.7000000000000003E-2</v>
      </c>
      <c r="AE173" t="str">
        <f>VLOOKUP(G173,'[2]Fee Breakdown-After May18'!BO:BP,2,0)</f>
        <v>Fashion MuslimHijab</v>
      </c>
      <c r="AR173" t="s">
        <v>1348</v>
      </c>
      <c r="AS173" t="s">
        <v>1349</v>
      </c>
      <c r="AT173" t="s">
        <v>1361</v>
      </c>
    </row>
    <row r="174" spans="1:46">
      <c r="A174" t="s">
        <v>1779</v>
      </c>
      <c r="B174">
        <v>604968</v>
      </c>
      <c r="C174" t="s">
        <v>1784</v>
      </c>
      <c r="D174">
        <v>872968</v>
      </c>
      <c r="G174" t="s">
        <v>3048</v>
      </c>
      <c r="H174" t="s">
        <v>3048</v>
      </c>
      <c r="I174" t="s">
        <v>2547</v>
      </c>
      <c r="J174" t="s">
        <v>1779</v>
      </c>
      <c r="K174">
        <v>5.5E-2</v>
      </c>
      <c r="L174">
        <v>7.4999999999999997E-2</v>
      </c>
      <c r="M174">
        <v>1.9999999999999997E-2</v>
      </c>
      <c r="N174">
        <v>0.1</v>
      </c>
      <c r="O174">
        <v>0.122</v>
      </c>
      <c r="P174">
        <v>-0.02</v>
      </c>
      <c r="Q174">
        <v>0</v>
      </c>
      <c r="R174">
        <v>-0.02</v>
      </c>
      <c r="S174">
        <v>-0.02</v>
      </c>
      <c r="T174">
        <v>-0.02</v>
      </c>
      <c r="U174">
        <v>0.08</v>
      </c>
      <c r="V174">
        <v>0.1</v>
      </c>
      <c r="W174">
        <v>0.08</v>
      </c>
      <c r="X174">
        <v>0.08</v>
      </c>
      <c r="Y174">
        <v>0.08</v>
      </c>
      <c r="Z174">
        <v>0.10199999999999999</v>
      </c>
      <c r="AA174">
        <v>0.122</v>
      </c>
      <c r="AB174">
        <v>0.10199999999999999</v>
      </c>
      <c r="AC174">
        <v>0.10199999999999999</v>
      </c>
      <c r="AD174">
        <v>0.10199999999999999</v>
      </c>
      <c r="AE174" t="str">
        <f>VLOOKUP(G174,'[2]Fee Breakdown-After May18'!BO:BP,2,0)</f>
        <v>Perbaikan RumahPerlengkapan Bangunan</v>
      </c>
      <c r="AR174" t="s">
        <v>1348</v>
      </c>
      <c r="AS174" t="s">
        <v>1349</v>
      </c>
      <c r="AT174" t="s">
        <v>1362</v>
      </c>
    </row>
    <row r="175" spans="1:46">
      <c r="A175" t="s">
        <v>2248</v>
      </c>
      <c r="B175">
        <v>600154</v>
      </c>
      <c r="C175" t="s">
        <v>2249</v>
      </c>
      <c r="D175">
        <v>808328</v>
      </c>
      <c r="G175" t="s">
        <v>3052</v>
      </c>
      <c r="H175" t="s">
        <v>3052</v>
      </c>
      <c r="I175" t="s">
        <v>2547</v>
      </c>
      <c r="J175" t="s">
        <v>2248</v>
      </c>
      <c r="K175">
        <v>0.05</v>
      </c>
      <c r="L175">
        <v>0.08</v>
      </c>
      <c r="M175">
        <v>0.03</v>
      </c>
      <c r="N175">
        <v>0.1</v>
      </c>
      <c r="O175">
        <v>0.122</v>
      </c>
      <c r="P175">
        <v>-0.02</v>
      </c>
      <c r="Q175">
        <v>0</v>
      </c>
      <c r="R175">
        <v>-0.02</v>
      </c>
      <c r="S175">
        <v>-0.02</v>
      </c>
      <c r="T175">
        <v>-0.02</v>
      </c>
      <c r="U175">
        <v>0.08</v>
      </c>
      <c r="V175">
        <v>0.1</v>
      </c>
      <c r="W175">
        <v>0.08</v>
      </c>
      <c r="X175">
        <v>0.08</v>
      </c>
      <c r="Y175">
        <v>0.08</v>
      </c>
      <c r="Z175">
        <v>0.10199999999999999</v>
      </c>
      <c r="AA175">
        <v>0.122</v>
      </c>
      <c r="AB175">
        <v>0.10199999999999999</v>
      </c>
      <c r="AC175">
        <v>0.10199999999999999</v>
      </c>
      <c r="AD175">
        <v>0.10199999999999999</v>
      </c>
      <c r="AE175" t="str">
        <f>VLOOKUP(G175,'[2]Fee Breakdown-After May18'!BO:BP,2,0)</f>
        <v>Tekstil &amp; Soft FurnishingSeprei</v>
      </c>
      <c r="AR175" t="s">
        <v>1348</v>
      </c>
      <c r="AS175" t="s">
        <v>1349</v>
      </c>
      <c r="AT175" t="s">
        <v>934</v>
      </c>
    </row>
    <row r="176" spans="1:46">
      <c r="A176" t="s">
        <v>2267</v>
      </c>
      <c r="B176">
        <v>604579</v>
      </c>
      <c r="C176" t="s">
        <v>2288</v>
      </c>
      <c r="D176">
        <v>871560</v>
      </c>
      <c r="G176" t="s">
        <v>3056</v>
      </c>
      <c r="H176" t="s">
        <v>3056</v>
      </c>
      <c r="I176" t="s">
        <v>2547</v>
      </c>
      <c r="J176" t="s">
        <v>2267</v>
      </c>
      <c r="K176">
        <v>5.5E-2</v>
      </c>
      <c r="L176">
        <v>7.0000000000000007E-2</v>
      </c>
      <c r="M176">
        <v>1.5000000000000006E-2</v>
      </c>
      <c r="N176">
        <v>0.1</v>
      </c>
      <c r="O176">
        <v>0.122</v>
      </c>
      <c r="P176">
        <v>-0.02</v>
      </c>
      <c r="Q176">
        <v>0</v>
      </c>
      <c r="R176">
        <v>-0.02</v>
      </c>
      <c r="S176">
        <v>-0.02</v>
      </c>
      <c r="T176">
        <v>-0.02</v>
      </c>
      <c r="U176">
        <v>0.08</v>
      </c>
      <c r="V176">
        <v>0.1</v>
      </c>
      <c r="W176">
        <v>0.08</v>
      </c>
      <c r="X176">
        <v>0.08</v>
      </c>
      <c r="Y176">
        <v>0.08</v>
      </c>
      <c r="Z176">
        <v>0.10199999999999999</v>
      </c>
      <c r="AA176">
        <v>0.122</v>
      </c>
      <c r="AB176">
        <v>0.10199999999999999</v>
      </c>
      <c r="AC176">
        <v>0.10199999999999999</v>
      </c>
      <c r="AD176">
        <v>0.10199999999999999</v>
      </c>
      <c r="AE176" t="str">
        <f>VLOOKUP(G176,'[2]Fee Breakdown-After May18'!BO:BP,2,0)</f>
        <v>Alat &amp; Perangkat KerasPeralatan Listrik</v>
      </c>
      <c r="AR176" t="s">
        <v>1348</v>
      </c>
      <c r="AS176" t="s">
        <v>1349</v>
      </c>
      <c r="AT176" t="s">
        <v>1363</v>
      </c>
    </row>
    <row r="177" spans="1:46">
      <c r="A177" t="s">
        <v>2160</v>
      </c>
      <c r="B177">
        <v>603014</v>
      </c>
      <c r="C177" t="s">
        <v>2221</v>
      </c>
      <c r="D177">
        <v>834824</v>
      </c>
      <c r="E177" t="s">
        <v>2237</v>
      </c>
      <c r="F177">
        <v>940168</v>
      </c>
      <c r="G177" t="s">
        <v>3060</v>
      </c>
      <c r="H177" t="s">
        <v>3061</v>
      </c>
      <c r="I177" t="s">
        <v>2971</v>
      </c>
      <c r="J177" t="s">
        <v>3062</v>
      </c>
      <c r="K177">
        <v>0.06</v>
      </c>
      <c r="L177">
        <v>6.5000000000000002E-2</v>
      </c>
      <c r="M177">
        <v>5.0000000000000044E-3</v>
      </c>
      <c r="N177">
        <v>0.1</v>
      </c>
      <c r="O177">
        <v>0.122</v>
      </c>
      <c r="P177">
        <v>-0.02</v>
      </c>
      <c r="Q177">
        <v>0</v>
      </c>
      <c r="R177">
        <v>-0.02</v>
      </c>
      <c r="S177">
        <v>-0.02</v>
      </c>
      <c r="T177">
        <v>-0.02</v>
      </c>
      <c r="U177">
        <v>0.08</v>
      </c>
      <c r="V177">
        <v>0.1</v>
      </c>
      <c r="W177">
        <v>0.08</v>
      </c>
      <c r="X177">
        <v>0.08</v>
      </c>
      <c r="Y177">
        <v>0.08</v>
      </c>
      <c r="Z177">
        <v>0.10199999999999999</v>
      </c>
      <c r="AA177">
        <v>0.122</v>
      </c>
      <c r="AB177">
        <v>0.10199999999999999</v>
      </c>
      <c r="AC177">
        <v>0.10199999999999999</v>
      </c>
      <c r="AD177">
        <v>0.10199999999999999</v>
      </c>
      <c r="AE177" t="str">
        <f>VLOOKUP(G177,'[2]Fee Breakdown-After May18'!BO:BP,2,0)</f>
        <v>Olahraga &amp; OutdoorAksesoris Olahraga &amp; OutdoorBotol Air Olahraga</v>
      </c>
      <c r="AR177" t="s">
        <v>1348</v>
      </c>
      <c r="AS177" t="s">
        <v>1364</v>
      </c>
      <c r="AT177" t="s">
        <v>1365</v>
      </c>
    </row>
    <row r="178" spans="1:46">
      <c r="A178" t="s">
        <v>2160</v>
      </c>
      <c r="B178">
        <v>603014</v>
      </c>
      <c r="C178" t="s">
        <v>2221</v>
      </c>
      <c r="D178">
        <v>834824</v>
      </c>
      <c r="E178" t="s">
        <v>2231</v>
      </c>
      <c r="F178">
        <v>836744</v>
      </c>
      <c r="G178" t="s">
        <v>3065</v>
      </c>
      <c r="H178" t="s">
        <v>3061</v>
      </c>
      <c r="I178" t="s">
        <v>2971</v>
      </c>
      <c r="J178" t="s">
        <v>3062</v>
      </c>
      <c r="K178">
        <v>0.06</v>
      </c>
      <c r="L178">
        <v>6.5000000000000002E-2</v>
      </c>
      <c r="M178">
        <v>5.0000000000000044E-3</v>
      </c>
      <c r="N178">
        <v>0.1</v>
      </c>
      <c r="O178">
        <v>0.122</v>
      </c>
      <c r="P178">
        <v>-0.02</v>
      </c>
      <c r="Q178">
        <v>0</v>
      </c>
      <c r="R178">
        <v>-0.02</v>
      </c>
      <c r="S178">
        <v>-0.02</v>
      </c>
      <c r="T178">
        <v>-0.02</v>
      </c>
      <c r="U178">
        <v>0.08</v>
      </c>
      <c r="V178">
        <v>0.1</v>
      </c>
      <c r="W178">
        <v>0.08</v>
      </c>
      <c r="X178">
        <v>0.08</v>
      </c>
      <c r="Y178">
        <v>0.08</v>
      </c>
      <c r="Z178">
        <v>0.10199999999999999</v>
      </c>
      <c r="AA178">
        <v>0.122</v>
      </c>
      <c r="AB178">
        <v>0.10199999999999999</v>
      </c>
      <c r="AC178">
        <v>0.10199999999999999</v>
      </c>
      <c r="AD178">
        <v>0.10199999999999999</v>
      </c>
      <c r="AE178" t="str">
        <f>VLOOKUP(G178,'[2]Fee Breakdown-After May18'!BO:BP,2,0)</f>
        <v>Olahraga &amp; OutdoorAksesoris Olahraga &amp; OutdoorKacamata Olahraga</v>
      </c>
      <c r="AR178" t="s">
        <v>1348</v>
      </c>
      <c r="AS178" t="s">
        <v>1364</v>
      </c>
      <c r="AT178" t="s">
        <v>1366</v>
      </c>
    </row>
    <row r="179" spans="1:46">
      <c r="A179" t="s">
        <v>2160</v>
      </c>
      <c r="B179">
        <v>603014</v>
      </c>
      <c r="C179" t="s">
        <v>2221</v>
      </c>
      <c r="D179">
        <v>834824</v>
      </c>
      <c r="E179" t="s">
        <v>2239</v>
      </c>
      <c r="F179">
        <v>837000</v>
      </c>
      <c r="G179" t="s">
        <v>3068</v>
      </c>
      <c r="H179" t="s">
        <v>3061</v>
      </c>
      <c r="I179" t="s">
        <v>2971</v>
      </c>
      <c r="J179" t="s">
        <v>3062</v>
      </c>
      <c r="K179">
        <v>0.06</v>
      </c>
      <c r="L179">
        <v>6.5000000000000002E-2</v>
      </c>
      <c r="M179">
        <v>5.0000000000000044E-3</v>
      </c>
      <c r="N179">
        <v>0.1</v>
      </c>
      <c r="O179">
        <v>0.122</v>
      </c>
      <c r="P179">
        <v>-0.02</v>
      </c>
      <c r="Q179">
        <v>0</v>
      </c>
      <c r="R179">
        <v>-0.02</v>
      </c>
      <c r="S179">
        <v>-0.02</v>
      </c>
      <c r="T179">
        <v>-0.02</v>
      </c>
      <c r="U179">
        <v>0.08</v>
      </c>
      <c r="V179">
        <v>0.1</v>
      </c>
      <c r="W179">
        <v>0.08</v>
      </c>
      <c r="X179">
        <v>0.08</v>
      </c>
      <c r="Y179">
        <v>0.08</v>
      </c>
      <c r="Z179">
        <v>0.10199999999999999</v>
      </c>
      <c r="AA179">
        <v>0.122</v>
      </c>
      <c r="AB179">
        <v>0.10199999999999999</v>
      </c>
      <c r="AC179">
        <v>0.10199999999999999</v>
      </c>
      <c r="AD179">
        <v>0.10199999999999999</v>
      </c>
      <c r="AE179" t="str">
        <f>VLOOKUP(G179,'[2]Fee Breakdown-After May18'!BO:BP,2,0)</f>
        <v>Olahraga &amp; OutdoorAksesoris Olahraga &amp; OutdoorJam Sukat &amp; Pengatur waktu</v>
      </c>
      <c r="AR179" t="s">
        <v>1348</v>
      </c>
      <c r="AS179" t="s">
        <v>1364</v>
      </c>
      <c r="AT179" t="s">
        <v>1367</v>
      </c>
    </row>
    <row r="180" spans="1:46">
      <c r="A180" t="s">
        <v>2160</v>
      </c>
      <c r="B180">
        <v>603014</v>
      </c>
      <c r="C180" t="s">
        <v>2221</v>
      </c>
      <c r="D180">
        <v>834824</v>
      </c>
      <c r="E180" t="s">
        <v>2232</v>
      </c>
      <c r="F180">
        <v>965384</v>
      </c>
      <c r="G180" t="s">
        <v>3071</v>
      </c>
      <c r="H180" t="s">
        <v>3061</v>
      </c>
      <c r="I180" t="s">
        <v>2971</v>
      </c>
      <c r="J180" t="s">
        <v>3062</v>
      </c>
      <c r="K180">
        <v>0.06</v>
      </c>
      <c r="L180">
        <v>6.5000000000000002E-2</v>
      </c>
      <c r="M180">
        <v>5.0000000000000044E-3</v>
      </c>
      <c r="N180">
        <v>0.1</v>
      </c>
      <c r="O180">
        <v>0.122</v>
      </c>
      <c r="P180">
        <v>-0.02</v>
      </c>
      <c r="Q180">
        <v>0</v>
      </c>
      <c r="R180">
        <v>-0.02</v>
      </c>
      <c r="S180">
        <v>-0.02</v>
      </c>
      <c r="T180">
        <v>-0.02</v>
      </c>
      <c r="U180">
        <v>0.08</v>
      </c>
      <c r="V180">
        <v>0.1</v>
      </c>
      <c r="W180">
        <v>0.08</v>
      </c>
      <c r="X180">
        <v>0.08</v>
      </c>
      <c r="Y180">
        <v>0.08</v>
      </c>
      <c r="Z180">
        <v>0.10199999999999999</v>
      </c>
      <c r="AA180">
        <v>0.122</v>
      </c>
      <c r="AB180">
        <v>0.10199999999999999</v>
      </c>
      <c r="AC180">
        <v>0.10199999999999999</v>
      </c>
      <c r="AD180">
        <v>0.10199999999999999</v>
      </c>
      <c r="AE180" t="str">
        <f>VLOOKUP(G180,'[2]Fee Breakdown-After May18'!BO:BP,2,0)</f>
        <v>Olahraga &amp; OutdoorAksesoris Olahraga &amp; OutdoorSarung Tangan Olahraga</v>
      </c>
      <c r="AR180" t="s">
        <v>1348</v>
      </c>
      <c r="AS180" t="s">
        <v>1364</v>
      </c>
      <c r="AT180" t="s">
        <v>1368</v>
      </c>
    </row>
    <row r="181" spans="1:46">
      <c r="A181" t="s">
        <v>2160</v>
      </c>
      <c r="B181">
        <v>603014</v>
      </c>
      <c r="C181" t="s">
        <v>2221</v>
      </c>
      <c r="D181">
        <v>834824</v>
      </c>
      <c r="E181" t="s">
        <v>2229</v>
      </c>
      <c r="F181">
        <v>603654</v>
      </c>
      <c r="G181" t="s">
        <v>3074</v>
      </c>
      <c r="H181" t="s">
        <v>3061</v>
      </c>
      <c r="I181" t="s">
        <v>246</v>
      </c>
      <c r="J181" t="s">
        <v>2748</v>
      </c>
      <c r="K181">
        <v>0.06</v>
      </c>
      <c r="L181">
        <v>6.5000000000000002E-2</v>
      </c>
      <c r="M181">
        <v>5.0000000000000044E-3</v>
      </c>
      <c r="N181">
        <v>0.1</v>
      </c>
      <c r="O181">
        <v>0.122</v>
      </c>
      <c r="P181">
        <v>-0.02</v>
      </c>
      <c r="Q181">
        <v>0</v>
      </c>
      <c r="R181">
        <v>-0.02</v>
      </c>
      <c r="S181">
        <v>-0.02</v>
      </c>
      <c r="T181">
        <v>-0.02</v>
      </c>
      <c r="U181">
        <v>0.08</v>
      </c>
      <c r="V181">
        <v>0.1</v>
      </c>
      <c r="W181">
        <v>0.08</v>
      </c>
      <c r="X181">
        <v>0.08</v>
      </c>
      <c r="Y181">
        <v>0.08</v>
      </c>
      <c r="Z181">
        <v>0.10199999999999999</v>
      </c>
      <c r="AA181">
        <v>0.122</v>
      </c>
      <c r="AB181">
        <v>0.10199999999999999</v>
      </c>
      <c r="AC181">
        <v>0.10199999999999999</v>
      </c>
      <c r="AD181">
        <v>0.10199999999999999</v>
      </c>
      <c r="AE181" t="str">
        <f>VLOOKUP(G181,'[2]Fee Breakdown-After May18'!BO:BP,2,0)</f>
        <v>Olahraga &amp; OutdoorAksesoris Olahraga &amp; OutdoorTopi Olahraga &amp; Outdoor</v>
      </c>
      <c r="AR181" t="s">
        <v>1348</v>
      </c>
      <c r="AS181" t="s">
        <v>1364</v>
      </c>
      <c r="AT181" t="s">
        <v>1369</v>
      </c>
    </row>
    <row r="182" spans="1:46">
      <c r="A182" t="s">
        <v>2160</v>
      </c>
      <c r="B182">
        <v>603014</v>
      </c>
      <c r="C182" t="s">
        <v>2221</v>
      </c>
      <c r="D182">
        <v>834824</v>
      </c>
      <c r="E182" t="s">
        <v>2226</v>
      </c>
      <c r="F182">
        <v>603366</v>
      </c>
      <c r="G182" t="s">
        <v>3077</v>
      </c>
      <c r="H182" t="s">
        <v>3061</v>
      </c>
      <c r="I182" t="s">
        <v>2971</v>
      </c>
      <c r="J182" t="s">
        <v>3062</v>
      </c>
      <c r="K182">
        <v>0.06</v>
      </c>
      <c r="L182">
        <v>6.5000000000000002E-2</v>
      </c>
      <c r="M182">
        <v>5.0000000000000044E-3</v>
      </c>
      <c r="N182">
        <v>0.1</v>
      </c>
      <c r="O182">
        <v>0.122</v>
      </c>
      <c r="P182">
        <v>-0.02</v>
      </c>
      <c r="Q182">
        <v>0</v>
      </c>
      <c r="R182">
        <v>-0.02</v>
      </c>
      <c r="S182">
        <v>-0.02</v>
      </c>
      <c r="T182">
        <v>-0.02</v>
      </c>
      <c r="U182">
        <v>0.08</v>
      </c>
      <c r="V182">
        <v>0.1</v>
      </c>
      <c r="W182">
        <v>0.08</v>
      </c>
      <c r="X182">
        <v>0.08</v>
      </c>
      <c r="Y182">
        <v>0.08</v>
      </c>
      <c r="Z182">
        <v>0.10199999999999999</v>
      </c>
      <c r="AA182">
        <v>0.122</v>
      </c>
      <c r="AB182">
        <v>0.10199999999999999</v>
      </c>
      <c r="AC182">
        <v>0.10199999999999999</v>
      </c>
      <c r="AD182">
        <v>0.10199999999999999</v>
      </c>
      <c r="AE182" t="str">
        <f>VLOOKUP(G182,'[2]Fee Breakdown-After May18'!BO:BP,2,0)</f>
        <v>Olahraga &amp; OutdoorAksesoris Olahraga &amp; OutdoorAlat Pengukur Langkah</v>
      </c>
      <c r="AR182" t="s">
        <v>1348</v>
      </c>
      <c r="AS182" t="s">
        <v>1364</v>
      </c>
      <c r="AT182" t="s">
        <v>1370</v>
      </c>
    </row>
    <row r="183" spans="1:46">
      <c r="A183" t="s">
        <v>2160</v>
      </c>
      <c r="B183">
        <v>603014</v>
      </c>
      <c r="C183" t="s">
        <v>2221</v>
      </c>
      <c r="D183">
        <v>834824</v>
      </c>
      <c r="E183" t="s">
        <v>2235</v>
      </c>
      <c r="F183">
        <v>836872</v>
      </c>
      <c r="G183" t="s">
        <v>3080</v>
      </c>
      <c r="H183" t="s">
        <v>3061</v>
      </c>
      <c r="I183" t="s">
        <v>246</v>
      </c>
      <c r="J183" t="s">
        <v>2748</v>
      </c>
      <c r="K183">
        <v>0.06</v>
      </c>
      <c r="L183">
        <v>6.5000000000000002E-2</v>
      </c>
      <c r="M183">
        <v>5.0000000000000044E-3</v>
      </c>
      <c r="N183">
        <v>0.1</v>
      </c>
      <c r="O183">
        <v>0.122</v>
      </c>
      <c r="P183">
        <v>-0.02</v>
      </c>
      <c r="Q183">
        <v>0</v>
      </c>
      <c r="R183">
        <v>-0.02</v>
      </c>
      <c r="S183">
        <v>-0.02</v>
      </c>
      <c r="T183">
        <v>-0.02</v>
      </c>
      <c r="U183">
        <v>0.08</v>
      </c>
      <c r="V183">
        <v>0.1</v>
      </c>
      <c r="W183">
        <v>0.08</v>
      </c>
      <c r="X183">
        <v>0.08</v>
      </c>
      <c r="Y183">
        <v>0.08</v>
      </c>
      <c r="Z183">
        <v>0.10199999999999999</v>
      </c>
      <c r="AA183">
        <v>0.122</v>
      </c>
      <c r="AB183">
        <v>0.10199999999999999</v>
      </c>
      <c r="AC183">
        <v>0.10199999999999999</v>
      </c>
      <c r="AD183">
        <v>0.10199999999999999</v>
      </c>
      <c r="AE183" t="str">
        <f>VLOOKUP(G183,'[2]Fee Breakdown-After May18'!BO:BP,2,0)</f>
        <v>Olahraga &amp; OutdoorAksesoris Olahraga &amp; OutdoorKaus Kaki Olahraga</v>
      </c>
      <c r="AR183" t="s">
        <v>1348</v>
      </c>
      <c r="AS183" t="s">
        <v>1364</v>
      </c>
      <c r="AT183" t="s">
        <v>1371</v>
      </c>
    </row>
    <row r="184" spans="1:46">
      <c r="A184" t="s">
        <v>2160</v>
      </c>
      <c r="B184">
        <v>603014</v>
      </c>
      <c r="C184" t="s">
        <v>2221</v>
      </c>
      <c r="D184">
        <v>834824</v>
      </c>
      <c r="E184" t="s">
        <v>2234</v>
      </c>
      <c r="F184">
        <v>810512</v>
      </c>
      <c r="G184" t="s">
        <v>3084</v>
      </c>
      <c r="H184" t="s">
        <v>3061</v>
      </c>
      <c r="I184" t="s">
        <v>246</v>
      </c>
      <c r="J184" t="s">
        <v>2748</v>
      </c>
      <c r="K184">
        <v>0.06</v>
      </c>
      <c r="L184">
        <v>6.5000000000000002E-2</v>
      </c>
      <c r="M184">
        <v>5.0000000000000044E-3</v>
      </c>
      <c r="N184">
        <v>0.1</v>
      </c>
      <c r="O184">
        <v>0.122</v>
      </c>
      <c r="P184">
        <v>-0.02</v>
      </c>
      <c r="Q184">
        <v>0</v>
      </c>
      <c r="R184">
        <v>-0.02</v>
      </c>
      <c r="S184">
        <v>-0.02</v>
      </c>
      <c r="T184">
        <v>-0.02</v>
      </c>
      <c r="U184">
        <v>0.08</v>
      </c>
      <c r="V184">
        <v>0.1</v>
      </c>
      <c r="W184">
        <v>0.08</v>
      </c>
      <c r="X184">
        <v>0.08</v>
      </c>
      <c r="Y184">
        <v>0.08</v>
      </c>
      <c r="Z184">
        <v>0.10199999999999999</v>
      </c>
      <c r="AA184">
        <v>0.122</v>
      </c>
      <c r="AB184">
        <v>0.10199999999999999</v>
      </c>
      <c r="AC184">
        <v>0.10199999999999999</v>
      </c>
      <c r="AD184">
        <v>0.10199999999999999</v>
      </c>
      <c r="AE184" t="str">
        <f>VLOOKUP(G184,'[2]Fee Breakdown-After May18'!BO:BP,2,0)</f>
        <v>Olahraga &amp; OutdoorAksesoris Olahraga &amp; OutdoorLengan &amp; Alat Pendukung Olahraga</v>
      </c>
      <c r="AR184" t="s">
        <v>1348</v>
      </c>
      <c r="AS184" t="s">
        <v>1364</v>
      </c>
      <c r="AT184" t="s">
        <v>1372</v>
      </c>
    </row>
    <row r="185" spans="1:46">
      <c r="A185" t="s">
        <v>2160</v>
      </c>
      <c r="B185">
        <v>603014</v>
      </c>
      <c r="C185" t="s">
        <v>2221</v>
      </c>
      <c r="D185">
        <v>834824</v>
      </c>
      <c r="E185" t="s">
        <v>2227</v>
      </c>
      <c r="F185">
        <v>603872</v>
      </c>
      <c r="G185" t="s">
        <v>3088</v>
      </c>
      <c r="H185" t="s">
        <v>3061</v>
      </c>
      <c r="I185" t="s">
        <v>2971</v>
      </c>
      <c r="J185" t="s">
        <v>3062</v>
      </c>
      <c r="K185">
        <v>0.06</v>
      </c>
      <c r="L185">
        <v>6.5000000000000002E-2</v>
      </c>
      <c r="M185">
        <v>5.0000000000000044E-3</v>
      </c>
      <c r="N185">
        <v>0.1</v>
      </c>
      <c r="O185">
        <v>0.122</v>
      </c>
      <c r="P185">
        <v>-0.02</v>
      </c>
      <c r="Q185">
        <v>0</v>
      </c>
      <c r="R185">
        <v>-0.02</v>
      </c>
      <c r="S185">
        <v>-0.02</v>
      </c>
      <c r="T185">
        <v>-0.02</v>
      </c>
      <c r="U185">
        <v>0.08</v>
      </c>
      <c r="V185">
        <v>0.1</v>
      </c>
      <c r="W185">
        <v>0.08</v>
      </c>
      <c r="X185">
        <v>0.08</v>
      </c>
      <c r="Y185">
        <v>0.08</v>
      </c>
      <c r="Z185">
        <v>0.10199999999999999</v>
      </c>
      <c r="AA185">
        <v>0.122</v>
      </c>
      <c r="AB185">
        <v>0.10199999999999999</v>
      </c>
      <c r="AC185">
        <v>0.10199999999999999</v>
      </c>
      <c r="AD185">
        <v>0.10199999999999999</v>
      </c>
      <c r="AE185" t="str">
        <f>VLOOKUP(G185,'[2]Fee Breakdown-After May18'!BO:BP,2,0)</f>
        <v>Olahraga &amp; OutdoorAksesoris Olahraga &amp; OutdoorPerlengkapan Pelindung</v>
      </c>
      <c r="AR185" t="s">
        <v>1348</v>
      </c>
      <c r="AS185" t="s">
        <v>1364</v>
      </c>
      <c r="AT185" t="s">
        <v>1373</v>
      </c>
    </row>
    <row r="186" spans="1:46">
      <c r="A186" t="s">
        <v>2160</v>
      </c>
      <c r="B186">
        <v>603014</v>
      </c>
      <c r="C186" t="s">
        <v>2221</v>
      </c>
      <c r="D186">
        <v>834824</v>
      </c>
      <c r="E186" t="s">
        <v>2236</v>
      </c>
      <c r="F186">
        <v>965768</v>
      </c>
      <c r="G186" t="s">
        <v>3092</v>
      </c>
      <c r="H186" t="s">
        <v>3061</v>
      </c>
      <c r="I186" t="s">
        <v>2971</v>
      </c>
      <c r="J186" t="s">
        <v>3062</v>
      </c>
      <c r="K186">
        <v>0.06</v>
      </c>
      <c r="L186">
        <v>6.5000000000000002E-2</v>
      </c>
      <c r="M186">
        <v>5.0000000000000044E-3</v>
      </c>
      <c r="N186">
        <v>0.1</v>
      </c>
      <c r="O186">
        <v>0.122</v>
      </c>
      <c r="P186">
        <v>-0.02</v>
      </c>
      <c r="Q186">
        <v>0</v>
      </c>
      <c r="R186">
        <v>-0.02</v>
      </c>
      <c r="S186">
        <v>-0.02</v>
      </c>
      <c r="T186">
        <v>-0.02</v>
      </c>
      <c r="U186">
        <v>0.08</v>
      </c>
      <c r="V186">
        <v>0.1</v>
      </c>
      <c r="W186">
        <v>0.08</v>
      </c>
      <c r="X186">
        <v>0.08</v>
      </c>
      <c r="Y186">
        <v>0.08</v>
      </c>
      <c r="Z186">
        <v>0.10199999999999999</v>
      </c>
      <c r="AA186">
        <v>0.122</v>
      </c>
      <c r="AB186">
        <v>0.10199999999999999</v>
      </c>
      <c r="AC186">
        <v>0.10199999999999999</v>
      </c>
      <c r="AD186">
        <v>0.10199999999999999</v>
      </c>
      <c r="AE186" t="str">
        <f>VLOOKUP(G186,'[2]Fee Breakdown-After May18'!BO:BP,2,0)</f>
        <v>Olahraga &amp; OutdoorAksesoris Olahraga &amp; OutdoorPerekat Olahraga</v>
      </c>
      <c r="AR186" t="s">
        <v>1348</v>
      </c>
      <c r="AS186" t="s">
        <v>1374</v>
      </c>
    </row>
    <row r="187" spans="1:46">
      <c r="A187" t="s">
        <v>2160</v>
      </c>
      <c r="B187">
        <v>603014</v>
      </c>
      <c r="C187" t="s">
        <v>2221</v>
      </c>
      <c r="D187">
        <v>834824</v>
      </c>
      <c r="E187" t="s">
        <v>2223</v>
      </c>
      <c r="F187">
        <v>1000456</v>
      </c>
      <c r="G187" t="s">
        <v>3095</v>
      </c>
      <c r="H187" t="s">
        <v>3061</v>
      </c>
      <c r="I187" t="s">
        <v>2971</v>
      </c>
      <c r="J187" t="s">
        <v>3062</v>
      </c>
      <c r="K187">
        <v>0.06</v>
      </c>
      <c r="L187">
        <v>6.5000000000000002E-2</v>
      </c>
      <c r="M187">
        <v>5.0000000000000044E-3</v>
      </c>
      <c r="N187">
        <v>0.1</v>
      </c>
      <c r="O187">
        <v>0.122</v>
      </c>
      <c r="P187">
        <v>-0.02</v>
      </c>
      <c r="Q187">
        <v>0</v>
      </c>
      <c r="R187">
        <v>-0.02</v>
      </c>
      <c r="S187">
        <v>-0.02</v>
      </c>
      <c r="T187">
        <v>-0.02</v>
      </c>
      <c r="U187">
        <v>0.08</v>
      </c>
      <c r="V187">
        <v>0.1</v>
      </c>
      <c r="W187">
        <v>0.08</v>
      </c>
      <c r="X187">
        <v>0.08</v>
      </c>
      <c r="Y187">
        <v>0.08</v>
      </c>
      <c r="Z187">
        <v>0.10199999999999999</v>
      </c>
      <c r="AA187">
        <v>0.122</v>
      </c>
      <c r="AB187">
        <v>0.10199999999999999</v>
      </c>
      <c r="AC187">
        <v>0.10199999999999999</v>
      </c>
      <c r="AD187">
        <v>0.10199999999999999</v>
      </c>
      <c r="AE187" t="str">
        <f>VLOOKUP(G187,'[2]Fee Breakdown-After May18'!BO:BP,2,0)</f>
        <v>Olahraga &amp; OutdoorAksesoris Olahraga &amp; OutdoorPenutup &amp; Masker Wajah</v>
      </c>
      <c r="AR187" t="s">
        <v>1348</v>
      </c>
      <c r="AS187" t="s">
        <v>1375</v>
      </c>
    </row>
    <row r="188" spans="1:46">
      <c r="A188" t="s">
        <v>2160</v>
      </c>
      <c r="B188">
        <v>603014</v>
      </c>
      <c r="C188" t="s">
        <v>2221</v>
      </c>
      <c r="D188">
        <v>834824</v>
      </c>
      <c r="E188" t="s">
        <v>2225</v>
      </c>
      <c r="F188">
        <v>966024</v>
      </c>
      <c r="G188" t="s">
        <v>3099</v>
      </c>
      <c r="H188" t="s">
        <v>3061</v>
      </c>
      <c r="I188" t="s">
        <v>2971</v>
      </c>
      <c r="J188" t="s">
        <v>3062</v>
      </c>
      <c r="K188">
        <v>0.06</v>
      </c>
      <c r="L188">
        <v>6.5000000000000002E-2</v>
      </c>
      <c r="M188">
        <v>5.0000000000000044E-3</v>
      </c>
      <c r="N188">
        <v>0.1</v>
      </c>
      <c r="O188">
        <v>0.122</v>
      </c>
      <c r="P188">
        <v>-0.02</v>
      </c>
      <c r="Q188">
        <v>0</v>
      </c>
      <c r="R188">
        <v>-0.02</v>
      </c>
      <c r="S188">
        <v>-0.02</v>
      </c>
      <c r="T188">
        <v>-0.02</v>
      </c>
      <c r="U188">
        <v>0.08</v>
      </c>
      <c r="V188">
        <v>0.1</v>
      </c>
      <c r="W188">
        <v>0.08</v>
      </c>
      <c r="X188">
        <v>0.08</v>
      </c>
      <c r="Y188">
        <v>0.08</v>
      </c>
      <c r="Z188">
        <v>0.10199999999999999</v>
      </c>
      <c r="AA188">
        <v>0.122</v>
      </c>
      <c r="AB188">
        <v>0.10199999999999999</v>
      </c>
      <c r="AC188">
        <v>0.10199999999999999</v>
      </c>
      <c r="AD188">
        <v>0.10199999999999999</v>
      </c>
      <c r="AE188" t="str">
        <f>VLOOKUP(G188,'[2]Fee Breakdown-After May18'!BO:BP,2,0)</f>
        <v>Olahraga &amp; OutdoorAksesoris Olahraga &amp; OutdoorJaket &amp; Rompi Pelampung</v>
      </c>
      <c r="AR188" t="s">
        <v>1348</v>
      </c>
      <c r="AS188" t="s">
        <v>1376</v>
      </c>
    </row>
    <row r="189" spans="1:46">
      <c r="A189" t="s">
        <v>2160</v>
      </c>
      <c r="B189">
        <v>603014</v>
      </c>
      <c r="C189" t="s">
        <v>2221</v>
      </c>
      <c r="D189">
        <v>834824</v>
      </c>
      <c r="E189" t="s">
        <v>2238</v>
      </c>
      <c r="F189">
        <v>965640</v>
      </c>
      <c r="G189" t="s">
        <v>3103</v>
      </c>
      <c r="H189" t="s">
        <v>3061</v>
      </c>
      <c r="I189" t="s">
        <v>246</v>
      </c>
      <c r="J189" t="s">
        <v>2748</v>
      </c>
      <c r="K189">
        <v>0.06</v>
      </c>
      <c r="L189">
        <v>6.5000000000000002E-2</v>
      </c>
      <c r="M189">
        <v>5.0000000000000044E-3</v>
      </c>
      <c r="N189">
        <v>0.1</v>
      </c>
      <c r="O189">
        <v>0.122</v>
      </c>
      <c r="P189">
        <v>-0.02</v>
      </c>
      <c r="Q189">
        <v>0</v>
      </c>
      <c r="R189">
        <v>-0.02</v>
      </c>
      <c r="S189">
        <v>-0.02</v>
      </c>
      <c r="T189">
        <v>-0.02</v>
      </c>
      <c r="U189">
        <v>0.08</v>
      </c>
      <c r="V189">
        <v>0.1</v>
      </c>
      <c r="W189">
        <v>0.08</v>
      </c>
      <c r="X189">
        <v>0.08</v>
      </c>
      <c r="Y189">
        <v>0.08</v>
      </c>
      <c r="Z189">
        <v>0.10199999999999999</v>
      </c>
      <c r="AA189">
        <v>0.122</v>
      </c>
      <c r="AB189">
        <v>0.10199999999999999</v>
      </c>
      <c r="AC189">
        <v>0.10199999999999999</v>
      </c>
      <c r="AD189">
        <v>0.10199999999999999</v>
      </c>
      <c r="AE189" t="str">
        <f>VLOOKUP(G189,'[2]Fee Breakdown-After May18'!BO:BP,2,0)</f>
        <v>Olahraga &amp; OutdoorAksesoris Olahraga &amp; OutdoorWristband Olahraga</v>
      </c>
      <c r="AR189" t="s">
        <v>1348</v>
      </c>
      <c r="AS189" t="s">
        <v>935</v>
      </c>
    </row>
    <row r="190" spans="1:46">
      <c r="A190" t="s">
        <v>2160</v>
      </c>
      <c r="B190">
        <v>603014</v>
      </c>
      <c r="C190" t="s">
        <v>2221</v>
      </c>
      <c r="D190">
        <v>834824</v>
      </c>
      <c r="E190" t="s">
        <v>2240</v>
      </c>
      <c r="F190">
        <v>966152</v>
      </c>
      <c r="G190" t="s">
        <v>3106</v>
      </c>
      <c r="H190" t="s">
        <v>3061</v>
      </c>
      <c r="I190" t="s">
        <v>246</v>
      </c>
      <c r="J190" t="s">
        <v>2748</v>
      </c>
      <c r="K190">
        <v>0.06</v>
      </c>
      <c r="L190">
        <v>6.5000000000000002E-2</v>
      </c>
      <c r="M190">
        <v>5.0000000000000044E-3</v>
      </c>
      <c r="N190">
        <v>0.1</v>
      </c>
      <c r="O190">
        <v>0.122</v>
      </c>
      <c r="P190">
        <v>-0.02</v>
      </c>
      <c r="Q190">
        <v>0</v>
      </c>
      <c r="R190">
        <v>-0.02</v>
      </c>
      <c r="S190">
        <v>-0.02</v>
      </c>
      <c r="T190">
        <v>-0.02</v>
      </c>
      <c r="U190">
        <v>0.08</v>
      </c>
      <c r="V190">
        <v>0.1</v>
      </c>
      <c r="W190">
        <v>0.08</v>
      </c>
      <c r="X190">
        <v>0.08</v>
      </c>
      <c r="Y190">
        <v>0.08</v>
      </c>
      <c r="Z190">
        <v>0.10199999999999999</v>
      </c>
      <c r="AA190">
        <v>0.122</v>
      </c>
      <c r="AB190">
        <v>0.10199999999999999</v>
      </c>
      <c r="AC190">
        <v>0.10199999999999999</v>
      </c>
      <c r="AD190">
        <v>0.10199999999999999</v>
      </c>
      <c r="AE190" t="str">
        <f>VLOOKUP(G190,'[2]Fee Breakdown-After May18'!BO:BP,2,0)</f>
        <v>Olahraga &amp; OutdoorAksesoris Olahraga &amp; OutdoorTopi Renang</v>
      </c>
      <c r="AR190" t="s">
        <v>1348</v>
      </c>
      <c r="AS190" t="s">
        <v>1377</v>
      </c>
    </row>
    <row r="191" spans="1:46">
      <c r="A191" t="s">
        <v>2160</v>
      </c>
      <c r="B191">
        <v>603014</v>
      </c>
      <c r="C191" t="s">
        <v>2221</v>
      </c>
      <c r="D191">
        <v>834824</v>
      </c>
      <c r="E191" t="s">
        <v>2233</v>
      </c>
      <c r="F191">
        <v>965512</v>
      </c>
      <c r="G191" t="s">
        <v>3110</v>
      </c>
      <c r="H191" t="s">
        <v>3061</v>
      </c>
      <c r="I191" t="s">
        <v>246</v>
      </c>
      <c r="J191" t="s">
        <v>2748</v>
      </c>
      <c r="K191">
        <v>0.06</v>
      </c>
      <c r="L191">
        <v>6.5000000000000002E-2</v>
      </c>
      <c r="M191">
        <v>5.0000000000000044E-3</v>
      </c>
      <c r="N191">
        <v>0.1</v>
      </c>
      <c r="O191">
        <v>0.122</v>
      </c>
      <c r="P191">
        <v>-0.02</v>
      </c>
      <c r="Q191">
        <v>0</v>
      </c>
      <c r="R191">
        <v>-0.02</v>
      </c>
      <c r="S191">
        <v>-0.02</v>
      </c>
      <c r="T191">
        <v>-0.02</v>
      </c>
      <c r="U191">
        <v>0.08</v>
      </c>
      <c r="V191">
        <v>0.1</v>
      </c>
      <c r="W191">
        <v>0.08</v>
      </c>
      <c r="X191">
        <v>0.08</v>
      </c>
      <c r="Y191">
        <v>0.08</v>
      </c>
      <c r="Z191">
        <v>0.10199999999999999</v>
      </c>
      <c r="AA191">
        <v>0.122</v>
      </c>
      <c r="AB191">
        <v>0.10199999999999999</v>
      </c>
      <c r="AC191">
        <v>0.10199999999999999</v>
      </c>
      <c r="AD191">
        <v>0.10199999999999999</v>
      </c>
      <c r="AE191" t="str">
        <f>VLOOKUP(G191,'[2]Fee Breakdown-After May18'!BO:BP,2,0)</f>
        <v>Olahraga &amp; OutdoorAksesoris Olahraga &amp; OutdoorHeadband Olahraga</v>
      </c>
      <c r="AR191" t="s">
        <v>1348</v>
      </c>
      <c r="AS191" t="s">
        <v>1378</v>
      </c>
    </row>
    <row r="192" spans="1:46">
      <c r="A192" t="s">
        <v>1997</v>
      </c>
      <c r="B192">
        <v>824584</v>
      </c>
      <c r="C192" t="s">
        <v>2006</v>
      </c>
      <c r="D192">
        <v>902664</v>
      </c>
      <c r="G192" t="s">
        <v>3114</v>
      </c>
      <c r="H192" t="s">
        <v>3114</v>
      </c>
      <c r="I192" t="s">
        <v>246</v>
      </c>
      <c r="J192" t="s">
        <v>1997</v>
      </c>
      <c r="K192">
        <v>5.5E-2</v>
      </c>
      <c r="L192">
        <v>0.08</v>
      </c>
      <c r="M192">
        <v>2.5000000000000001E-2</v>
      </c>
      <c r="N192">
        <v>0.1</v>
      </c>
      <c r="O192">
        <v>0.11700000000000001</v>
      </c>
      <c r="P192">
        <v>-0.02</v>
      </c>
      <c r="Q192">
        <v>0</v>
      </c>
      <c r="R192">
        <v>-0.02</v>
      </c>
      <c r="S192">
        <v>-0.02</v>
      </c>
      <c r="T192">
        <v>-0.02</v>
      </c>
      <c r="U192">
        <v>0.08</v>
      </c>
      <c r="V192">
        <v>0.1</v>
      </c>
      <c r="W192">
        <v>0.08</v>
      </c>
      <c r="X192">
        <v>0.08</v>
      </c>
      <c r="Y192">
        <v>0.08</v>
      </c>
      <c r="Z192">
        <v>9.7000000000000003E-2</v>
      </c>
      <c r="AA192">
        <v>0.11700000000000001</v>
      </c>
      <c r="AB192">
        <v>9.7000000000000003E-2</v>
      </c>
      <c r="AC192">
        <v>9.7000000000000003E-2</v>
      </c>
      <c r="AD192">
        <v>9.7000000000000003E-2</v>
      </c>
      <c r="AE192" t="str">
        <f>VLOOKUP(G192,'[2]Fee Breakdown-After May18'!BO:BP,2,0)</f>
        <v>Koper &amp; TasKoper &amp; Tas Travel</v>
      </c>
      <c r="AR192" t="s">
        <v>1348</v>
      </c>
      <c r="AS192" t="s">
        <v>1263</v>
      </c>
    </row>
    <row r="193" spans="1:46">
      <c r="A193" t="s">
        <v>2160</v>
      </c>
      <c r="B193">
        <v>603014</v>
      </c>
      <c r="C193" t="s">
        <v>2221</v>
      </c>
      <c r="D193">
        <v>834824</v>
      </c>
      <c r="E193" t="s">
        <v>2241</v>
      </c>
      <c r="F193">
        <v>810768</v>
      </c>
      <c r="G193" t="s">
        <v>3118</v>
      </c>
      <c r="H193" t="s">
        <v>3061</v>
      </c>
      <c r="I193" t="s">
        <v>2971</v>
      </c>
      <c r="J193" t="s">
        <v>3062</v>
      </c>
      <c r="K193">
        <v>0.06</v>
      </c>
      <c r="L193">
        <v>6.5000000000000002E-2</v>
      </c>
      <c r="M193">
        <v>5.0000000000000044E-3</v>
      </c>
      <c r="N193">
        <v>0.1</v>
      </c>
      <c r="O193">
        <v>0.122</v>
      </c>
      <c r="P193">
        <v>-0.02</v>
      </c>
      <c r="Q193">
        <v>0</v>
      </c>
      <c r="R193">
        <v>-0.02</v>
      </c>
      <c r="S193">
        <v>-0.02</v>
      </c>
      <c r="T193">
        <v>-0.02</v>
      </c>
      <c r="U193">
        <v>0.08</v>
      </c>
      <c r="V193">
        <v>0.1</v>
      </c>
      <c r="W193">
        <v>0.08</v>
      </c>
      <c r="X193">
        <v>0.08</v>
      </c>
      <c r="Y193">
        <v>0.08</v>
      </c>
      <c r="Z193">
        <v>0.10199999999999999</v>
      </c>
      <c r="AA193">
        <v>0.122</v>
      </c>
      <c r="AB193">
        <v>0.10199999999999999</v>
      </c>
      <c r="AC193">
        <v>0.10199999999999999</v>
      </c>
      <c r="AD193">
        <v>0.10199999999999999</v>
      </c>
      <c r="AE193" t="str">
        <f>VLOOKUP(G193,'[2]Fee Breakdown-After May18'!BO:BP,2,0)</f>
        <v>Olahraga &amp; OutdoorAksesoris Olahraga &amp; OutdoorTrofi, Medali, &amp; Piagam</v>
      </c>
      <c r="AR193" t="s">
        <v>1348</v>
      </c>
      <c r="AS193" t="s">
        <v>1379</v>
      </c>
      <c r="AT193" t="s">
        <v>1380</v>
      </c>
    </row>
    <row r="194" spans="1:46">
      <c r="A194" t="s">
        <v>2160</v>
      </c>
      <c r="B194">
        <v>603014</v>
      </c>
      <c r="C194" t="s">
        <v>2221</v>
      </c>
      <c r="D194">
        <v>834824</v>
      </c>
      <c r="E194" t="s">
        <v>2224</v>
      </c>
      <c r="F194">
        <v>810896</v>
      </c>
      <c r="G194" t="s">
        <v>3122</v>
      </c>
      <c r="H194" t="s">
        <v>3061</v>
      </c>
      <c r="I194" t="s">
        <v>2971</v>
      </c>
      <c r="J194" t="s">
        <v>3062</v>
      </c>
      <c r="K194">
        <v>0.06</v>
      </c>
      <c r="L194">
        <v>6.5000000000000002E-2</v>
      </c>
      <c r="M194">
        <v>5.0000000000000044E-3</v>
      </c>
      <c r="N194">
        <v>0.1</v>
      </c>
      <c r="O194">
        <v>0.122</v>
      </c>
      <c r="P194">
        <v>-0.02</v>
      </c>
      <c r="Q194">
        <v>0</v>
      </c>
      <c r="R194">
        <v>-0.02</v>
      </c>
      <c r="S194">
        <v>-0.02</v>
      </c>
      <c r="T194">
        <v>-0.02</v>
      </c>
      <c r="U194">
        <v>0.08</v>
      </c>
      <c r="V194">
        <v>0.1</v>
      </c>
      <c r="W194">
        <v>0.08</v>
      </c>
      <c r="X194">
        <v>0.08</v>
      </c>
      <c r="Y194">
        <v>0.08</v>
      </c>
      <c r="Z194">
        <v>0.10199999999999999</v>
      </c>
      <c r="AA194">
        <v>0.122</v>
      </c>
      <c r="AB194">
        <v>0.10199999999999999</v>
      </c>
      <c r="AC194">
        <v>0.10199999999999999</v>
      </c>
      <c r="AD194">
        <v>0.10199999999999999</v>
      </c>
      <c r="AE194" t="str">
        <f>VLOOKUP(G194,'[2]Fee Breakdown-After May18'!BO:BP,2,0)</f>
        <v>Olahraga &amp; OutdoorAksesoris Olahraga &amp; OutdoorKapur Tangan</v>
      </c>
      <c r="AR194" t="s">
        <v>1348</v>
      </c>
      <c r="AS194" t="s">
        <v>1379</v>
      </c>
      <c r="AT194" t="s">
        <v>1379</v>
      </c>
    </row>
    <row r="195" spans="1:46">
      <c r="A195" t="s">
        <v>2072</v>
      </c>
      <c r="B195">
        <v>601739</v>
      </c>
      <c r="C195" t="s">
        <v>2108</v>
      </c>
      <c r="D195">
        <v>909448</v>
      </c>
      <c r="G195" t="s">
        <v>3126</v>
      </c>
      <c r="H195" t="s">
        <v>3126</v>
      </c>
      <c r="I195" t="s">
        <v>2971</v>
      </c>
      <c r="J195" t="s">
        <v>2108</v>
      </c>
      <c r="K195">
        <v>0.04</v>
      </c>
      <c r="L195">
        <v>0.03</v>
      </c>
      <c r="M195">
        <v>-1.0000000000000002E-2</v>
      </c>
      <c r="N195">
        <v>9.5000000000000001E-2</v>
      </c>
      <c r="O195">
        <v>8.2000000000000003E-2</v>
      </c>
      <c r="P195">
        <v>-0.02</v>
      </c>
      <c r="Q195">
        <v>0</v>
      </c>
      <c r="R195">
        <v>-0.02</v>
      </c>
      <c r="S195">
        <v>-0.02</v>
      </c>
      <c r="T195">
        <v>-0.02</v>
      </c>
      <c r="U195">
        <v>7.4999999999999997E-2</v>
      </c>
      <c r="V195">
        <v>9.5000000000000001E-2</v>
      </c>
      <c r="W195">
        <v>7.4999999999999997E-2</v>
      </c>
      <c r="X195">
        <v>7.4999999999999997E-2</v>
      </c>
      <c r="Y195">
        <v>7.4999999999999997E-2</v>
      </c>
      <c r="Z195">
        <v>6.2E-2</v>
      </c>
      <c r="AA195">
        <v>8.2000000000000003E-2</v>
      </c>
      <c r="AB195">
        <v>6.2E-2</v>
      </c>
      <c r="AC195">
        <v>6.2E-2</v>
      </c>
      <c r="AD195">
        <v>6.2E-2</v>
      </c>
      <c r="AE195" t="str">
        <f>VLOOKUP(G195,'[2]Fee Breakdown-After May18'!BO:BP,2,0)</f>
        <v>Telepon &amp; ElektronikGame &amp; Konsol</v>
      </c>
      <c r="AR195" t="s">
        <v>1348</v>
      </c>
      <c r="AS195" t="s">
        <v>1379</v>
      </c>
      <c r="AT195" t="s">
        <v>1381</v>
      </c>
    </row>
    <row r="196" spans="1:46">
      <c r="A196" t="s">
        <v>1615</v>
      </c>
      <c r="B196">
        <v>700437</v>
      </c>
      <c r="C196" t="s">
        <v>1658</v>
      </c>
      <c r="D196">
        <v>809744</v>
      </c>
      <c r="G196" t="s">
        <v>3130</v>
      </c>
      <c r="H196" t="s">
        <v>3130</v>
      </c>
      <c r="I196" t="s">
        <v>2457</v>
      </c>
      <c r="J196" t="s">
        <v>1615</v>
      </c>
      <c r="K196">
        <v>0.05</v>
      </c>
      <c r="L196">
        <v>6.5000000000000002E-2</v>
      </c>
      <c r="M196">
        <v>1.4999999999999999E-2</v>
      </c>
      <c r="N196">
        <v>9.2499999999999999E-2</v>
      </c>
      <c r="O196">
        <v>0.11450000000000002</v>
      </c>
      <c r="P196">
        <v>-1.7500000000000009E-2</v>
      </c>
      <c r="Q196">
        <v>0</v>
      </c>
      <c r="R196">
        <v>-1.7500000000000009E-2</v>
      </c>
      <c r="S196">
        <v>-1.7500000000000009E-2</v>
      </c>
      <c r="T196">
        <v>-1.7500000000000009E-2</v>
      </c>
      <c r="U196">
        <v>7.4999999999999983E-2</v>
      </c>
      <c r="V196">
        <v>9.2499999999999999E-2</v>
      </c>
      <c r="W196">
        <v>7.4999999999999983E-2</v>
      </c>
      <c r="X196">
        <v>7.4999999999999983E-2</v>
      </c>
      <c r="Y196">
        <v>7.4999999999999983E-2</v>
      </c>
      <c r="Z196">
        <v>9.7000000000000003E-2</v>
      </c>
      <c r="AA196">
        <v>0.11450000000000002</v>
      </c>
      <c r="AB196">
        <v>9.7000000000000003E-2</v>
      </c>
      <c r="AC196">
        <v>9.7000000000000003E-2</v>
      </c>
      <c r="AD196">
        <v>9.7000000000000003E-2</v>
      </c>
      <c r="AE196" t="str">
        <f>VLOOKUP(G196,'[2]Fee Breakdown-After May18'!BO:BP,2,0)</f>
        <v>Makanan &amp; MinumanSusu &amp; Produk Olahan Susu</v>
      </c>
      <c r="AR196" t="s">
        <v>1348</v>
      </c>
      <c r="AS196" t="s">
        <v>1379</v>
      </c>
      <c r="AT196" t="s">
        <v>1382</v>
      </c>
    </row>
    <row r="197" spans="1:46">
      <c r="A197" t="s">
        <v>1779</v>
      </c>
      <c r="B197">
        <v>604968</v>
      </c>
      <c r="C197" t="s">
        <v>1780</v>
      </c>
      <c r="D197">
        <v>873096</v>
      </c>
      <c r="G197" t="s">
        <v>3134</v>
      </c>
      <c r="H197" t="s">
        <v>3134</v>
      </c>
      <c r="I197" t="s">
        <v>2547</v>
      </c>
      <c r="J197" t="s">
        <v>1779</v>
      </c>
      <c r="K197">
        <v>5.5E-2</v>
      </c>
      <c r="L197">
        <v>7.4999999999999997E-2</v>
      </c>
      <c r="M197">
        <v>1.9999999999999997E-2</v>
      </c>
      <c r="N197">
        <v>0.1</v>
      </c>
      <c r="O197">
        <v>0.122</v>
      </c>
      <c r="P197">
        <v>-0.02</v>
      </c>
      <c r="Q197">
        <v>0</v>
      </c>
      <c r="R197">
        <v>-0.02</v>
      </c>
      <c r="S197">
        <v>-0.02</v>
      </c>
      <c r="T197">
        <v>-0.02</v>
      </c>
      <c r="U197">
        <v>0.08</v>
      </c>
      <c r="V197">
        <v>0.1</v>
      </c>
      <c r="W197">
        <v>0.08</v>
      </c>
      <c r="X197">
        <v>0.08</v>
      </c>
      <c r="Y197">
        <v>0.08</v>
      </c>
      <c r="Z197">
        <v>0.10199999999999999</v>
      </c>
      <c r="AA197">
        <v>0.122</v>
      </c>
      <c r="AB197">
        <v>0.10199999999999999</v>
      </c>
      <c r="AC197">
        <v>0.10199999999999999</v>
      </c>
      <c r="AD197">
        <v>0.10199999999999999</v>
      </c>
      <c r="AE197" t="str">
        <f>VLOOKUP(G197,'[2]Fee Breakdown-After May18'!BO:BP,2,0)</f>
        <v>Perbaikan RumahPerlengkapan Kamar Mandi</v>
      </c>
      <c r="AR197" t="s">
        <v>1348</v>
      </c>
      <c r="AS197" t="s">
        <v>1379</v>
      </c>
      <c r="AT197" t="s">
        <v>1383</v>
      </c>
    </row>
    <row r="198" spans="1:46">
      <c r="A198" t="s">
        <v>2072</v>
      </c>
      <c r="B198">
        <v>601739</v>
      </c>
      <c r="C198" t="s">
        <v>2109</v>
      </c>
      <c r="D198">
        <v>909064</v>
      </c>
      <c r="E198" t="s">
        <v>2118</v>
      </c>
      <c r="F198">
        <v>910728</v>
      </c>
      <c r="G198" t="s">
        <v>3138</v>
      </c>
      <c r="H198" t="s">
        <v>2817</v>
      </c>
      <c r="I198" t="s">
        <v>2403</v>
      </c>
      <c r="J198" t="s">
        <v>2818</v>
      </c>
      <c r="K198">
        <v>0.04</v>
      </c>
      <c r="L198">
        <v>0.03</v>
      </c>
      <c r="M198">
        <v>-1.0000000000000002E-2</v>
      </c>
      <c r="N198">
        <v>0.1</v>
      </c>
      <c r="O198">
        <v>9.1999999999999998E-2</v>
      </c>
      <c r="P198">
        <v>-0.02</v>
      </c>
      <c r="Q198">
        <v>0</v>
      </c>
      <c r="R198">
        <v>-0.02</v>
      </c>
      <c r="S198">
        <v>-0.02</v>
      </c>
      <c r="T198">
        <v>-0.02</v>
      </c>
      <c r="U198">
        <v>0.08</v>
      </c>
      <c r="V198">
        <v>0.1</v>
      </c>
      <c r="W198">
        <v>0.08</v>
      </c>
      <c r="X198">
        <v>0.08</v>
      </c>
      <c r="Y198">
        <v>0.08</v>
      </c>
      <c r="Z198">
        <v>7.1999999999999995E-2</v>
      </c>
      <c r="AA198">
        <v>9.1999999999999998E-2</v>
      </c>
      <c r="AB198">
        <v>7.1999999999999995E-2</v>
      </c>
      <c r="AC198">
        <v>7.1999999999999995E-2</v>
      </c>
      <c r="AD198">
        <v>7.1999999999999995E-2</v>
      </c>
      <c r="AE198" t="str">
        <f>VLOOKUP(G198,'[2]Fee Breakdown-After May18'!BO:BP,2,0)</f>
        <v>Telepon &amp; ElektronikAksesori PonselPower Bank</v>
      </c>
      <c r="AR198" t="s">
        <v>1348</v>
      </c>
      <c r="AS198" t="s">
        <v>1384</v>
      </c>
    </row>
    <row r="199" spans="1:46">
      <c r="A199" t="s">
        <v>2160</v>
      </c>
      <c r="B199">
        <v>603014</v>
      </c>
      <c r="C199" t="s">
        <v>2196</v>
      </c>
      <c r="D199">
        <v>835336</v>
      </c>
      <c r="G199" t="s">
        <v>3142</v>
      </c>
      <c r="H199" t="s">
        <v>3142</v>
      </c>
      <c r="I199" t="s">
        <v>2971</v>
      </c>
      <c r="J199" t="s">
        <v>3062</v>
      </c>
      <c r="K199">
        <v>0.06</v>
      </c>
      <c r="L199">
        <v>6.5000000000000002E-2</v>
      </c>
      <c r="M199">
        <v>5.0000000000000044E-3</v>
      </c>
      <c r="N199">
        <v>0.1</v>
      </c>
      <c r="O199">
        <v>0.122</v>
      </c>
      <c r="P199">
        <v>-0.02</v>
      </c>
      <c r="Q199">
        <v>0</v>
      </c>
      <c r="R199">
        <v>-0.02</v>
      </c>
      <c r="S199">
        <v>-0.02</v>
      </c>
      <c r="T199">
        <v>-0.02</v>
      </c>
      <c r="U199">
        <v>0.08</v>
      </c>
      <c r="V199">
        <v>0.1</v>
      </c>
      <c r="W199">
        <v>0.08</v>
      </c>
      <c r="X199">
        <v>0.08</v>
      </c>
      <c r="Y199">
        <v>0.08</v>
      </c>
      <c r="Z199">
        <v>0.10199999999999999</v>
      </c>
      <c r="AA199">
        <v>0.122</v>
      </c>
      <c r="AB199">
        <v>0.10199999999999999</v>
      </c>
      <c r="AC199">
        <v>0.10199999999999999</v>
      </c>
      <c r="AD199">
        <v>0.10199999999999999</v>
      </c>
      <c r="AE199" t="str">
        <f>VLOOKUP(G199,'[2]Fee Breakdown-After May18'!BO:BP,2,0)</f>
        <v>Olahraga &amp; OutdoorPeralatan Kebugaran</v>
      </c>
      <c r="AR199" t="s">
        <v>1348</v>
      </c>
      <c r="AS199" t="s">
        <v>963</v>
      </c>
      <c r="AT199" t="s">
        <v>1385</v>
      </c>
    </row>
    <row r="200" spans="1:46">
      <c r="A200" t="s">
        <v>1504</v>
      </c>
      <c r="B200">
        <v>601755</v>
      </c>
      <c r="C200" t="s">
        <v>1505</v>
      </c>
      <c r="D200">
        <v>826760</v>
      </c>
      <c r="E200" t="s">
        <v>1508</v>
      </c>
      <c r="F200">
        <v>601760</v>
      </c>
      <c r="G200" t="s">
        <v>2723</v>
      </c>
      <c r="H200" t="s">
        <v>2869</v>
      </c>
      <c r="I200" t="s">
        <v>2403</v>
      </c>
      <c r="J200" t="s">
        <v>1504</v>
      </c>
      <c r="K200">
        <v>0.04</v>
      </c>
      <c r="L200">
        <v>0.04</v>
      </c>
      <c r="M200">
        <v>0</v>
      </c>
      <c r="N200">
        <v>6.25E-2</v>
      </c>
      <c r="O200">
        <v>9.1999999999999998E-2</v>
      </c>
      <c r="P200">
        <v>-0.02</v>
      </c>
      <c r="Q200">
        <v>0</v>
      </c>
      <c r="R200">
        <v>-0.02</v>
      </c>
      <c r="S200">
        <v>-0.02</v>
      </c>
      <c r="T200">
        <v>-0.02</v>
      </c>
      <c r="U200">
        <v>4.2499999999999996E-2</v>
      </c>
      <c r="V200">
        <v>6.25E-2</v>
      </c>
      <c r="W200">
        <v>4.2499999999999996E-2</v>
      </c>
      <c r="X200">
        <v>4.2499999999999996E-2</v>
      </c>
      <c r="Y200">
        <v>4.2499999999999996E-2</v>
      </c>
      <c r="Z200">
        <v>7.1999999999999995E-2</v>
      </c>
      <c r="AA200">
        <v>9.1999999999999998E-2</v>
      </c>
      <c r="AB200">
        <v>7.1999999999999995E-2</v>
      </c>
      <c r="AC200">
        <v>7.1999999999999995E-2</v>
      </c>
      <c r="AD200">
        <v>7.1999999999999995E-2</v>
      </c>
      <c r="AE200" t="str">
        <f>VLOOKUP(G200,'[2]Fee Breakdown-After May18'!BO:BP,2,0)</f>
        <v>Komputer &amp; Peralatan KantorPeriferal &amp; AksesorisKeyboard &amp; Mouse</v>
      </c>
      <c r="AR200" t="s">
        <v>1348</v>
      </c>
      <c r="AS200" t="s">
        <v>963</v>
      </c>
      <c r="AT200" t="s">
        <v>1386</v>
      </c>
    </row>
    <row r="201" spans="1:46">
      <c r="A201" t="s">
        <v>2160</v>
      </c>
      <c r="B201">
        <v>603014</v>
      </c>
      <c r="C201" t="s">
        <v>2197</v>
      </c>
      <c r="D201">
        <v>835592</v>
      </c>
      <c r="E201" t="s">
        <v>719</v>
      </c>
      <c r="F201">
        <v>603084</v>
      </c>
      <c r="G201" t="s">
        <v>3149</v>
      </c>
      <c r="H201" t="s">
        <v>3150</v>
      </c>
      <c r="I201" t="s">
        <v>2971</v>
      </c>
      <c r="J201" t="s">
        <v>3062</v>
      </c>
      <c r="K201">
        <v>0.06</v>
      </c>
      <c r="L201">
        <v>6.5000000000000002E-2</v>
      </c>
      <c r="M201">
        <v>5.0000000000000044E-3</v>
      </c>
      <c r="N201">
        <v>0.1</v>
      </c>
      <c r="O201">
        <v>0.122</v>
      </c>
      <c r="P201">
        <v>-0.02</v>
      </c>
      <c r="Q201">
        <v>0</v>
      </c>
      <c r="R201">
        <v>-0.02</v>
      </c>
      <c r="S201">
        <v>-0.02</v>
      </c>
      <c r="T201">
        <v>-0.02</v>
      </c>
      <c r="U201">
        <v>0.08</v>
      </c>
      <c r="V201">
        <v>0.1</v>
      </c>
      <c r="W201">
        <v>0.08</v>
      </c>
      <c r="X201">
        <v>0.08</v>
      </c>
      <c r="Y201">
        <v>0.08</v>
      </c>
      <c r="Z201">
        <v>0.10199999999999999</v>
      </c>
      <c r="AA201">
        <v>0.122</v>
      </c>
      <c r="AB201">
        <v>0.10199999999999999</v>
      </c>
      <c r="AC201">
        <v>0.10199999999999999</v>
      </c>
      <c r="AD201">
        <v>0.10199999999999999</v>
      </c>
      <c r="AE201" t="str">
        <f>VLOOKUP(G201,'[2]Fee Breakdown-After May18'!BO:BP,2,0)</f>
        <v>Olahraga &amp; OutdoorPeralatan Bersantai &amp; Rekreasi Luar RuanganYoga &amp; Pilates</v>
      </c>
      <c r="AR201" t="s">
        <v>1348</v>
      </c>
      <c r="AS201" t="s">
        <v>963</v>
      </c>
      <c r="AT201" t="s">
        <v>1387</v>
      </c>
    </row>
    <row r="202" spans="1:46">
      <c r="A202" t="s">
        <v>2160</v>
      </c>
      <c r="B202">
        <v>603014</v>
      </c>
      <c r="C202" t="s">
        <v>2197</v>
      </c>
      <c r="D202">
        <v>835592</v>
      </c>
      <c r="E202" t="s">
        <v>2203</v>
      </c>
      <c r="F202">
        <v>838408</v>
      </c>
      <c r="G202" t="s">
        <v>3154</v>
      </c>
      <c r="H202" t="s">
        <v>3150</v>
      </c>
      <c r="I202" t="s">
        <v>2971</v>
      </c>
      <c r="J202" t="s">
        <v>3062</v>
      </c>
      <c r="K202">
        <v>0.06</v>
      </c>
      <c r="L202">
        <v>6.5000000000000002E-2</v>
      </c>
      <c r="M202">
        <v>5.0000000000000044E-3</v>
      </c>
      <c r="N202">
        <v>9.5000000000000001E-2</v>
      </c>
      <c r="O202">
        <v>0.122</v>
      </c>
      <c r="P202">
        <v>-0.02</v>
      </c>
      <c r="Q202">
        <v>0</v>
      </c>
      <c r="R202">
        <v>-0.02</v>
      </c>
      <c r="S202">
        <v>-0.02</v>
      </c>
      <c r="T202">
        <v>-0.02</v>
      </c>
      <c r="U202">
        <v>7.4999999999999997E-2</v>
      </c>
      <c r="V202">
        <v>9.5000000000000001E-2</v>
      </c>
      <c r="W202">
        <v>7.4999999999999997E-2</v>
      </c>
      <c r="X202">
        <v>7.4999999999999997E-2</v>
      </c>
      <c r="Y202">
        <v>7.4999999999999997E-2</v>
      </c>
      <c r="Z202">
        <v>0.10199999999999999</v>
      </c>
      <c r="AA202">
        <v>0.122</v>
      </c>
      <c r="AB202">
        <v>0.10199999999999999</v>
      </c>
      <c r="AC202">
        <v>0.10199999999999999</v>
      </c>
      <c r="AD202">
        <v>0.10199999999999999</v>
      </c>
      <c r="AE202" t="str">
        <f>VLOOKUP(G202,'[2]Fee Breakdown-After May18'!BO:BP,2,0)</f>
        <v>Olahraga &amp; OutdoorPeralatan Bersantai &amp; Rekreasi Luar RuanganBersepeda</v>
      </c>
      <c r="AR202" t="s">
        <v>1348</v>
      </c>
      <c r="AS202" t="s">
        <v>963</v>
      </c>
      <c r="AT202" t="s">
        <v>1388</v>
      </c>
    </row>
    <row r="203" spans="1:46">
      <c r="A203" t="s">
        <v>2160</v>
      </c>
      <c r="B203">
        <v>603014</v>
      </c>
      <c r="C203" t="s">
        <v>2197</v>
      </c>
      <c r="D203">
        <v>835592</v>
      </c>
      <c r="E203" t="s">
        <v>2206</v>
      </c>
      <c r="F203">
        <v>700741</v>
      </c>
      <c r="G203" t="s">
        <v>3158</v>
      </c>
      <c r="H203" t="s">
        <v>3150</v>
      </c>
      <c r="I203" t="s">
        <v>2971</v>
      </c>
      <c r="J203" t="s">
        <v>3062</v>
      </c>
      <c r="K203">
        <v>0.06</v>
      </c>
      <c r="L203">
        <v>6.5000000000000002E-2</v>
      </c>
      <c r="M203">
        <v>5.0000000000000044E-3</v>
      </c>
      <c r="N203">
        <v>0.1</v>
      </c>
      <c r="O203">
        <v>0.122</v>
      </c>
      <c r="P203">
        <v>-0.02</v>
      </c>
      <c r="Q203">
        <v>0</v>
      </c>
      <c r="R203">
        <v>-0.02</v>
      </c>
      <c r="S203">
        <v>-0.02</v>
      </c>
      <c r="T203">
        <v>-0.02</v>
      </c>
      <c r="U203">
        <v>0.08</v>
      </c>
      <c r="V203">
        <v>0.1</v>
      </c>
      <c r="W203">
        <v>0.08</v>
      </c>
      <c r="X203">
        <v>0.08</v>
      </c>
      <c r="Y203">
        <v>0.08</v>
      </c>
      <c r="Z203">
        <v>0.10199999999999999</v>
      </c>
      <c r="AA203">
        <v>0.122</v>
      </c>
      <c r="AB203">
        <v>0.10199999999999999</v>
      </c>
      <c r="AC203">
        <v>0.10199999999999999</v>
      </c>
      <c r="AD203">
        <v>0.10199999999999999</v>
      </c>
      <c r="AE203" t="str">
        <f>VLOOKUP(G203,'[2]Fee Breakdown-After May18'!BO:BP,2,0)</f>
        <v>Olahraga &amp; OutdoorPeralatan Bersantai &amp; Rekreasi Luar RuanganPagar</v>
      </c>
      <c r="AR203" t="s">
        <v>1348</v>
      </c>
      <c r="AS203" t="s">
        <v>963</v>
      </c>
      <c r="AT203" t="s">
        <v>1389</v>
      </c>
    </row>
    <row r="204" spans="1:46">
      <c r="A204" t="s">
        <v>2160</v>
      </c>
      <c r="B204">
        <v>603014</v>
      </c>
      <c r="C204" t="s">
        <v>2197</v>
      </c>
      <c r="D204">
        <v>835592</v>
      </c>
      <c r="E204" t="s">
        <v>2201</v>
      </c>
      <c r="F204">
        <v>603288</v>
      </c>
      <c r="G204" t="s">
        <v>3162</v>
      </c>
      <c r="H204" t="s">
        <v>3150</v>
      </c>
      <c r="I204" t="s">
        <v>2971</v>
      </c>
      <c r="J204" t="s">
        <v>3062</v>
      </c>
      <c r="K204">
        <v>0.06</v>
      </c>
      <c r="L204">
        <v>6.5000000000000002E-2</v>
      </c>
      <c r="M204">
        <v>5.0000000000000044E-3</v>
      </c>
      <c r="N204">
        <v>0.1</v>
      </c>
      <c r="O204">
        <v>0.122</v>
      </c>
      <c r="P204">
        <v>-0.02</v>
      </c>
      <c r="Q204">
        <v>0</v>
      </c>
      <c r="R204">
        <v>-0.02</v>
      </c>
      <c r="S204">
        <v>-0.02</v>
      </c>
      <c r="T204">
        <v>-0.02</v>
      </c>
      <c r="U204">
        <v>0.08</v>
      </c>
      <c r="V204">
        <v>0.1</v>
      </c>
      <c r="W204">
        <v>0.08</v>
      </c>
      <c r="X204">
        <v>0.08</v>
      </c>
      <c r="Y204">
        <v>0.08</v>
      </c>
      <c r="Z204">
        <v>0.10199999999999999</v>
      </c>
      <c r="AA204">
        <v>0.122</v>
      </c>
      <c r="AB204">
        <v>0.10199999999999999</v>
      </c>
      <c r="AC204">
        <v>0.10199999999999999</v>
      </c>
      <c r="AD204">
        <v>0.10199999999999999</v>
      </c>
      <c r="AE204" t="str">
        <f>VLOOKUP(G204,'[2]Fee Breakdown-After May18'!BO:BP,2,0)</f>
        <v>Olahraga &amp; OutdoorPeralatan Bersantai &amp; Rekreasi Luar RuanganTinju &amp; Seni Bela Diri</v>
      </c>
      <c r="AR204" t="s">
        <v>1348</v>
      </c>
      <c r="AS204" t="s">
        <v>963</v>
      </c>
      <c r="AT204" t="s">
        <v>1390</v>
      </c>
    </row>
    <row r="205" spans="1:46">
      <c r="A205" t="s">
        <v>2160</v>
      </c>
      <c r="B205">
        <v>603014</v>
      </c>
      <c r="C205" t="s">
        <v>2197</v>
      </c>
      <c r="D205">
        <v>835592</v>
      </c>
      <c r="E205" t="s">
        <v>2204</v>
      </c>
      <c r="F205">
        <v>603605</v>
      </c>
      <c r="G205" t="s">
        <v>3166</v>
      </c>
      <c r="H205" t="s">
        <v>3150</v>
      </c>
      <c r="I205" t="s">
        <v>2971</v>
      </c>
      <c r="J205" t="s">
        <v>3062</v>
      </c>
      <c r="K205">
        <v>0.06</v>
      </c>
      <c r="L205">
        <v>6.5000000000000002E-2</v>
      </c>
      <c r="M205">
        <v>5.0000000000000044E-3</v>
      </c>
      <c r="N205">
        <v>0.1</v>
      </c>
      <c r="O205">
        <v>0.122</v>
      </c>
      <c r="P205">
        <v>-0.02</v>
      </c>
      <c r="Q205">
        <v>0</v>
      </c>
      <c r="R205">
        <v>-0.02</v>
      </c>
      <c r="S205">
        <v>-0.02</v>
      </c>
      <c r="T205">
        <v>-0.02</v>
      </c>
      <c r="U205">
        <v>0.08</v>
      </c>
      <c r="V205">
        <v>0.1</v>
      </c>
      <c r="W205">
        <v>0.08</v>
      </c>
      <c r="X205">
        <v>0.08</v>
      </c>
      <c r="Y205">
        <v>0.08</v>
      </c>
      <c r="Z205">
        <v>0.10199999999999999</v>
      </c>
      <c r="AA205">
        <v>0.122</v>
      </c>
      <c r="AB205">
        <v>0.10199999999999999</v>
      </c>
      <c r="AC205">
        <v>0.10199999999999999</v>
      </c>
      <c r="AD205">
        <v>0.10199999999999999</v>
      </c>
      <c r="AE205" t="str">
        <f>VLOOKUP(G205,'[2]Fee Breakdown-After May18'!BO:BP,2,0)</f>
        <v>Olahraga &amp; OutdoorPeralatan Bersantai &amp; Rekreasi Luar RuanganDart</v>
      </c>
      <c r="AR205" t="s">
        <v>1348</v>
      </c>
      <c r="AS205" t="s">
        <v>963</v>
      </c>
      <c r="AT205" t="s">
        <v>967</v>
      </c>
    </row>
    <row r="206" spans="1:46">
      <c r="A206" t="s">
        <v>2160</v>
      </c>
      <c r="B206">
        <v>603014</v>
      </c>
      <c r="C206" t="s">
        <v>2197</v>
      </c>
      <c r="D206">
        <v>835592</v>
      </c>
      <c r="E206" t="s">
        <v>2215</v>
      </c>
      <c r="F206">
        <v>603493</v>
      </c>
      <c r="G206" t="s">
        <v>3170</v>
      </c>
      <c r="H206" t="s">
        <v>3150</v>
      </c>
      <c r="I206" t="s">
        <v>2971</v>
      </c>
      <c r="J206" t="s">
        <v>3062</v>
      </c>
      <c r="K206">
        <v>0.06</v>
      </c>
      <c r="L206">
        <v>6.5000000000000002E-2</v>
      </c>
      <c r="M206">
        <v>5.0000000000000044E-3</v>
      </c>
      <c r="N206">
        <v>0.1</v>
      </c>
      <c r="O206">
        <v>0.122</v>
      </c>
      <c r="P206">
        <v>-0.02</v>
      </c>
      <c r="Q206">
        <v>0</v>
      </c>
      <c r="R206">
        <v>-0.02</v>
      </c>
      <c r="S206">
        <v>-0.02</v>
      </c>
      <c r="T206">
        <v>-0.02</v>
      </c>
      <c r="U206">
        <v>0.08</v>
      </c>
      <c r="V206">
        <v>0.1</v>
      </c>
      <c r="W206">
        <v>0.08</v>
      </c>
      <c r="X206">
        <v>0.08</v>
      </c>
      <c r="Y206">
        <v>0.08</v>
      </c>
      <c r="Z206">
        <v>0.10199999999999999</v>
      </c>
      <c r="AA206">
        <v>0.122</v>
      </c>
      <c r="AB206">
        <v>0.10199999999999999</v>
      </c>
      <c r="AC206">
        <v>0.10199999999999999</v>
      </c>
      <c r="AD206">
        <v>0.10199999999999999</v>
      </c>
      <c r="AE206" t="str">
        <f>VLOOKUP(G206,'[2]Fee Breakdown-After May18'!BO:BP,2,0)</f>
        <v>Olahraga &amp; OutdoorPeralatan Bersantai &amp; Rekreasi Luar RuanganSkateboard</v>
      </c>
      <c r="AR206" t="s">
        <v>1348</v>
      </c>
      <c r="AS206" t="s">
        <v>963</v>
      </c>
      <c r="AT206" t="s">
        <v>1391</v>
      </c>
    </row>
    <row r="207" spans="1:46">
      <c r="A207" t="s">
        <v>2160</v>
      </c>
      <c r="B207">
        <v>603014</v>
      </c>
      <c r="C207" t="s">
        <v>2197</v>
      </c>
      <c r="D207">
        <v>835592</v>
      </c>
      <c r="E207" t="s">
        <v>715</v>
      </c>
      <c r="F207">
        <v>603317</v>
      </c>
      <c r="G207" t="s">
        <v>3174</v>
      </c>
      <c r="H207" t="s">
        <v>3150</v>
      </c>
      <c r="I207" t="s">
        <v>2971</v>
      </c>
      <c r="J207" t="s">
        <v>3062</v>
      </c>
      <c r="K207">
        <v>0.06</v>
      </c>
      <c r="L207">
        <v>6.5000000000000002E-2</v>
      </c>
      <c r="M207">
        <v>5.0000000000000044E-3</v>
      </c>
      <c r="N207">
        <v>0.1</v>
      </c>
      <c r="O207">
        <v>0.122</v>
      </c>
      <c r="P207">
        <v>-0.02</v>
      </c>
      <c r="Q207">
        <v>0</v>
      </c>
      <c r="R207">
        <v>-0.02</v>
      </c>
      <c r="S207">
        <v>-0.02</v>
      </c>
      <c r="T207">
        <v>-0.02</v>
      </c>
      <c r="U207">
        <v>0.08</v>
      </c>
      <c r="V207">
        <v>0.1</v>
      </c>
      <c r="W207">
        <v>0.08</v>
      </c>
      <c r="X207">
        <v>0.08</v>
      </c>
      <c r="Y207">
        <v>0.08</v>
      </c>
      <c r="Z207">
        <v>0.10199999999999999</v>
      </c>
      <c r="AA207">
        <v>0.122</v>
      </c>
      <c r="AB207">
        <v>0.10199999999999999</v>
      </c>
      <c r="AC207">
        <v>0.10199999999999999</v>
      </c>
      <c r="AD207">
        <v>0.10199999999999999</v>
      </c>
      <c r="AE207" t="str">
        <f>VLOOKUP(G207,'[2]Fee Breakdown-After May18'!BO:BP,2,0)</f>
        <v>Olahraga &amp; OutdoorPeralatan Bersantai &amp; Rekreasi Luar RuanganTaekwondo</v>
      </c>
      <c r="AR207" t="s">
        <v>1348</v>
      </c>
      <c r="AS207" t="s">
        <v>963</v>
      </c>
      <c r="AT207" t="s">
        <v>1392</v>
      </c>
    </row>
    <row r="208" spans="1:46">
      <c r="A208" t="s">
        <v>2160</v>
      </c>
      <c r="B208">
        <v>603014</v>
      </c>
      <c r="C208" t="s">
        <v>2197</v>
      </c>
      <c r="D208">
        <v>835592</v>
      </c>
      <c r="E208" t="s">
        <v>2202</v>
      </c>
      <c r="F208">
        <v>969096</v>
      </c>
      <c r="G208" t="s">
        <v>3178</v>
      </c>
      <c r="H208" t="s">
        <v>3150</v>
      </c>
      <c r="I208" t="s">
        <v>2971</v>
      </c>
      <c r="J208" t="s">
        <v>3062</v>
      </c>
      <c r="K208">
        <v>0.06</v>
      </c>
      <c r="L208">
        <v>6.5000000000000002E-2</v>
      </c>
      <c r="M208">
        <v>5.0000000000000044E-3</v>
      </c>
      <c r="N208">
        <v>0.1</v>
      </c>
      <c r="O208">
        <v>0.122</v>
      </c>
      <c r="P208">
        <v>-0.02</v>
      </c>
      <c r="Q208">
        <v>0</v>
      </c>
      <c r="R208">
        <v>-0.02</v>
      </c>
      <c r="S208">
        <v>-0.02</v>
      </c>
      <c r="T208">
        <v>-0.02</v>
      </c>
      <c r="U208">
        <v>0.08</v>
      </c>
      <c r="V208">
        <v>0.1</v>
      </c>
      <c r="W208">
        <v>0.08</v>
      </c>
      <c r="X208">
        <v>0.08</v>
      </c>
      <c r="Y208">
        <v>0.08</v>
      </c>
      <c r="Z208">
        <v>0.10199999999999999</v>
      </c>
      <c r="AA208">
        <v>0.122</v>
      </c>
      <c r="AB208">
        <v>0.10199999999999999</v>
      </c>
      <c r="AC208">
        <v>0.10199999999999999</v>
      </c>
      <c r="AD208">
        <v>0.10199999999999999</v>
      </c>
      <c r="AE208" t="str">
        <f>VLOOKUP(G208,'[2]Fee Breakdown-After May18'!BO:BP,2,0)</f>
        <v>Olahraga &amp; OutdoorPeralatan Bersantai &amp; Rekreasi Luar RuanganMendaki</v>
      </c>
      <c r="AR208" t="s">
        <v>1348</v>
      </c>
      <c r="AS208" t="s">
        <v>963</v>
      </c>
      <c r="AT208" t="s">
        <v>1393</v>
      </c>
    </row>
    <row r="209" spans="1:46">
      <c r="A209" t="s">
        <v>2160</v>
      </c>
      <c r="B209">
        <v>603014</v>
      </c>
      <c r="C209" t="s">
        <v>2197</v>
      </c>
      <c r="D209">
        <v>835592</v>
      </c>
      <c r="E209" t="s">
        <v>2198</v>
      </c>
      <c r="F209">
        <v>969608</v>
      </c>
      <c r="G209" t="s">
        <v>3182</v>
      </c>
      <c r="H209" t="s">
        <v>3150</v>
      </c>
      <c r="I209" t="s">
        <v>2971</v>
      </c>
      <c r="J209" t="s">
        <v>3062</v>
      </c>
      <c r="K209">
        <v>0.06</v>
      </c>
      <c r="L209">
        <v>6.5000000000000002E-2</v>
      </c>
      <c r="M209">
        <v>5.0000000000000044E-3</v>
      </c>
      <c r="N209">
        <v>0.1</v>
      </c>
      <c r="O209">
        <v>0.122</v>
      </c>
      <c r="P209">
        <v>-0.02</v>
      </c>
      <c r="Q209">
        <v>0</v>
      </c>
      <c r="R209">
        <v>-0.02</v>
      </c>
      <c r="S209">
        <v>-0.02</v>
      </c>
      <c r="T209">
        <v>-0.02</v>
      </c>
      <c r="U209">
        <v>0.08</v>
      </c>
      <c r="V209">
        <v>0.1</v>
      </c>
      <c r="W209">
        <v>0.08</v>
      </c>
      <c r="X209">
        <v>0.08</v>
      </c>
      <c r="Y209">
        <v>0.08</v>
      </c>
      <c r="Z209">
        <v>0.10199999999999999</v>
      </c>
      <c r="AA209">
        <v>0.122</v>
      </c>
      <c r="AB209">
        <v>0.10199999999999999</v>
      </c>
      <c r="AC209">
        <v>0.10199999999999999</v>
      </c>
      <c r="AD209">
        <v>0.10199999999999999</v>
      </c>
      <c r="AE209" t="str">
        <f>VLOOKUP(G209,'[2]Fee Breakdown-After May18'!BO:BP,2,0)</f>
        <v>Olahraga &amp; OutdoorPeralatan Bersantai &amp; Rekreasi Luar RuanganAerobik</v>
      </c>
      <c r="AR209" t="s">
        <v>1348</v>
      </c>
      <c r="AS209" t="s">
        <v>963</v>
      </c>
      <c r="AT209" t="s">
        <v>1394</v>
      </c>
    </row>
    <row r="210" spans="1:46">
      <c r="A210" t="s">
        <v>2160</v>
      </c>
      <c r="B210">
        <v>603014</v>
      </c>
      <c r="C210" t="s">
        <v>2197</v>
      </c>
      <c r="D210">
        <v>835592</v>
      </c>
      <c r="E210" t="s">
        <v>2208</v>
      </c>
      <c r="F210">
        <v>969480</v>
      </c>
      <c r="G210" t="s">
        <v>3185</v>
      </c>
      <c r="H210" t="s">
        <v>3150</v>
      </c>
      <c r="I210" t="s">
        <v>2971</v>
      </c>
      <c r="J210" t="s">
        <v>3062</v>
      </c>
      <c r="K210">
        <v>0.06</v>
      </c>
      <c r="L210">
        <v>6.5000000000000002E-2</v>
      </c>
      <c r="M210">
        <v>5.0000000000000044E-3</v>
      </c>
      <c r="N210">
        <v>0.1</v>
      </c>
      <c r="O210">
        <v>0.122</v>
      </c>
      <c r="P210">
        <v>-0.02</v>
      </c>
      <c r="Q210">
        <v>0</v>
      </c>
      <c r="R210">
        <v>-0.02</v>
      </c>
      <c r="S210">
        <v>-0.02</v>
      </c>
      <c r="T210">
        <v>-0.02</v>
      </c>
      <c r="U210">
        <v>0.08</v>
      </c>
      <c r="V210">
        <v>0.1</v>
      </c>
      <c r="W210">
        <v>0.08</v>
      </c>
      <c r="X210">
        <v>0.08</v>
      </c>
      <c r="Y210">
        <v>0.08</v>
      </c>
      <c r="Z210">
        <v>0.10199999999999999</v>
      </c>
      <c r="AA210">
        <v>0.122</v>
      </c>
      <c r="AB210">
        <v>0.10199999999999999</v>
      </c>
      <c r="AC210">
        <v>0.10199999999999999</v>
      </c>
      <c r="AD210">
        <v>0.10199999999999999</v>
      </c>
      <c r="AE210" t="str">
        <f>VLOOKUP(G210,'[2]Fee Breakdown-After May18'!BO:BP,2,0)</f>
        <v>Olahraga &amp; OutdoorPeralatan Bersantai &amp; Rekreasi Luar RuanganSenam</v>
      </c>
      <c r="AR210" t="s">
        <v>1348</v>
      </c>
      <c r="AS210" t="s">
        <v>963</v>
      </c>
      <c r="AT210" t="s">
        <v>1395</v>
      </c>
    </row>
    <row r="211" spans="1:46">
      <c r="A211" t="s">
        <v>2160</v>
      </c>
      <c r="B211">
        <v>603014</v>
      </c>
      <c r="C211" t="s">
        <v>2197</v>
      </c>
      <c r="D211">
        <v>835592</v>
      </c>
      <c r="E211" t="s">
        <v>2219</v>
      </c>
      <c r="F211">
        <v>603301</v>
      </c>
      <c r="G211" t="s">
        <v>3189</v>
      </c>
      <c r="H211" t="s">
        <v>3150</v>
      </c>
      <c r="I211" t="s">
        <v>2971</v>
      </c>
      <c r="J211" t="s">
        <v>3062</v>
      </c>
      <c r="K211">
        <v>0.06</v>
      </c>
      <c r="L211">
        <v>6.5000000000000002E-2</v>
      </c>
      <c r="M211">
        <v>5.0000000000000044E-3</v>
      </c>
      <c r="N211">
        <v>0.1</v>
      </c>
      <c r="O211">
        <v>0.122</v>
      </c>
      <c r="P211">
        <v>-0.02</v>
      </c>
      <c r="Q211">
        <v>0</v>
      </c>
      <c r="R211">
        <v>-0.02</v>
      </c>
      <c r="S211">
        <v>-0.02</v>
      </c>
      <c r="T211">
        <v>-0.02</v>
      </c>
      <c r="U211">
        <v>0.08</v>
      </c>
      <c r="V211">
        <v>0.1</v>
      </c>
      <c r="W211">
        <v>0.08</v>
      </c>
      <c r="X211">
        <v>0.08</v>
      </c>
      <c r="Y211">
        <v>0.08</v>
      </c>
      <c r="Z211">
        <v>0.10199999999999999</v>
      </c>
      <c r="AA211">
        <v>0.122</v>
      </c>
      <c r="AB211">
        <v>0.10199999999999999</v>
      </c>
      <c r="AC211">
        <v>0.10199999999999999</v>
      </c>
      <c r="AD211">
        <v>0.10199999999999999</v>
      </c>
      <c r="AE211" t="str">
        <f>VLOOKUP(G211,'[2]Fee Breakdown-After May18'!BO:BP,2,0)</f>
        <v>Olahraga &amp; OutdoorPeralatan Bersantai &amp; Rekreasi Luar RuanganGulat</v>
      </c>
      <c r="AR211" t="s">
        <v>1348</v>
      </c>
      <c r="AS211" t="s">
        <v>963</v>
      </c>
      <c r="AT211" t="s">
        <v>1396</v>
      </c>
    </row>
    <row r="212" spans="1:46">
      <c r="A212" t="s">
        <v>2160</v>
      </c>
      <c r="B212">
        <v>603014</v>
      </c>
      <c r="C212" t="s">
        <v>2197</v>
      </c>
      <c r="D212">
        <v>835592</v>
      </c>
      <c r="E212" t="s">
        <v>2218</v>
      </c>
      <c r="F212">
        <v>970248</v>
      </c>
      <c r="G212" t="s">
        <v>3192</v>
      </c>
      <c r="H212" t="s">
        <v>3150</v>
      </c>
      <c r="I212" t="s">
        <v>2971</v>
      </c>
      <c r="J212" t="s">
        <v>3062</v>
      </c>
      <c r="K212">
        <v>0.06</v>
      </c>
      <c r="L212">
        <v>6.5000000000000002E-2</v>
      </c>
      <c r="M212">
        <v>5.0000000000000044E-3</v>
      </c>
      <c r="N212">
        <v>0.1</v>
      </c>
      <c r="O212">
        <v>0.1</v>
      </c>
      <c r="P212">
        <v>-0.02</v>
      </c>
      <c r="Q212">
        <v>0</v>
      </c>
      <c r="R212">
        <v>-0.02</v>
      </c>
      <c r="S212">
        <v>-0.02</v>
      </c>
      <c r="T212">
        <v>-0.02</v>
      </c>
      <c r="U212">
        <v>0.08</v>
      </c>
      <c r="V212">
        <v>0.1</v>
      </c>
      <c r="W212">
        <v>0.08</v>
      </c>
      <c r="X212">
        <v>0.08</v>
      </c>
      <c r="Y212">
        <v>0.08</v>
      </c>
      <c r="Z212">
        <v>0.08</v>
      </c>
      <c r="AA212">
        <v>0.1</v>
      </c>
      <c r="AB212">
        <v>0.08</v>
      </c>
      <c r="AC212">
        <v>0.08</v>
      </c>
      <c r="AD212">
        <v>0.08</v>
      </c>
      <c r="AE212" t="str">
        <f>VLOOKUP(G212,'[2]Fee Breakdown-After May18'!BO:BP,2,0)</f>
        <v>Olahraga &amp; OutdoorPeralatan Bersantai &amp; Rekreasi Luar RuanganTrilomba</v>
      </c>
      <c r="AR212" t="s">
        <v>1348</v>
      </c>
      <c r="AS212" t="s">
        <v>963</v>
      </c>
      <c r="AT212" t="s">
        <v>1397</v>
      </c>
    </row>
    <row r="213" spans="1:46">
      <c r="A213" t="s">
        <v>2160</v>
      </c>
      <c r="B213">
        <v>603014</v>
      </c>
      <c r="C213" t="s">
        <v>2197</v>
      </c>
      <c r="D213">
        <v>835592</v>
      </c>
      <c r="E213" t="s">
        <v>2217</v>
      </c>
      <c r="F213">
        <v>603247</v>
      </c>
      <c r="G213" t="s">
        <v>3196</v>
      </c>
      <c r="H213" t="s">
        <v>3150</v>
      </c>
      <c r="I213" t="s">
        <v>2971</v>
      </c>
      <c r="J213" t="s">
        <v>3062</v>
      </c>
      <c r="K213">
        <v>0.06</v>
      </c>
      <c r="L213">
        <v>6.5000000000000002E-2</v>
      </c>
      <c r="M213">
        <v>5.0000000000000044E-3</v>
      </c>
      <c r="N213">
        <v>0.1</v>
      </c>
      <c r="O213">
        <v>0.1</v>
      </c>
      <c r="P213">
        <v>-0.02</v>
      </c>
      <c r="Q213">
        <v>0</v>
      </c>
      <c r="R213">
        <v>-0.02</v>
      </c>
      <c r="S213">
        <v>-0.02</v>
      </c>
      <c r="T213">
        <v>-0.02</v>
      </c>
      <c r="U213">
        <v>0.08</v>
      </c>
      <c r="V213">
        <v>0.1</v>
      </c>
      <c r="W213">
        <v>0.08</v>
      </c>
      <c r="X213">
        <v>0.08</v>
      </c>
      <c r="Y213">
        <v>0.08</v>
      </c>
      <c r="Z213">
        <v>0.08</v>
      </c>
      <c r="AA213">
        <v>0.1</v>
      </c>
      <c r="AB213">
        <v>0.08</v>
      </c>
      <c r="AC213">
        <v>0.08</v>
      </c>
      <c r="AD213">
        <v>0.08</v>
      </c>
      <c r="AE213" t="str">
        <f>VLOOKUP(G213,'[2]Fee Breakdown-After May18'!BO:BP,2,0)</f>
        <v>Olahraga &amp; OutdoorPeralatan Bersantai &amp; Rekreasi Luar RuanganLintasan &amp; Lapangan</v>
      </c>
      <c r="AR213" t="s">
        <v>1348</v>
      </c>
      <c r="AS213" t="s">
        <v>963</v>
      </c>
      <c r="AT213" t="s">
        <v>1398</v>
      </c>
    </row>
    <row r="214" spans="1:46">
      <c r="A214" t="s">
        <v>2160</v>
      </c>
      <c r="B214">
        <v>603014</v>
      </c>
      <c r="C214" t="s">
        <v>2197</v>
      </c>
      <c r="D214">
        <v>835592</v>
      </c>
      <c r="E214" t="s">
        <v>2216</v>
      </c>
      <c r="F214">
        <v>970120</v>
      </c>
      <c r="G214" t="s">
        <v>3200</v>
      </c>
      <c r="H214" t="s">
        <v>3150</v>
      </c>
      <c r="I214" t="s">
        <v>2971</v>
      </c>
      <c r="J214" t="s">
        <v>3062</v>
      </c>
      <c r="K214">
        <v>0.06</v>
      </c>
      <c r="L214">
        <v>6.5000000000000002E-2</v>
      </c>
      <c r="M214">
        <v>5.0000000000000044E-3</v>
      </c>
      <c r="N214">
        <v>0.1</v>
      </c>
      <c r="O214">
        <v>0.1</v>
      </c>
      <c r="P214">
        <v>-0.02</v>
      </c>
      <c r="Q214">
        <v>0</v>
      </c>
      <c r="R214">
        <v>-0.02</v>
      </c>
      <c r="S214">
        <v>-0.02</v>
      </c>
      <c r="T214">
        <v>-0.02</v>
      </c>
      <c r="U214">
        <v>0.08</v>
      </c>
      <c r="V214">
        <v>0.1</v>
      </c>
      <c r="W214">
        <v>0.08</v>
      </c>
      <c r="X214">
        <v>0.08</v>
      </c>
      <c r="Y214">
        <v>0.08</v>
      </c>
      <c r="Z214">
        <v>0.08</v>
      </c>
      <c r="AA214">
        <v>0.1</v>
      </c>
      <c r="AB214">
        <v>0.08</v>
      </c>
      <c r="AC214">
        <v>0.08</v>
      </c>
      <c r="AD214">
        <v>0.08</v>
      </c>
      <c r="AE214" t="str">
        <f>VLOOKUP(G214,'[2]Fee Breakdown-After May18'!BO:BP,2,0)</f>
        <v>Olahraga &amp; OutdoorPeralatan Bersantai &amp; Rekreasi Luar RuanganTerjun Payung</v>
      </c>
      <c r="AR214" t="s">
        <v>1348</v>
      </c>
      <c r="AS214" t="s">
        <v>1399</v>
      </c>
      <c r="AT214" t="s">
        <v>1400</v>
      </c>
    </row>
    <row r="215" spans="1:46">
      <c r="A215" t="s">
        <v>2160</v>
      </c>
      <c r="B215">
        <v>603014</v>
      </c>
      <c r="C215" t="s">
        <v>2197</v>
      </c>
      <c r="D215">
        <v>835592</v>
      </c>
      <c r="E215" t="s">
        <v>2214</v>
      </c>
      <c r="F215">
        <v>969992</v>
      </c>
      <c r="G215" t="s">
        <v>3204</v>
      </c>
      <c r="H215" t="s">
        <v>3150</v>
      </c>
      <c r="I215" t="s">
        <v>2971</v>
      </c>
      <c r="J215" t="s">
        <v>3062</v>
      </c>
      <c r="K215">
        <v>0.06</v>
      </c>
      <c r="L215">
        <v>6.5000000000000002E-2</v>
      </c>
      <c r="M215">
        <v>5.0000000000000044E-3</v>
      </c>
      <c r="N215">
        <v>0.1</v>
      </c>
      <c r="O215">
        <v>0.122</v>
      </c>
      <c r="P215">
        <v>-0.02</v>
      </c>
      <c r="Q215">
        <v>0</v>
      </c>
      <c r="R215">
        <v>-0.02</v>
      </c>
      <c r="S215">
        <v>-0.02</v>
      </c>
      <c r="T215">
        <v>-0.02</v>
      </c>
      <c r="U215">
        <v>0.08</v>
      </c>
      <c r="V215">
        <v>0.1</v>
      </c>
      <c r="W215">
        <v>0.08</v>
      </c>
      <c r="X215">
        <v>0.08</v>
      </c>
      <c r="Y215">
        <v>0.08</v>
      </c>
      <c r="Z215">
        <v>0.10199999999999999</v>
      </c>
      <c r="AA215">
        <v>0.122</v>
      </c>
      <c r="AB215">
        <v>0.10199999999999999</v>
      </c>
      <c r="AC215">
        <v>0.10199999999999999</v>
      </c>
      <c r="AD215">
        <v>0.10199999999999999</v>
      </c>
      <c r="AE215" t="str">
        <f>VLOOKUP(G215,'[2]Fee Breakdown-After May18'!BO:BP,2,0)</f>
        <v>Olahraga &amp; OutdoorPeralatan Bersantai &amp; Rekreasi Luar RuanganLari</v>
      </c>
      <c r="AR215" t="s">
        <v>1348</v>
      </c>
      <c r="AS215" t="s">
        <v>1399</v>
      </c>
      <c r="AT215" t="s">
        <v>1401</v>
      </c>
    </row>
    <row r="216" spans="1:46">
      <c r="A216" t="s">
        <v>1444</v>
      </c>
      <c r="B216">
        <v>801928</v>
      </c>
      <c r="C216" t="s">
        <v>1458</v>
      </c>
      <c r="D216">
        <v>927112</v>
      </c>
      <c r="G216" t="s">
        <v>3207</v>
      </c>
      <c r="H216" t="s">
        <v>3207</v>
      </c>
      <c r="I216" t="s">
        <v>2971</v>
      </c>
      <c r="J216" t="s">
        <v>3208</v>
      </c>
      <c r="K216">
        <v>0.05</v>
      </c>
      <c r="L216">
        <v>0.08</v>
      </c>
      <c r="M216">
        <v>0.03</v>
      </c>
      <c r="N216">
        <v>0.1</v>
      </c>
      <c r="O216">
        <v>8.2000000000000003E-2</v>
      </c>
      <c r="P216">
        <v>-0.02</v>
      </c>
      <c r="Q216">
        <v>0</v>
      </c>
      <c r="R216">
        <v>-0.02</v>
      </c>
      <c r="S216">
        <v>-0.02</v>
      </c>
      <c r="T216">
        <v>-0.02</v>
      </c>
      <c r="U216">
        <v>0.08</v>
      </c>
      <c r="V216">
        <v>0.1</v>
      </c>
      <c r="W216">
        <v>0.08</v>
      </c>
      <c r="X216">
        <v>0.08</v>
      </c>
      <c r="Y216">
        <v>0.08</v>
      </c>
      <c r="Z216">
        <v>6.2E-2</v>
      </c>
      <c r="AA216">
        <v>8.2000000000000003E-2</v>
      </c>
      <c r="AB216">
        <v>6.2E-2</v>
      </c>
      <c r="AC216">
        <v>6.2E-2</v>
      </c>
      <c r="AD216">
        <v>6.2E-2</v>
      </c>
      <c r="AE216" t="str">
        <f>VLOOKUP(G216,'[2]Fee Breakdown-After May18'!BO:BP,2,0)</f>
        <v>Buku, Majalah, &amp; AudioKemanusiaan &amp; Ilmu Sosial</v>
      </c>
      <c r="AR216" t="s">
        <v>1348</v>
      </c>
      <c r="AS216" t="s">
        <v>1399</v>
      </c>
      <c r="AT216" t="s">
        <v>1402</v>
      </c>
    </row>
    <row r="217" spans="1:46">
      <c r="A217" t="s">
        <v>2160</v>
      </c>
      <c r="B217">
        <v>603014</v>
      </c>
      <c r="C217" t="s">
        <v>2197</v>
      </c>
      <c r="D217">
        <v>835592</v>
      </c>
      <c r="E217" t="s">
        <v>2212</v>
      </c>
      <c r="F217">
        <v>970376</v>
      </c>
      <c r="G217" t="s">
        <v>3212</v>
      </c>
      <c r="H217" t="s">
        <v>3150</v>
      </c>
      <c r="I217" t="s">
        <v>2971</v>
      </c>
      <c r="J217" t="s">
        <v>3062</v>
      </c>
      <c r="K217">
        <v>0.06</v>
      </c>
      <c r="L217">
        <v>6.5000000000000002E-2</v>
      </c>
      <c r="M217">
        <v>5.0000000000000044E-3</v>
      </c>
      <c r="N217">
        <v>0.1</v>
      </c>
      <c r="O217">
        <v>0.1</v>
      </c>
      <c r="P217">
        <v>-0.02</v>
      </c>
      <c r="Q217">
        <v>0</v>
      </c>
      <c r="R217">
        <v>-0.02</v>
      </c>
      <c r="S217">
        <v>-0.02</v>
      </c>
      <c r="T217">
        <v>-0.02</v>
      </c>
      <c r="U217">
        <v>0.08</v>
      </c>
      <c r="V217">
        <v>0.1</v>
      </c>
      <c r="W217">
        <v>0.08</v>
      </c>
      <c r="X217">
        <v>0.08</v>
      </c>
      <c r="Y217">
        <v>0.08</v>
      </c>
      <c r="Z217">
        <v>0.08</v>
      </c>
      <c r="AA217">
        <v>0.1</v>
      </c>
      <c r="AB217">
        <v>0.08</v>
      </c>
      <c r="AC217">
        <v>0.08</v>
      </c>
      <c r="AD217">
        <v>0.08</v>
      </c>
      <c r="AE217" t="str">
        <f>VLOOKUP(G217,'[2]Fee Breakdown-After May18'!BO:BP,2,0)</f>
        <v>Olahraga &amp; OutdoorPeralatan Bersantai &amp; Rekreasi Luar RuanganBalapan</v>
      </c>
      <c r="AR217" t="s">
        <v>1348</v>
      </c>
      <c r="AS217" t="s">
        <v>1399</v>
      </c>
      <c r="AT217" t="s">
        <v>1403</v>
      </c>
    </row>
    <row r="218" spans="1:46">
      <c r="A218" t="s">
        <v>1959</v>
      </c>
      <c r="B218">
        <v>600024</v>
      </c>
      <c r="C218" t="s">
        <v>1972</v>
      </c>
      <c r="D218">
        <v>859272</v>
      </c>
      <c r="G218" t="s">
        <v>3216</v>
      </c>
      <c r="H218" t="s">
        <v>3216</v>
      </c>
      <c r="I218" t="s">
        <v>2547</v>
      </c>
      <c r="J218" t="s">
        <v>1959</v>
      </c>
      <c r="K218">
        <v>0.06</v>
      </c>
      <c r="L218">
        <v>0.08</v>
      </c>
      <c r="M218">
        <v>2.0000000000000004E-2</v>
      </c>
      <c r="N218">
        <v>0.1</v>
      </c>
      <c r="O218">
        <v>0.122</v>
      </c>
      <c r="P218">
        <v>-0.02</v>
      </c>
      <c r="Q218">
        <v>0</v>
      </c>
      <c r="R218">
        <v>-0.02</v>
      </c>
      <c r="S218">
        <v>-0.02</v>
      </c>
      <c r="T218">
        <v>-0.02</v>
      </c>
      <c r="U218">
        <v>0.08</v>
      </c>
      <c r="V218">
        <v>0.1</v>
      </c>
      <c r="W218">
        <v>0.08</v>
      </c>
      <c r="X218">
        <v>0.08</v>
      </c>
      <c r="Y218">
        <v>0.08</v>
      </c>
      <c r="Z218">
        <v>0.10199999999999999</v>
      </c>
      <c r="AA218">
        <v>0.122</v>
      </c>
      <c r="AB218">
        <v>0.10199999999999999</v>
      </c>
      <c r="AC218">
        <v>0.10199999999999999</v>
      </c>
      <c r="AD218">
        <v>0.10199999999999999</v>
      </c>
      <c r="AE218" t="str">
        <f>VLOOKUP(G218,'[2]Fee Breakdown-After May18'!BO:BP,2,0)</f>
        <v>Peralatan DapurSendok Garpu &amp; Peralatan Makan</v>
      </c>
      <c r="AR218" t="s">
        <v>1348</v>
      </c>
      <c r="AS218" t="s">
        <v>1399</v>
      </c>
      <c r="AT218" t="s">
        <v>1404</v>
      </c>
    </row>
    <row r="219" spans="1:46">
      <c r="A219" t="s">
        <v>2292</v>
      </c>
      <c r="B219">
        <v>604206</v>
      </c>
      <c r="C219" t="s">
        <v>2293</v>
      </c>
      <c r="D219">
        <v>860296</v>
      </c>
      <c r="G219" t="s">
        <v>3220</v>
      </c>
      <c r="H219" t="s">
        <v>3220</v>
      </c>
      <c r="I219" t="s">
        <v>2971</v>
      </c>
      <c r="J219" t="s">
        <v>2292</v>
      </c>
      <c r="K219">
        <v>0.06</v>
      </c>
      <c r="L219">
        <v>0.08</v>
      </c>
      <c r="M219">
        <v>2.0000000000000004E-2</v>
      </c>
      <c r="N219">
        <v>9.5000000000000001E-2</v>
      </c>
      <c r="O219">
        <v>9.1999999999999998E-2</v>
      </c>
      <c r="P219">
        <v>-0.02</v>
      </c>
      <c r="Q219">
        <v>0</v>
      </c>
      <c r="R219">
        <v>-0.02</v>
      </c>
      <c r="S219">
        <v>-0.02</v>
      </c>
      <c r="T219">
        <v>-0.02</v>
      </c>
      <c r="U219">
        <v>7.4999999999999997E-2</v>
      </c>
      <c r="V219">
        <v>9.5000000000000001E-2</v>
      </c>
      <c r="W219">
        <v>7.4999999999999997E-2</v>
      </c>
      <c r="X219">
        <v>7.4999999999999997E-2</v>
      </c>
      <c r="Y219">
        <v>7.4999999999999997E-2</v>
      </c>
      <c r="Z219">
        <v>7.1999999999999995E-2</v>
      </c>
      <c r="AA219">
        <v>9.1999999999999998E-2</v>
      </c>
      <c r="AB219">
        <v>7.1999999999999995E-2</v>
      </c>
      <c r="AC219">
        <v>7.1999999999999995E-2</v>
      </c>
      <c r="AD219">
        <v>7.1999999999999995E-2</v>
      </c>
      <c r="AE219" t="str">
        <f>VLOOKUP(G219,'[2]Fee Breakdown-After May18'!BO:BP,2,0)</f>
        <v>Mainan &amp; HobiMainan Klasik &amp; Baru</v>
      </c>
      <c r="AR219" t="s">
        <v>1405</v>
      </c>
      <c r="AS219" t="s">
        <v>1406</v>
      </c>
      <c r="AT219" t="s">
        <v>1407</v>
      </c>
    </row>
    <row r="220" spans="1:46">
      <c r="A220" t="s">
        <v>2160</v>
      </c>
      <c r="B220">
        <v>603014</v>
      </c>
      <c r="C220" t="s">
        <v>2197</v>
      </c>
      <c r="D220">
        <v>835592</v>
      </c>
      <c r="E220" t="s">
        <v>701</v>
      </c>
      <c r="F220">
        <v>968968</v>
      </c>
      <c r="G220" t="s">
        <v>3224</v>
      </c>
      <c r="H220" t="s">
        <v>3150</v>
      </c>
      <c r="I220" t="s">
        <v>2971</v>
      </c>
      <c r="J220" t="s">
        <v>3062</v>
      </c>
      <c r="K220">
        <v>0.06</v>
      </c>
      <c r="L220">
        <v>6.5000000000000002E-2</v>
      </c>
      <c r="M220">
        <v>5.0000000000000044E-3</v>
      </c>
      <c r="N220">
        <v>0.1</v>
      </c>
      <c r="O220">
        <v>0.122</v>
      </c>
      <c r="P220">
        <v>-0.02</v>
      </c>
      <c r="Q220">
        <v>0</v>
      </c>
      <c r="R220">
        <v>-0.02</v>
      </c>
      <c r="S220">
        <v>-0.02</v>
      </c>
      <c r="T220">
        <v>-0.02</v>
      </c>
      <c r="U220">
        <v>0.08</v>
      </c>
      <c r="V220">
        <v>0.1</v>
      </c>
      <c r="W220">
        <v>0.08</v>
      </c>
      <c r="X220">
        <v>0.08</v>
      </c>
      <c r="Y220">
        <v>0.08</v>
      </c>
      <c r="Z220">
        <v>0.10199999999999999</v>
      </c>
      <c r="AA220">
        <v>0.122</v>
      </c>
      <c r="AB220">
        <v>0.10199999999999999</v>
      </c>
      <c r="AC220">
        <v>0.10199999999999999</v>
      </c>
      <c r="AD220">
        <v>0.10199999999999999</v>
      </c>
      <c r="AE220" t="str">
        <f>VLOOKUP(G220,'[2]Fee Breakdown-After May18'!BO:BP,2,0)</f>
        <v>Olahraga &amp; OutdoorPeralatan Bersantai &amp; Rekreasi Luar RuanganKarate</v>
      </c>
      <c r="AR220" t="s">
        <v>1405</v>
      </c>
      <c r="AS220" t="s">
        <v>1406</v>
      </c>
      <c r="AT220" t="s">
        <v>1408</v>
      </c>
    </row>
    <row r="221" spans="1:46">
      <c r="A221" t="s">
        <v>2160</v>
      </c>
      <c r="B221">
        <v>603014</v>
      </c>
      <c r="C221" t="s">
        <v>2197</v>
      </c>
      <c r="D221">
        <v>835592</v>
      </c>
      <c r="E221" t="s">
        <v>700</v>
      </c>
      <c r="F221">
        <v>603295</v>
      </c>
      <c r="G221" t="s">
        <v>3228</v>
      </c>
      <c r="H221" t="s">
        <v>3150</v>
      </c>
      <c r="I221" t="s">
        <v>2971</v>
      </c>
      <c r="J221" t="s">
        <v>3062</v>
      </c>
      <c r="K221">
        <v>0.06</v>
      </c>
      <c r="L221">
        <v>6.5000000000000002E-2</v>
      </c>
      <c r="M221">
        <v>5.0000000000000044E-3</v>
      </c>
      <c r="N221">
        <v>0.1</v>
      </c>
      <c r="O221">
        <v>0.122</v>
      </c>
      <c r="P221">
        <v>-0.02</v>
      </c>
      <c r="Q221">
        <v>0</v>
      </c>
      <c r="R221">
        <v>-0.02</v>
      </c>
      <c r="S221">
        <v>-0.02</v>
      </c>
      <c r="T221">
        <v>-0.02</v>
      </c>
      <c r="U221">
        <v>0.08</v>
      </c>
      <c r="V221">
        <v>0.1</v>
      </c>
      <c r="W221">
        <v>0.08</v>
      </c>
      <c r="X221">
        <v>0.08</v>
      </c>
      <c r="Y221">
        <v>0.08</v>
      </c>
      <c r="Z221">
        <v>0.10199999999999999</v>
      </c>
      <c r="AA221">
        <v>0.122</v>
      </c>
      <c r="AB221">
        <v>0.10199999999999999</v>
      </c>
      <c r="AC221">
        <v>0.10199999999999999</v>
      </c>
      <c r="AD221">
        <v>0.10199999999999999</v>
      </c>
      <c r="AE221" t="str">
        <f>VLOOKUP(G221,'[2]Fee Breakdown-After May18'!BO:BP,2,0)</f>
        <v>Olahraga &amp; OutdoorPeralatan Bersantai &amp; Rekreasi Luar RuanganJudo</v>
      </c>
      <c r="AR221" t="s">
        <v>1405</v>
      </c>
      <c r="AS221" t="s">
        <v>1406</v>
      </c>
      <c r="AT221" t="s">
        <v>1409</v>
      </c>
    </row>
    <row r="222" spans="1:46">
      <c r="A222" t="s">
        <v>2160</v>
      </c>
      <c r="B222">
        <v>603014</v>
      </c>
      <c r="C222" t="s">
        <v>2197</v>
      </c>
      <c r="D222">
        <v>835592</v>
      </c>
      <c r="E222" t="s">
        <v>2211</v>
      </c>
      <c r="F222">
        <v>700740</v>
      </c>
      <c r="G222" t="s">
        <v>3232</v>
      </c>
      <c r="H222" t="s">
        <v>3150</v>
      </c>
      <c r="I222" t="s">
        <v>2971</v>
      </c>
      <c r="J222" t="s">
        <v>3062</v>
      </c>
      <c r="K222">
        <v>0.06</v>
      </c>
      <c r="L222">
        <v>6.5000000000000002E-2</v>
      </c>
      <c r="M222">
        <v>5.0000000000000044E-3</v>
      </c>
      <c r="N222">
        <v>0.1</v>
      </c>
      <c r="O222">
        <v>0.1</v>
      </c>
      <c r="P222">
        <v>-0.02</v>
      </c>
      <c r="Q222">
        <v>0</v>
      </c>
      <c r="R222">
        <v>-0.02</v>
      </c>
      <c r="S222">
        <v>-0.02</v>
      </c>
      <c r="T222">
        <v>-0.02</v>
      </c>
      <c r="U222">
        <v>0.08</v>
      </c>
      <c r="V222">
        <v>0.1</v>
      </c>
      <c r="W222">
        <v>0.08</v>
      </c>
      <c r="X222">
        <v>0.08</v>
      </c>
      <c r="Y222">
        <v>0.08</v>
      </c>
      <c r="Z222">
        <v>0.08</v>
      </c>
      <c r="AA222">
        <v>0.1</v>
      </c>
      <c r="AB222">
        <v>0.08</v>
      </c>
      <c r="AC222">
        <v>0.08</v>
      </c>
      <c r="AD222">
        <v>0.08</v>
      </c>
      <c r="AE222" t="str">
        <f>VLOOKUP(G222,'[2]Fee Breakdown-After May18'!BO:BP,2,0)</f>
        <v>Olahraga &amp; OutdoorPeralatan Bersantai &amp; Rekreasi Luar RuanganRekreasi Dalam Ruangan</v>
      </c>
      <c r="AR222" t="s">
        <v>1405</v>
      </c>
      <c r="AS222" t="s">
        <v>1410</v>
      </c>
      <c r="AT222" t="s">
        <v>1411</v>
      </c>
    </row>
    <row r="223" spans="1:46">
      <c r="A223" t="s">
        <v>2052</v>
      </c>
      <c r="B223">
        <v>602118</v>
      </c>
      <c r="C223" t="s">
        <v>2056</v>
      </c>
      <c r="D223">
        <v>812168</v>
      </c>
      <c r="G223" t="s">
        <v>3236</v>
      </c>
      <c r="H223" t="s">
        <v>3236</v>
      </c>
      <c r="I223" t="s">
        <v>2971</v>
      </c>
      <c r="J223" t="s">
        <v>2052</v>
      </c>
      <c r="K223">
        <v>0.06</v>
      </c>
      <c r="L223">
        <v>0.08</v>
      </c>
      <c r="M223">
        <v>2.0000000000000004E-2</v>
      </c>
      <c r="N223">
        <v>9.5000000000000001E-2</v>
      </c>
      <c r="O223">
        <v>9.5000000000000001E-2</v>
      </c>
      <c r="P223">
        <v>-0.02</v>
      </c>
      <c r="Q223">
        <v>0</v>
      </c>
      <c r="R223">
        <v>-0.02</v>
      </c>
      <c r="S223">
        <v>-0.02</v>
      </c>
      <c r="T223">
        <v>-0.02</v>
      </c>
      <c r="U223">
        <v>7.4999999999999997E-2</v>
      </c>
      <c r="V223">
        <v>9.5000000000000001E-2</v>
      </c>
      <c r="W223">
        <v>7.4999999999999997E-2</v>
      </c>
      <c r="X223">
        <v>7.4999999999999997E-2</v>
      </c>
      <c r="Y223">
        <v>7.4999999999999997E-2</v>
      </c>
      <c r="Z223">
        <v>7.4999999999999997E-2</v>
      </c>
      <c r="AA223">
        <v>9.5000000000000001E-2</v>
      </c>
      <c r="AB223">
        <v>7.4999999999999997E-2</v>
      </c>
      <c r="AC223">
        <v>7.4999999999999997E-2</v>
      </c>
      <c r="AD223">
        <v>7.4999999999999997E-2</v>
      </c>
      <c r="AE223" t="str">
        <f>VLOOKUP(G223,'[2]Fee Breakdown-After May18'!BO:BP,2,0)</f>
        <v>Perlengkapan Hewan PeliharaanMakanan Anjing &amp; Kucing</v>
      </c>
      <c r="AR223" t="s">
        <v>1405</v>
      </c>
      <c r="AS223" t="s">
        <v>1410</v>
      </c>
      <c r="AT223" t="s">
        <v>1412</v>
      </c>
    </row>
    <row r="224" spans="1:46">
      <c r="A224" t="s">
        <v>1717</v>
      </c>
      <c r="B224">
        <v>700645</v>
      </c>
      <c r="C224" t="s">
        <v>1718</v>
      </c>
      <c r="D224">
        <v>950792</v>
      </c>
      <c r="G224" t="s">
        <v>3240</v>
      </c>
      <c r="H224" t="s">
        <v>3240</v>
      </c>
      <c r="I224" t="s">
        <v>2457</v>
      </c>
      <c r="J224" t="s">
        <v>1717</v>
      </c>
      <c r="K224">
        <v>0.04</v>
      </c>
      <c r="L224">
        <v>6.5000000000000002E-2</v>
      </c>
      <c r="M224">
        <v>2.5000000000000001E-2</v>
      </c>
      <c r="N224">
        <v>9.5000000000000001E-2</v>
      </c>
      <c r="O224">
        <v>9.1999999999999998E-2</v>
      </c>
      <c r="P224">
        <v>-0.02</v>
      </c>
      <c r="Q224">
        <v>0</v>
      </c>
      <c r="R224">
        <v>-0.02</v>
      </c>
      <c r="S224">
        <v>-0.02</v>
      </c>
      <c r="T224">
        <v>-0.02</v>
      </c>
      <c r="U224">
        <v>7.4999999999999997E-2</v>
      </c>
      <c r="V224">
        <v>9.5000000000000001E-2</v>
      </c>
      <c r="W224">
        <v>7.4999999999999997E-2</v>
      </c>
      <c r="X224">
        <v>7.4999999999999997E-2</v>
      </c>
      <c r="Y224">
        <v>7.4999999999999997E-2</v>
      </c>
      <c r="Z224">
        <v>7.1999999999999995E-2</v>
      </c>
      <c r="AA224">
        <v>9.1999999999999998E-2</v>
      </c>
      <c r="AB224">
        <v>7.1999999999999995E-2</v>
      </c>
      <c r="AC224">
        <v>7.1999999999999995E-2</v>
      </c>
      <c r="AD224">
        <v>7.1999999999999995E-2</v>
      </c>
      <c r="AE224" t="str">
        <f>VLOOKUP(G224,'[2]Fee Breakdown-After May18'!BO:BP,2,0)</f>
        <v>KesehatanObat &amp; Pengobatan Alternatif</v>
      </c>
      <c r="AR224" t="s">
        <v>1405</v>
      </c>
      <c r="AS224" t="s">
        <v>1410</v>
      </c>
      <c r="AT224" t="s">
        <v>1413</v>
      </c>
    </row>
    <row r="225" spans="1:46">
      <c r="A225" t="s">
        <v>2160</v>
      </c>
      <c r="B225">
        <v>603014</v>
      </c>
      <c r="C225" t="s">
        <v>2197</v>
      </c>
      <c r="D225">
        <v>835592</v>
      </c>
      <c r="E225" t="s">
        <v>2207</v>
      </c>
      <c r="F225">
        <v>603818</v>
      </c>
      <c r="G225" t="s">
        <v>3244</v>
      </c>
      <c r="H225" t="s">
        <v>3150</v>
      </c>
      <c r="I225" t="s">
        <v>2971</v>
      </c>
      <c r="J225" t="s">
        <v>3062</v>
      </c>
      <c r="K225">
        <v>0.06</v>
      </c>
      <c r="L225">
        <v>6.5000000000000002E-2</v>
      </c>
      <c r="M225">
        <v>5.0000000000000044E-3</v>
      </c>
      <c r="N225">
        <v>0.1</v>
      </c>
      <c r="O225">
        <v>0.122</v>
      </c>
      <c r="P225">
        <v>-0.02</v>
      </c>
      <c r="Q225">
        <v>0</v>
      </c>
      <c r="R225">
        <v>-0.02</v>
      </c>
      <c r="S225">
        <v>-0.02</v>
      </c>
      <c r="T225">
        <v>-0.02</v>
      </c>
      <c r="U225">
        <v>0.08</v>
      </c>
      <c r="V225">
        <v>0.1</v>
      </c>
      <c r="W225">
        <v>0.08</v>
      </c>
      <c r="X225">
        <v>0.08</v>
      </c>
      <c r="Y225">
        <v>0.08</v>
      </c>
      <c r="Z225">
        <v>0.10199999999999999</v>
      </c>
      <c r="AA225">
        <v>0.122</v>
      </c>
      <c r="AB225">
        <v>0.10199999999999999</v>
      </c>
      <c r="AC225">
        <v>0.10199999999999999</v>
      </c>
      <c r="AD225">
        <v>0.10199999999999999</v>
      </c>
      <c r="AE225" t="str">
        <f>VLOOKUP(G225,'[2]Fee Breakdown-After May18'!BO:BP,2,0)</f>
        <v>Olahraga &amp; OutdoorPeralatan Bersantai &amp; Rekreasi Luar RuanganMemancing</v>
      </c>
      <c r="AR225" t="s">
        <v>1405</v>
      </c>
      <c r="AS225" t="s">
        <v>1410</v>
      </c>
      <c r="AT225" t="s">
        <v>1414</v>
      </c>
    </row>
    <row r="226" spans="1:46">
      <c r="A226" t="s">
        <v>2160</v>
      </c>
      <c r="B226">
        <v>603014</v>
      </c>
      <c r="C226" t="s">
        <v>2197</v>
      </c>
      <c r="D226">
        <v>835592</v>
      </c>
      <c r="E226" t="s">
        <v>698</v>
      </c>
      <c r="F226">
        <v>970504</v>
      </c>
      <c r="G226" t="s">
        <v>3248</v>
      </c>
      <c r="H226" t="s">
        <v>3150</v>
      </c>
      <c r="I226" t="s">
        <v>2971</v>
      </c>
      <c r="J226" t="s">
        <v>3062</v>
      </c>
      <c r="K226">
        <v>0.06</v>
      </c>
      <c r="L226">
        <v>6.5000000000000002E-2</v>
      </c>
      <c r="M226">
        <v>5.0000000000000044E-3</v>
      </c>
      <c r="N226">
        <v>0.1</v>
      </c>
      <c r="O226">
        <v>0.1</v>
      </c>
      <c r="P226">
        <v>-0.02</v>
      </c>
      <c r="Q226">
        <v>0</v>
      </c>
      <c r="R226">
        <v>-0.02</v>
      </c>
      <c r="S226">
        <v>-0.02</v>
      </c>
      <c r="T226">
        <v>-0.02</v>
      </c>
      <c r="U226">
        <v>0.08</v>
      </c>
      <c r="V226">
        <v>0.1</v>
      </c>
      <c r="W226">
        <v>0.08</v>
      </c>
      <c r="X226">
        <v>0.08</v>
      </c>
      <c r="Y226">
        <v>0.08</v>
      </c>
      <c r="Z226">
        <v>0.08</v>
      </c>
      <c r="AA226">
        <v>0.1</v>
      </c>
      <c r="AB226">
        <v>0.08</v>
      </c>
      <c r="AC226">
        <v>0.08</v>
      </c>
      <c r="AD226">
        <v>0.08</v>
      </c>
      <c r="AE226" t="str">
        <f>VLOOKUP(G226,'[2]Fee Breakdown-After May18'!BO:BP,2,0)</f>
        <v>Olahraga &amp; OutdoorPeralatan Bersantai &amp; Rekreasi Luar RuanganE-sports</v>
      </c>
      <c r="AR226" t="s">
        <v>1405</v>
      </c>
      <c r="AS226" t="s">
        <v>1410</v>
      </c>
      <c r="AT226" t="s">
        <v>1415</v>
      </c>
    </row>
    <row r="227" spans="1:46">
      <c r="A227" t="s">
        <v>2160</v>
      </c>
      <c r="B227">
        <v>603014</v>
      </c>
      <c r="C227" t="s">
        <v>2197</v>
      </c>
      <c r="D227">
        <v>835592</v>
      </c>
      <c r="E227" t="s">
        <v>2205</v>
      </c>
      <c r="F227">
        <v>969736</v>
      </c>
      <c r="G227" t="s">
        <v>3252</v>
      </c>
      <c r="H227" t="s">
        <v>3150</v>
      </c>
      <c r="I227" t="s">
        <v>2971</v>
      </c>
      <c r="J227" t="s">
        <v>3062</v>
      </c>
      <c r="K227">
        <v>0.06</v>
      </c>
      <c r="L227">
        <v>6.5000000000000002E-2</v>
      </c>
      <c r="M227">
        <v>5.0000000000000044E-3</v>
      </c>
      <c r="N227">
        <v>0.1</v>
      </c>
      <c r="O227">
        <v>0.1</v>
      </c>
      <c r="P227">
        <v>-0.02</v>
      </c>
      <c r="Q227">
        <v>0</v>
      </c>
      <c r="R227">
        <v>-0.02</v>
      </c>
      <c r="S227">
        <v>-0.02</v>
      </c>
      <c r="T227">
        <v>-0.02</v>
      </c>
      <c r="U227">
        <v>0.08</v>
      </c>
      <c r="V227">
        <v>0.1</v>
      </c>
      <c r="W227">
        <v>0.08</v>
      </c>
      <c r="X227">
        <v>0.08</v>
      </c>
      <c r="Y227">
        <v>0.08</v>
      </c>
      <c r="Z227">
        <v>0.08</v>
      </c>
      <c r="AA227">
        <v>0.1</v>
      </c>
      <c r="AB227">
        <v>0.08</v>
      </c>
      <c r="AC227">
        <v>0.08</v>
      </c>
      <c r="AD227">
        <v>0.08</v>
      </c>
      <c r="AE227" t="str">
        <f>VLOOKUP(G227,'[2]Fee Breakdown-After May18'!BO:BP,2,0)</f>
        <v>Olahraga &amp; OutdoorPeralatan Bersantai &amp; Rekreasi Luar RuanganOlahraga Cakram</v>
      </c>
      <c r="AR227" t="s">
        <v>1405</v>
      </c>
      <c r="AS227" t="s">
        <v>1410</v>
      </c>
      <c r="AT227" t="s">
        <v>1416</v>
      </c>
    </row>
    <row r="228" spans="1:46">
      <c r="A228" t="s">
        <v>2160</v>
      </c>
      <c r="B228">
        <v>603014</v>
      </c>
      <c r="C228" t="s">
        <v>2197</v>
      </c>
      <c r="D228">
        <v>835592</v>
      </c>
      <c r="E228" t="s">
        <v>696</v>
      </c>
      <c r="F228">
        <v>969352</v>
      </c>
      <c r="G228" t="s">
        <v>3256</v>
      </c>
      <c r="H228" t="s">
        <v>3150</v>
      </c>
      <c r="I228" t="s">
        <v>2971</v>
      </c>
      <c r="J228" t="s">
        <v>3062</v>
      </c>
      <c r="K228">
        <v>0.06</v>
      </c>
      <c r="L228">
        <v>6.5000000000000002E-2</v>
      </c>
      <c r="M228">
        <v>5.0000000000000044E-3</v>
      </c>
      <c r="N228">
        <v>0.1</v>
      </c>
      <c r="O228">
        <v>0.1</v>
      </c>
      <c r="P228">
        <v>-0.02</v>
      </c>
      <c r="Q228">
        <v>0</v>
      </c>
      <c r="R228">
        <v>-0.02</v>
      </c>
      <c r="S228">
        <v>-0.02</v>
      </c>
      <c r="T228">
        <v>-0.02</v>
      </c>
      <c r="U228">
        <v>0.08</v>
      </c>
      <c r="V228">
        <v>0.1</v>
      </c>
      <c r="W228">
        <v>0.08</v>
      </c>
      <c r="X228">
        <v>0.08</v>
      </c>
      <c r="Y228">
        <v>0.08</v>
      </c>
      <c r="Z228">
        <v>0.08</v>
      </c>
      <c r="AA228">
        <v>0.1</v>
      </c>
      <c r="AB228">
        <v>0.08</v>
      </c>
      <c r="AC228">
        <v>0.08</v>
      </c>
      <c r="AD228">
        <v>0.08</v>
      </c>
      <c r="AE228" t="str">
        <f>VLOOKUP(G228,'[2]Fee Breakdown-After May18'!BO:BP,2,0)</f>
        <v>Olahraga &amp; OutdoorPeralatan Bersantai &amp; Rekreasi Luar RuanganCheerleading</v>
      </c>
      <c r="AR228" t="s">
        <v>1405</v>
      </c>
      <c r="AS228" t="s">
        <v>1410</v>
      </c>
      <c r="AT228" t="s">
        <v>1417</v>
      </c>
    </row>
    <row r="229" spans="1:46">
      <c r="A229" t="s">
        <v>2160</v>
      </c>
      <c r="B229">
        <v>603014</v>
      </c>
      <c r="C229" t="s">
        <v>2197</v>
      </c>
      <c r="D229">
        <v>835592</v>
      </c>
      <c r="E229" t="s">
        <v>2200</v>
      </c>
      <c r="F229">
        <v>968840</v>
      </c>
      <c r="G229" t="s">
        <v>3260</v>
      </c>
      <c r="H229" t="s">
        <v>3150</v>
      </c>
      <c r="I229" t="s">
        <v>2971</v>
      </c>
      <c r="J229" t="s">
        <v>3062</v>
      </c>
      <c r="K229">
        <v>0.06</v>
      </c>
      <c r="L229">
        <v>6.5000000000000002E-2</v>
      </c>
      <c r="M229">
        <v>5.0000000000000044E-3</v>
      </c>
      <c r="N229">
        <v>0.1</v>
      </c>
      <c r="O229">
        <v>0.1</v>
      </c>
      <c r="P229">
        <v>-0.02</v>
      </c>
      <c r="Q229">
        <v>0</v>
      </c>
      <c r="R229">
        <v>-0.02</v>
      </c>
      <c r="S229">
        <v>-0.02</v>
      </c>
      <c r="T229">
        <v>-0.02</v>
      </c>
      <c r="U229">
        <v>0.08</v>
      </c>
      <c r="V229">
        <v>0.1</v>
      </c>
      <c r="W229">
        <v>0.08</v>
      </c>
      <c r="X229">
        <v>0.08</v>
      </c>
      <c r="Y229">
        <v>0.08</v>
      </c>
      <c r="Z229">
        <v>0.08</v>
      </c>
      <c r="AA229">
        <v>0.1</v>
      </c>
      <c r="AB229">
        <v>0.08</v>
      </c>
      <c r="AC229">
        <v>0.08</v>
      </c>
      <c r="AD229">
        <v>0.08</v>
      </c>
      <c r="AE229" t="str">
        <f>VLOOKUP(G229,'[2]Fee Breakdown-After May18'!BO:BP,2,0)</f>
        <v>Olahraga &amp; OutdoorPeralatan Bersantai &amp; Rekreasi Luar RuanganBalet &amp; Tari</v>
      </c>
      <c r="AR229" t="s">
        <v>1405</v>
      </c>
      <c r="AS229" t="s">
        <v>1410</v>
      </c>
      <c r="AT229" t="s">
        <v>1418</v>
      </c>
    </row>
    <row r="230" spans="1:46">
      <c r="A230" t="s">
        <v>2160</v>
      </c>
      <c r="B230">
        <v>603014</v>
      </c>
      <c r="C230" t="s">
        <v>2197</v>
      </c>
      <c r="D230">
        <v>835592</v>
      </c>
      <c r="E230" t="s">
        <v>2199</v>
      </c>
      <c r="F230">
        <v>603389</v>
      </c>
      <c r="G230" t="s">
        <v>3264</v>
      </c>
      <c r="H230" t="s">
        <v>3150</v>
      </c>
      <c r="I230" t="s">
        <v>2971</v>
      </c>
      <c r="J230" t="s">
        <v>3062</v>
      </c>
      <c r="K230">
        <v>0.06</v>
      </c>
      <c r="L230">
        <v>6.5000000000000002E-2</v>
      </c>
      <c r="M230">
        <v>5.0000000000000044E-3</v>
      </c>
      <c r="N230">
        <v>0.1</v>
      </c>
      <c r="O230">
        <v>0.122</v>
      </c>
      <c r="P230">
        <v>-0.02</v>
      </c>
      <c r="Q230">
        <v>0</v>
      </c>
      <c r="R230">
        <v>-0.02</v>
      </c>
      <c r="S230">
        <v>-0.02</v>
      </c>
      <c r="T230">
        <v>-0.02</v>
      </c>
      <c r="U230">
        <v>0.08</v>
      </c>
      <c r="V230">
        <v>0.1</v>
      </c>
      <c r="W230">
        <v>0.08</v>
      </c>
      <c r="X230">
        <v>0.08</v>
      </c>
      <c r="Y230">
        <v>0.08</v>
      </c>
      <c r="Z230">
        <v>0.10199999999999999</v>
      </c>
      <c r="AA230">
        <v>0.122</v>
      </c>
      <c r="AB230">
        <v>0.10199999999999999</v>
      </c>
      <c r="AC230">
        <v>0.10199999999999999</v>
      </c>
      <c r="AD230">
        <v>0.10199999999999999</v>
      </c>
      <c r="AE230" t="str">
        <f>VLOOKUP(G230,'[2]Fee Breakdown-After May18'!BO:BP,2,0)</f>
        <v>Olahraga &amp; OutdoorPeralatan Bersantai &amp; Rekreasi Luar RuanganPanahan</v>
      </c>
      <c r="AR230" t="s">
        <v>1405</v>
      </c>
      <c r="AS230" t="s">
        <v>1410</v>
      </c>
      <c r="AT230" t="s">
        <v>1419</v>
      </c>
    </row>
    <row r="231" spans="1:46">
      <c r="A231" t="s">
        <v>1348</v>
      </c>
      <c r="B231">
        <v>601450</v>
      </c>
      <c r="C231" t="s">
        <v>1349</v>
      </c>
      <c r="D231">
        <v>849160</v>
      </c>
      <c r="E231" t="s">
        <v>1352</v>
      </c>
      <c r="F231">
        <v>601490</v>
      </c>
      <c r="G231" t="s">
        <v>3268</v>
      </c>
      <c r="H231" t="s">
        <v>2510</v>
      </c>
      <c r="I231" t="s">
        <v>2457</v>
      </c>
      <c r="J231" t="s">
        <v>1348</v>
      </c>
      <c r="K231">
        <v>0.04</v>
      </c>
      <c r="L231">
        <v>7.0000000000000007E-2</v>
      </c>
      <c r="M231">
        <v>3.0000000000000006E-2</v>
      </c>
      <c r="N231">
        <v>9.2499999999999999E-2</v>
      </c>
      <c r="O231">
        <v>0.1095</v>
      </c>
      <c r="P231">
        <v>-1.2500000000000002E-2</v>
      </c>
      <c r="Q231">
        <v>0</v>
      </c>
      <c r="R231">
        <v>-1.2500000000000002E-2</v>
      </c>
      <c r="S231">
        <v>-1.2500000000000002E-2</v>
      </c>
      <c r="T231">
        <v>-1.2500000000000002E-2</v>
      </c>
      <c r="U231">
        <v>0.08</v>
      </c>
      <c r="V231">
        <v>9.2499999999999999E-2</v>
      </c>
      <c r="W231">
        <v>0.08</v>
      </c>
      <c r="X231">
        <v>0.08</v>
      </c>
      <c r="Y231">
        <v>0.08</v>
      </c>
      <c r="Z231">
        <v>9.7000000000000003E-2</v>
      </c>
      <c r="AA231">
        <v>0.1095</v>
      </c>
      <c r="AB231">
        <v>9.7000000000000003E-2</v>
      </c>
      <c r="AC231">
        <v>9.7000000000000003E-2</v>
      </c>
      <c r="AD231">
        <v>9.7000000000000003E-2</v>
      </c>
      <c r="AE231" t="str">
        <f>VLOOKUP(G231,'[2]Fee Breakdown-After May18'!BO:BP,2,0)</f>
        <v>Perawatan &amp; KecantikanKeperluan Mandi &amp; Perawatan TubuhPeralatan Perawatan Tubuh</v>
      </c>
      <c r="AR231" t="s">
        <v>1405</v>
      </c>
      <c r="AS231" t="s">
        <v>1410</v>
      </c>
      <c r="AT231" t="s">
        <v>1420</v>
      </c>
    </row>
    <row r="232" spans="1:46">
      <c r="A232" t="s">
        <v>1348</v>
      </c>
      <c r="B232">
        <v>601450</v>
      </c>
      <c r="C232" t="s">
        <v>1374</v>
      </c>
      <c r="D232">
        <v>849800</v>
      </c>
      <c r="G232" t="s">
        <v>3272</v>
      </c>
      <c r="H232" t="s">
        <v>3272</v>
      </c>
      <c r="I232" t="s">
        <v>2457</v>
      </c>
      <c r="J232" t="s">
        <v>1348</v>
      </c>
      <c r="K232">
        <v>0.04</v>
      </c>
      <c r="L232">
        <v>7.0000000000000007E-2</v>
      </c>
      <c r="M232">
        <v>3.0000000000000006E-2</v>
      </c>
      <c r="N232">
        <v>0.1</v>
      </c>
      <c r="O232">
        <v>9.1999999999999998E-2</v>
      </c>
      <c r="P232">
        <v>-0.02</v>
      </c>
      <c r="Q232">
        <v>0</v>
      </c>
      <c r="R232">
        <v>-0.02</v>
      </c>
      <c r="S232">
        <v>-0.02</v>
      </c>
      <c r="T232">
        <v>-0.02</v>
      </c>
      <c r="U232">
        <v>0.08</v>
      </c>
      <c r="V232">
        <v>0.1</v>
      </c>
      <c r="W232">
        <v>0.08</v>
      </c>
      <c r="X232">
        <v>0.08</v>
      </c>
      <c r="Y232">
        <v>0.08</v>
      </c>
      <c r="Z232">
        <v>7.1999999999999995E-2</v>
      </c>
      <c r="AA232">
        <v>9.1999999999999998E-2</v>
      </c>
      <c r="AB232">
        <v>7.1999999999999995E-2</v>
      </c>
      <c r="AC232">
        <v>7.1999999999999995E-2</v>
      </c>
      <c r="AD232">
        <v>7.1999999999999995E-2</v>
      </c>
      <c r="AE232" t="str">
        <f>VLOOKUP(G232,'[2]Fee Breakdown-After May18'!BO:BP,2,0)</f>
        <v>Perawatan &amp; KecantikanPerawatan Kewanitaan</v>
      </c>
      <c r="AR232" t="s">
        <v>1405</v>
      </c>
      <c r="AS232" t="s">
        <v>1410</v>
      </c>
      <c r="AT232" t="s">
        <v>1421</v>
      </c>
    </row>
    <row r="233" spans="1:46">
      <c r="A233" t="s">
        <v>2072</v>
      </c>
      <c r="B233">
        <v>601739</v>
      </c>
      <c r="C233" t="s">
        <v>2109</v>
      </c>
      <c r="D233">
        <v>909064</v>
      </c>
      <c r="E233" t="s">
        <v>2119</v>
      </c>
      <c r="F233">
        <v>909960</v>
      </c>
      <c r="G233" t="s">
        <v>3176</v>
      </c>
      <c r="H233" t="s">
        <v>2817</v>
      </c>
      <c r="I233" t="s">
        <v>2403</v>
      </c>
      <c r="J233" t="s">
        <v>2818</v>
      </c>
      <c r="K233">
        <v>0.04</v>
      </c>
      <c r="L233">
        <v>0.03</v>
      </c>
      <c r="M233">
        <v>-1.0000000000000002E-2</v>
      </c>
      <c r="N233">
        <v>0.1</v>
      </c>
      <c r="O233">
        <v>0.11700000000000001</v>
      </c>
      <c r="P233">
        <v>-0.02</v>
      </c>
      <c r="Q233">
        <v>0</v>
      </c>
      <c r="R233">
        <v>-0.02</v>
      </c>
      <c r="S233">
        <v>-0.02</v>
      </c>
      <c r="T233">
        <v>-0.02</v>
      </c>
      <c r="U233">
        <v>0.08</v>
      </c>
      <c r="V233">
        <v>0.1</v>
      </c>
      <c r="W233">
        <v>0.08</v>
      </c>
      <c r="X233">
        <v>0.08</v>
      </c>
      <c r="Y233">
        <v>0.08</v>
      </c>
      <c r="Z233">
        <v>9.7000000000000003E-2</v>
      </c>
      <c r="AA233">
        <v>0.11700000000000001</v>
      </c>
      <c r="AB233">
        <v>9.7000000000000003E-2</v>
      </c>
      <c r="AC233">
        <v>9.7000000000000003E-2</v>
      </c>
      <c r="AD233">
        <v>9.7000000000000003E-2</v>
      </c>
      <c r="AE233" t="str">
        <f>VLOOKUP(G233,'[2]Fee Breakdown-After May18'!BO:BP,2,0)</f>
        <v>Telepon &amp; ElektronikAksesori PonselAksesoris Selfie</v>
      </c>
      <c r="AR233" t="s">
        <v>1405</v>
      </c>
      <c r="AS233" t="s">
        <v>1410</v>
      </c>
      <c r="AT233" t="s">
        <v>1422</v>
      </c>
    </row>
    <row r="234" spans="1:46">
      <c r="A234" t="s">
        <v>2072</v>
      </c>
      <c r="B234">
        <v>601739</v>
      </c>
      <c r="C234" t="s">
        <v>2086</v>
      </c>
      <c r="D234">
        <v>909192</v>
      </c>
      <c r="E234" t="s">
        <v>2087</v>
      </c>
      <c r="F234">
        <v>911112</v>
      </c>
      <c r="G234" t="s">
        <v>3279</v>
      </c>
      <c r="H234" t="s">
        <v>3280</v>
      </c>
      <c r="I234" t="s">
        <v>2403</v>
      </c>
      <c r="J234" t="s">
        <v>2529</v>
      </c>
      <c r="K234">
        <v>0.04</v>
      </c>
      <c r="L234">
        <v>0.03</v>
      </c>
      <c r="M234">
        <v>-1.0000000000000002E-2</v>
      </c>
      <c r="N234">
        <v>7.5000000000000011E-2</v>
      </c>
      <c r="O234">
        <v>6.9500000000000006E-2</v>
      </c>
      <c r="P234">
        <v>-1.7500000000000002E-2</v>
      </c>
      <c r="Q234">
        <v>0</v>
      </c>
      <c r="R234">
        <v>-1.7500000000000002E-2</v>
      </c>
      <c r="S234">
        <v>-1.7500000000000002E-2</v>
      </c>
      <c r="T234">
        <v>-1.7500000000000002E-2</v>
      </c>
      <c r="U234">
        <v>5.7500000000000009E-2</v>
      </c>
      <c r="V234">
        <v>7.5000000000000011E-2</v>
      </c>
      <c r="W234">
        <v>5.7500000000000009E-2</v>
      </c>
      <c r="X234">
        <v>5.7500000000000009E-2</v>
      </c>
      <c r="Y234">
        <v>5.7500000000000009E-2</v>
      </c>
      <c r="Z234">
        <v>5.2000000000000005E-2</v>
      </c>
      <c r="AA234">
        <v>6.9500000000000006E-2</v>
      </c>
      <c r="AB234">
        <v>5.2000000000000005E-2</v>
      </c>
      <c r="AC234">
        <v>5.2000000000000005E-2</v>
      </c>
      <c r="AD234">
        <v>5.2000000000000005E-2</v>
      </c>
      <c r="AE234" t="str">
        <f>VLOOKUP(G234,'[2]Fee Breakdown-After May18'!BO:BP,2,0)</f>
        <v>Telepon &amp; ElektronikKamera &amp; FotografiKamera Action</v>
      </c>
      <c r="AR234" t="s">
        <v>1405</v>
      </c>
      <c r="AS234" t="s">
        <v>1410</v>
      </c>
      <c r="AT234" t="s">
        <v>1423</v>
      </c>
    </row>
    <row r="235" spans="1:46">
      <c r="A235" t="s">
        <v>2267</v>
      </c>
      <c r="B235">
        <v>604579</v>
      </c>
      <c r="C235" t="s">
        <v>2269</v>
      </c>
      <c r="D235">
        <v>871688</v>
      </c>
      <c r="G235" t="s">
        <v>3284</v>
      </c>
      <c r="H235" t="s">
        <v>3284</v>
      </c>
      <c r="I235" t="s">
        <v>2547</v>
      </c>
      <c r="J235" t="s">
        <v>2267</v>
      </c>
      <c r="K235">
        <v>5.5E-2</v>
      </c>
      <c r="L235">
        <v>7.0000000000000007E-2</v>
      </c>
      <c r="M235">
        <v>1.5000000000000006E-2</v>
      </c>
      <c r="N235">
        <v>0.1</v>
      </c>
      <c r="O235">
        <v>0.122</v>
      </c>
      <c r="P235">
        <v>-0.02</v>
      </c>
      <c r="Q235">
        <v>0</v>
      </c>
      <c r="R235">
        <v>-0.02</v>
      </c>
      <c r="S235">
        <v>-0.02</v>
      </c>
      <c r="T235">
        <v>-0.02</v>
      </c>
      <c r="U235">
        <v>0.08</v>
      </c>
      <c r="V235">
        <v>0.1</v>
      </c>
      <c r="W235">
        <v>0.08</v>
      </c>
      <c r="X235">
        <v>0.08</v>
      </c>
      <c r="Y235">
        <v>0.08</v>
      </c>
      <c r="Z235">
        <v>0.10199999999999999</v>
      </c>
      <c r="AA235">
        <v>0.122</v>
      </c>
      <c r="AB235">
        <v>0.10199999999999999</v>
      </c>
      <c r="AC235">
        <v>0.10199999999999999</v>
      </c>
      <c r="AD235">
        <v>0.10199999999999999</v>
      </c>
      <c r="AE235" t="str">
        <f>VLOOKUP(G235,'[2]Fee Breakdown-After May18'!BO:BP,2,0)</f>
        <v>Alat &amp; Perangkat KerasPerkakas</v>
      </c>
      <c r="AR235" t="s">
        <v>1405</v>
      </c>
      <c r="AS235" t="s">
        <v>1410</v>
      </c>
      <c r="AT235" t="s">
        <v>1424</v>
      </c>
    </row>
    <row r="236" spans="1:46">
      <c r="A236" t="s">
        <v>1184</v>
      </c>
      <c r="B236">
        <v>605196</v>
      </c>
      <c r="C236" t="s">
        <v>1231</v>
      </c>
      <c r="D236">
        <v>940936</v>
      </c>
      <c r="G236" t="s">
        <v>2735</v>
      </c>
      <c r="H236" t="s">
        <v>2735</v>
      </c>
      <c r="I236" t="s">
        <v>2403</v>
      </c>
      <c r="J236" t="s">
        <v>1184</v>
      </c>
      <c r="K236">
        <v>5.5E-2</v>
      </c>
      <c r="L236">
        <v>7.4999999999999997E-2</v>
      </c>
      <c r="M236">
        <v>1.9999999999999997E-2</v>
      </c>
      <c r="N236">
        <v>9.2499999999999999E-2</v>
      </c>
      <c r="O236">
        <v>0.11449999999999999</v>
      </c>
      <c r="P236">
        <v>-1.2500000000000002E-2</v>
      </c>
      <c r="Q236">
        <v>0</v>
      </c>
      <c r="R236">
        <v>-1.2500000000000002E-2</v>
      </c>
      <c r="S236">
        <v>-1.2500000000000002E-2</v>
      </c>
      <c r="T236">
        <v>-1.2500000000000002E-2</v>
      </c>
      <c r="U236">
        <v>0.08</v>
      </c>
      <c r="V236">
        <v>9.2499999999999999E-2</v>
      </c>
      <c r="W236">
        <v>0.08</v>
      </c>
      <c r="X236">
        <v>0.08</v>
      </c>
      <c r="Y236">
        <v>0.08</v>
      </c>
      <c r="Z236">
        <v>0.10199999999999999</v>
      </c>
      <c r="AA236">
        <v>0.11449999999999999</v>
      </c>
      <c r="AB236">
        <v>0.10199999999999999</v>
      </c>
      <c r="AC236">
        <v>0.10199999999999999</v>
      </c>
      <c r="AD236">
        <v>0.10199999999999999</v>
      </c>
      <c r="AE236" t="str">
        <f>VLOOKUP(G236,'[2]Fee Breakdown-After May18'!BO:BP,2,0)</f>
        <v>Mobil &amp; Sepeda MotorAksesori Sepeda Motor</v>
      </c>
      <c r="AR236" t="s">
        <v>1405</v>
      </c>
      <c r="AS236" t="s">
        <v>1410</v>
      </c>
      <c r="AT236" t="s">
        <v>1425</v>
      </c>
    </row>
    <row r="237" spans="1:46">
      <c r="A237" t="s">
        <v>2292</v>
      </c>
      <c r="B237">
        <v>604206</v>
      </c>
      <c r="C237" t="s">
        <v>2317</v>
      </c>
      <c r="D237">
        <v>860552</v>
      </c>
      <c r="G237" t="s">
        <v>3290</v>
      </c>
      <c r="H237" t="s">
        <v>3290</v>
      </c>
      <c r="I237" t="s">
        <v>2971</v>
      </c>
      <c r="J237" t="s">
        <v>3291</v>
      </c>
      <c r="K237">
        <v>0.06</v>
      </c>
      <c r="L237">
        <v>0.08</v>
      </c>
      <c r="M237">
        <v>2.0000000000000004E-2</v>
      </c>
      <c r="N237">
        <v>9.5000000000000001E-2</v>
      </c>
      <c r="O237">
        <v>9.1999999999999998E-2</v>
      </c>
      <c r="P237">
        <v>-0.02</v>
      </c>
      <c r="Q237">
        <v>0</v>
      </c>
      <c r="R237">
        <v>-0.02</v>
      </c>
      <c r="S237">
        <v>-0.02</v>
      </c>
      <c r="T237">
        <v>-0.02</v>
      </c>
      <c r="U237">
        <v>7.4999999999999997E-2</v>
      </c>
      <c r="V237">
        <v>9.5000000000000001E-2</v>
      </c>
      <c r="W237">
        <v>7.4999999999999997E-2</v>
      </c>
      <c r="X237">
        <v>7.4999999999999997E-2</v>
      </c>
      <c r="Y237">
        <v>7.4999999999999997E-2</v>
      </c>
      <c r="Z237">
        <v>7.1999999999999995E-2</v>
      </c>
      <c r="AA237">
        <v>9.1999999999999998E-2</v>
      </c>
      <c r="AB237">
        <v>7.1999999999999995E-2</v>
      </c>
      <c r="AC237">
        <v>7.1999999999999995E-2</v>
      </c>
      <c r="AD237">
        <v>7.1999999999999995E-2</v>
      </c>
      <c r="AE237" t="str">
        <f>VLOOKUP(G237,'[2]Fee Breakdown-After May18'!BO:BP,2,0)</f>
        <v>Mainan &amp; HobiAlat Musik &amp; Aksesori</v>
      </c>
      <c r="AR237" t="s">
        <v>1405</v>
      </c>
      <c r="AS237" t="s">
        <v>1410</v>
      </c>
      <c r="AT237" t="s">
        <v>1426</v>
      </c>
    </row>
    <row r="238" spans="1:46">
      <c r="A238" t="s">
        <v>1691</v>
      </c>
      <c r="B238">
        <v>604453</v>
      </c>
      <c r="C238" t="s">
        <v>1692</v>
      </c>
      <c r="D238">
        <v>871304</v>
      </c>
      <c r="G238" t="s">
        <v>3295</v>
      </c>
      <c r="H238" t="s">
        <v>3295</v>
      </c>
      <c r="I238" t="s">
        <v>2547</v>
      </c>
      <c r="J238" t="s">
        <v>1691</v>
      </c>
      <c r="K238">
        <v>0.05</v>
      </c>
      <c r="L238">
        <v>6.5000000000000002E-2</v>
      </c>
      <c r="M238">
        <v>1.4999999999999999E-2</v>
      </c>
      <c r="N238">
        <v>0.1</v>
      </c>
      <c r="O238">
        <v>0.122</v>
      </c>
      <c r="P238">
        <v>-0.02</v>
      </c>
      <c r="Q238">
        <v>0</v>
      </c>
      <c r="R238">
        <v>-0.02</v>
      </c>
      <c r="S238">
        <v>-0.02</v>
      </c>
      <c r="T238">
        <v>-0.02</v>
      </c>
      <c r="U238">
        <v>0.08</v>
      </c>
      <c r="V238">
        <v>0.1</v>
      </c>
      <c r="W238">
        <v>0.08</v>
      </c>
      <c r="X238">
        <v>0.08</v>
      </c>
      <c r="Y238">
        <v>0.08</v>
      </c>
      <c r="Z238">
        <v>0.10199999999999999</v>
      </c>
      <c r="AA238">
        <v>0.122</v>
      </c>
      <c r="AB238">
        <v>0.10199999999999999</v>
      </c>
      <c r="AC238">
        <v>0.10199999999999999</v>
      </c>
      <c r="AD238">
        <v>0.10199999999999999</v>
      </c>
      <c r="AE238" t="str">
        <f>VLOOKUP(G238,'[2]Fee Breakdown-After May18'!BO:BP,2,0)</f>
        <v>FurniturFurnitur Anak</v>
      </c>
      <c r="AR238" t="s">
        <v>1405</v>
      </c>
      <c r="AS238" t="s">
        <v>1410</v>
      </c>
      <c r="AT238" t="s">
        <v>1427</v>
      </c>
    </row>
    <row r="239" spans="1:46">
      <c r="A239" t="s">
        <v>2322</v>
      </c>
      <c r="B239">
        <v>601152</v>
      </c>
      <c r="C239" t="s">
        <v>2324</v>
      </c>
      <c r="D239">
        <v>842504</v>
      </c>
      <c r="G239" t="s">
        <v>3299</v>
      </c>
      <c r="H239" t="s">
        <v>3299</v>
      </c>
      <c r="I239" t="s">
        <v>246</v>
      </c>
      <c r="J239" t="s">
        <v>2322</v>
      </c>
      <c r="K239">
        <v>5.5E-2</v>
      </c>
      <c r="L239">
        <v>0.08</v>
      </c>
      <c r="M239">
        <v>2.5000000000000001E-2</v>
      </c>
      <c r="N239">
        <v>9.2499999999999999E-2</v>
      </c>
      <c r="O239">
        <v>0.1095</v>
      </c>
      <c r="P239">
        <v>-1.2500000000000002E-2</v>
      </c>
      <c r="Q239">
        <v>0</v>
      </c>
      <c r="R239">
        <v>-1.2500000000000002E-2</v>
      </c>
      <c r="S239">
        <v>-1.2500000000000002E-2</v>
      </c>
      <c r="T239">
        <v>-1.2500000000000002E-2</v>
      </c>
      <c r="U239">
        <v>0.08</v>
      </c>
      <c r="V239">
        <v>9.2499999999999999E-2</v>
      </c>
      <c r="W239">
        <v>0.08</v>
      </c>
      <c r="X239">
        <v>0.08</v>
      </c>
      <c r="Y239">
        <v>0.08</v>
      </c>
      <c r="Z239">
        <v>9.7000000000000003E-2</v>
      </c>
      <c r="AA239">
        <v>0.1095</v>
      </c>
      <c r="AB239">
        <v>9.7000000000000003E-2</v>
      </c>
      <c r="AC239">
        <v>9.7000000000000003E-2</v>
      </c>
      <c r="AD239">
        <v>9.7000000000000003E-2</v>
      </c>
      <c r="AE239" t="str">
        <f>VLOOKUP(G239,'[2]Fee Breakdown-After May18'!BO:BP,2,0)</f>
        <v>Pakaian &amp; Pakaian Dalam WanitaGaun Wanita</v>
      </c>
      <c r="AR239" t="s">
        <v>1405</v>
      </c>
      <c r="AS239" t="s">
        <v>1410</v>
      </c>
      <c r="AT239" t="s">
        <v>1428</v>
      </c>
    </row>
    <row r="240" spans="1:46">
      <c r="A240" t="s">
        <v>1811</v>
      </c>
      <c r="B240">
        <v>600001</v>
      </c>
      <c r="C240" t="s">
        <v>1857</v>
      </c>
      <c r="D240">
        <v>852616</v>
      </c>
      <c r="G240" t="s">
        <v>3303</v>
      </c>
      <c r="H240" t="s">
        <v>3303</v>
      </c>
      <c r="I240" t="s">
        <v>2547</v>
      </c>
      <c r="J240" t="s">
        <v>1811</v>
      </c>
      <c r="K240">
        <v>0.06</v>
      </c>
      <c r="L240">
        <v>0.08</v>
      </c>
      <c r="M240">
        <v>2.0000000000000004E-2</v>
      </c>
      <c r="N240">
        <v>0.1</v>
      </c>
      <c r="O240">
        <v>0.122</v>
      </c>
      <c r="P240">
        <v>-0.02</v>
      </c>
      <c r="Q240">
        <v>0</v>
      </c>
      <c r="R240">
        <v>-0.02</v>
      </c>
      <c r="S240">
        <v>-0.02</v>
      </c>
      <c r="T240">
        <v>-0.02</v>
      </c>
      <c r="U240">
        <v>0.08</v>
      </c>
      <c r="V240">
        <v>0.1</v>
      </c>
      <c r="W240">
        <v>0.08</v>
      </c>
      <c r="X240">
        <v>0.08</v>
      </c>
      <c r="Y240">
        <v>0.08</v>
      </c>
      <c r="Z240">
        <v>0.10199999999999999</v>
      </c>
      <c r="AA240">
        <v>0.122</v>
      </c>
      <c r="AB240">
        <v>0.10199999999999999</v>
      </c>
      <c r="AC240">
        <v>0.10199999999999999</v>
      </c>
      <c r="AD240">
        <v>0.10199999999999999</v>
      </c>
      <c r="AE240" t="str">
        <f>VLOOKUP(G240,'[2]Fee Breakdown-After May18'!BO:BP,2,0)</f>
        <v>Perlengkapan RumahPerlengkapan Rumah Lainnya</v>
      </c>
      <c r="AR240" t="s">
        <v>1405</v>
      </c>
      <c r="AS240" t="s">
        <v>1410</v>
      </c>
      <c r="AT240" t="s">
        <v>1429</v>
      </c>
    </row>
    <row r="241" spans="1:46">
      <c r="A241" t="s">
        <v>1948</v>
      </c>
      <c r="B241">
        <v>802184</v>
      </c>
      <c r="C241" t="s">
        <v>1951</v>
      </c>
      <c r="D241">
        <v>803592</v>
      </c>
      <c r="G241" t="s">
        <v>3307</v>
      </c>
      <c r="H241" t="s">
        <v>3307</v>
      </c>
      <c r="I241" t="s">
        <v>2457</v>
      </c>
      <c r="J241" t="s">
        <v>1948</v>
      </c>
      <c r="K241">
        <v>0.04</v>
      </c>
      <c r="L241">
        <v>7.4999999999999997E-2</v>
      </c>
      <c r="M241">
        <v>3.4999999999999996E-2</v>
      </c>
      <c r="N241">
        <v>0.1</v>
      </c>
      <c r="O241">
        <v>0.11700000000000001</v>
      </c>
      <c r="P241">
        <v>-0.02</v>
      </c>
      <c r="Q241">
        <v>0</v>
      </c>
      <c r="R241">
        <v>-0.02</v>
      </c>
      <c r="S241">
        <v>-0.02</v>
      </c>
      <c r="T241">
        <v>-0.02</v>
      </c>
      <c r="U241">
        <v>0.08</v>
      </c>
      <c r="V241">
        <v>0.1</v>
      </c>
      <c r="W241">
        <v>0.08</v>
      </c>
      <c r="X241">
        <v>0.08</v>
      </c>
      <c r="Y241">
        <v>0.08</v>
      </c>
      <c r="Z241">
        <v>9.7000000000000003E-2</v>
      </c>
      <c r="AA241">
        <v>0.11700000000000001</v>
      </c>
      <c r="AB241">
        <v>9.7000000000000003E-2</v>
      </c>
      <c r="AC241">
        <v>9.7000000000000003E-2</v>
      </c>
      <c r="AD241">
        <v>9.7000000000000003E-2</v>
      </c>
      <c r="AE241" t="str">
        <f>VLOOKUP(G241,'[2]Fee Breakdown-After May18'!BO:BP,2,0)</f>
        <v>Fashion AnakPakaian Anak Perempuan</v>
      </c>
      <c r="AR241" t="s">
        <v>1405</v>
      </c>
      <c r="AS241" t="s">
        <v>1430</v>
      </c>
      <c r="AT241" t="s">
        <v>1431</v>
      </c>
    </row>
    <row r="242" spans="1:46">
      <c r="A242" t="s">
        <v>1444</v>
      </c>
      <c r="B242">
        <v>801928</v>
      </c>
      <c r="C242" t="s">
        <v>1445</v>
      </c>
      <c r="D242">
        <v>989704</v>
      </c>
      <c r="G242" t="s">
        <v>3311</v>
      </c>
      <c r="H242" t="s">
        <v>3311</v>
      </c>
      <c r="I242" t="s">
        <v>2971</v>
      </c>
      <c r="J242" t="s">
        <v>3208</v>
      </c>
      <c r="K242">
        <v>0.05</v>
      </c>
      <c r="L242">
        <v>0.08</v>
      </c>
      <c r="M242">
        <v>0.03</v>
      </c>
      <c r="N242">
        <v>0.1</v>
      </c>
      <c r="O242">
        <v>8.2000000000000003E-2</v>
      </c>
      <c r="P242">
        <v>-0.02</v>
      </c>
      <c r="Q242">
        <v>0</v>
      </c>
      <c r="R242">
        <v>-0.02</v>
      </c>
      <c r="S242">
        <v>-0.02</v>
      </c>
      <c r="T242">
        <v>-0.02</v>
      </c>
      <c r="U242">
        <v>0.08</v>
      </c>
      <c r="V242">
        <v>0.1</v>
      </c>
      <c r="W242">
        <v>0.08</v>
      </c>
      <c r="X242">
        <v>0.08</v>
      </c>
      <c r="Y242">
        <v>0.08</v>
      </c>
      <c r="Z242">
        <v>6.2E-2</v>
      </c>
      <c r="AA242">
        <v>8.2000000000000003E-2</v>
      </c>
      <c r="AB242">
        <v>6.2E-2</v>
      </c>
      <c r="AC242">
        <v>6.2E-2</v>
      </c>
      <c r="AD242">
        <v>6.2E-2</v>
      </c>
      <c r="AE242" t="str">
        <f>VLOOKUP(G242,'[2]Fee Breakdown-After May18'!BO:BP,2,0)</f>
        <v>Buku, Majalah, &amp; AudioBuku Anak &amp; Bayi</v>
      </c>
      <c r="AR242" t="s">
        <v>1405</v>
      </c>
      <c r="AS242" t="s">
        <v>1430</v>
      </c>
      <c r="AT242" t="s">
        <v>1432</v>
      </c>
    </row>
    <row r="243" spans="1:46">
      <c r="A243" t="s">
        <v>2160</v>
      </c>
      <c r="B243">
        <v>603014</v>
      </c>
      <c r="C243" t="s">
        <v>2180</v>
      </c>
      <c r="D243">
        <v>835464</v>
      </c>
      <c r="G243" t="s">
        <v>3315</v>
      </c>
      <c r="H243" t="s">
        <v>3315</v>
      </c>
      <c r="I243" t="s">
        <v>2971</v>
      </c>
      <c r="J243" t="s">
        <v>3062</v>
      </c>
      <c r="K243">
        <v>0.06</v>
      </c>
      <c r="L243">
        <v>6.5000000000000002E-2</v>
      </c>
      <c r="M243">
        <v>5.0000000000000044E-3</v>
      </c>
      <c r="N243">
        <v>0.1</v>
      </c>
      <c r="O243">
        <v>0.122</v>
      </c>
      <c r="P243">
        <v>-0.02</v>
      </c>
      <c r="Q243">
        <v>0</v>
      </c>
      <c r="R243">
        <v>-0.02</v>
      </c>
      <c r="S243">
        <v>-0.02</v>
      </c>
      <c r="T243">
        <v>-0.02</v>
      </c>
      <c r="U243">
        <v>0.08</v>
      </c>
      <c r="V243">
        <v>0.1</v>
      </c>
      <c r="W243">
        <v>0.08</v>
      </c>
      <c r="X243">
        <v>0.08</v>
      </c>
      <c r="Y243">
        <v>0.08</v>
      </c>
      <c r="Z243">
        <v>0.10199999999999999</v>
      </c>
      <c r="AA243">
        <v>0.122</v>
      </c>
      <c r="AB243">
        <v>0.10199999999999999</v>
      </c>
      <c r="AC243">
        <v>0.10199999999999999</v>
      </c>
      <c r="AD243">
        <v>0.10199999999999999</v>
      </c>
      <c r="AE243" t="str">
        <f>VLOOKUP(G243,'[2]Fee Breakdown-After May18'!BO:BP,2,0)</f>
        <v>Olahraga &amp; OutdoorPeralatan Berkemah &amp; Mendaki</v>
      </c>
      <c r="AR243" t="s">
        <v>1405</v>
      </c>
      <c r="AS243" t="s">
        <v>1430</v>
      </c>
      <c r="AT243" t="s">
        <v>1433</v>
      </c>
    </row>
    <row r="244" spans="1:46">
      <c r="A244" t="s">
        <v>1779</v>
      </c>
      <c r="B244">
        <v>604968</v>
      </c>
      <c r="C244" t="s">
        <v>1796</v>
      </c>
      <c r="D244">
        <v>873352</v>
      </c>
      <c r="G244" t="s">
        <v>3319</v>
      </c>
      <c r="H244" t="s">
        <v>3319</v>
      </c>
      <c r="I244" t="s">
        <v>2547</v>
      </c>
      <c r="J244" t="s">
        <v>1779</v>
      </c>
      <c r="K244">
        <v>5.5E-2</v>
      </c>
      <c r="L244">
        <v>7.4999999999999997E-2</v>
      </c>
      <c r="M244">
        <v>1.9999999999999997E-2</v>
      </c>
      <c r="N244">
        <v>0.1</v>
      </c>
      <c r="O244">
        <v>0.122</v>
      </c>
      <c r="P244">
        <v>-0.02</v>
      </c>
      <c r="Q244">
        <v>0</v>
      </c>
      <c r="R244">
        <v>-0.02</v>
      </c>
      <c r="S244">
        <v>-0.02</v>
      </c>
      <c r="T244">
        <v>-0.02</v>
      </c>
      <c r="U244">
        <v>0.08</v>
      </c>
      <c r="V244">
        <v>0.1</v>
      </c>
      <c r="W244">
        <v>0.08</v>
      </c>
      <c r="X244">
        <v>0.08</v>
      </c>
      <c r="Y244">
        <v>0.08</v>
      </c>
      <c r="Z244">
        <v>0.10199999999999999</v>
      </c>
      <c r="AA244">
        <v>0.122</v>
      </c>
      <c r="AB244">
        <v>0.10199999999999999</v>
      </c>
      <c r="AC244">
        <v>0.10199999999999999</v>
      </c>
      <c r="AD244">
        <v>0.10199999999999999</v>
      </c>
      <c r="AE244" t="str">
        <f>VLOOKUP(G244,'[2]Fee Breakdown-After May18'!BO:BP,2,0)</f>
        <v>Perbaikan RumahPerlengkapan Taman</v>
      </c>
      <c r="AR244" t="s">
        <v>1405</v>
      </c>
      <c r="AS244" t="s">
        <v>1430</v>
      </c>
      <c r="AT244" t="s">
        <v>1434</v>
      </c>
    </row>
    <row r="245" spans="1:46">
      <c r="A245" t="s">
        <v>1581</v>
      </c>
      <c r="B245">
        <v>605248</v>
      </c>
      <c r="C245" t="s">
        <v>1606</v>
      </c>
      <c r="D245">
        <v>905352</v>
      </c>
      <c r="G245" t="s">
        <v>3323</v>
      </c>
      <c r="H245" t="s">
        <v>3323</v>
      </c>
      <c r="I245" t="s">
        <v>246</v>
      </c>
      <c r="J245" t="s">
        <v>1581</v>
      </c>
      <c r="K245">
        <v>0.06</v>
      </c>
      <c r="L245">
        <v>7.4999999999999997E-2</v>
      </c>
      <c r="M245">
        <v>1.4999999999999999E-2</v>
      </c>
      <c r="N245">
        <v>0.1</v>
      </c>
      <c r="O245">
        <v>0.11700000000000001</v>
      </c>
      <c r="P245">
        <v>-0.02</v>
      </c>
      <c r="Q245">
        <v>0</v>
      </c>
      <c r="R245">
        <v>-0.02</v>
      </c>
      <c r="S245">
        <v>-0.02</v>
      </c>
      <c r="T245">
        <v>-0.02</v>
      </c>
      <c r="U245">
        <v>0.08</v>
      </c>
      <c r="V245">
        <v>0.1</v>
      </c>
      <c r="W245">
        <v>0.08</v>
      </c>
      <c r="X245">
        <v>0.08</v>
      </c>
      <c r="Y245">
        <v>0.08</v>
      </c>
      <c r="Z245">
        <v>9.7000000000000003E-2</v>
      </c>
      <c r="AA245">
        <v>0.11700000000000001</v>
      </c>
      <c r="AB245">
        <v>9.7000000000000003E-2</v>
      </c>
      <c r="AC245">
        <v>9.7000000000000003E-2</v>
      </c>
      <c r="AD245">
        <v>9.7000000000000003E-2</v>
      </c>
      <c r="AE245" t="str">
        <f>VLOOKUP(G245,'[2]Fee Breakdown-After May18'!BO:BP,2,0)</f>
        <v>Aksesoris FashionKacamata</v>
      </c>
      <c r="AR245" t="s">
        <v>1405</v>
      </c>
      <c r="AS245" t="s">
        <v>1430</v>
      </c>
      <c r="AT245" t="s">
        <v>1435</v>
      </c>
    </row>
    <row r="246" spans="1:46">
      <c r="A246" t="s">
        <v>1948</v>
      </c>
      <c r="B246">
        <v>802184</v>
      </c>
      <c r="C246" t="s">
        <v>1949</v>
      </c>
      <c r="D246">
        <v>802312</v>
      </c>
      <c r="G246" t="s">
        <v>3327</v>
      </c>
      <c r="H246" t="s">
        <v>3327</v>
      </c>
      <c r="I246" t="s">
        <v>2457</v>
      </c>
      <c r="J246" t="s">
        <v>1948</v>
      </c>
      <c r="K246">
        <v>0.04</v>
      </c>
      <c r="L246">
        <v>7.4999999999999997E-2</v>
      </c>
      <c r="M246">
        <v>3.4999999999999996E-2</v>
      </c>
      <c r="N246">
        <v>0.1</v>
      </c>
      <c r="O246">
        <v>0.11700000000000001</v>
      </c>
      <c r="P246">
        <v>-0.02</v>
      </c>
      <c r="Q246">
        <v>0</v>
      </c>
      <c r="R246">
        <v>-0.02</v>
      </c>
      <c r="S246">
        <v>-0.02</v>
      </c>
      <c r="T246">
        <v>-0.02</v>
      </c>
      <c r="U246">
        <v>0.08</v>
      </c>
      <c r="V246">
        <v>0.1</v>
      </c>
      <c r="W246">
        <v>0.08</v>
      </c>
      <c r="X246">
        <v>0.08</v>
      </c>
      <c r="Y246">
        <v>0.08</v>
      </c>
      <c r="Z246">
        <v>9.7000000000000003E-2</v>
      </c>
      <c r="AA246">
        <v>0.11700000000000001</v>
      </c>
      <c r="AB246">
        <v>9.7000000000000003E-2</v>
      </c>
      <c r="AC246">
        <v>9.7000000000000003E-2</v>
      </c>
      <c r="AD246">
        <v>9.7000000000000003E-2</v>
      </c>
      <c r="AE246" t="str">
        <f>VLOOKUP(G246,'[2]Fee Breakdown-After May18'!BO:BP,2,0)</f>
        <v>Fashion AnakPakaian Anak Laki-Laki</v>
      </c>
      <c r="AR246" t="s">
        <v>1405</v>
      </c>
      <c r="AS246" t="s">
        <v>1430</v>
      </c>
      <c r="AT246" t="s">
        <v>1436</v>
      </c>
    </row>
    <row r="247" spans="1:46">
      <c r="A247" t="s">
        <v>2028</v>
      </c>
      <c r="B247">
        <v>601303</v>
      </c>
      <c r="C247" t="s">
        <v>2035</v>
      </c>
      <c r="D247">
        <v>601348</v>
      </c>
      <c r="G247" t="s">
        <v>3331</v>
      </c>
      <c r="H247" t="s">
        <v>3331</v>
      </c>
      <c r="I247" t="s">
        <v>246</v>
      </c>
      <c r="J247" t="s">
        <v>2028</v>
      </c>
      <c r="K247">
        <v>5.5E-2</v>
      </c>
      <c r="L247">
        <v>0.08</v>
      </c>
      <c r="M247">
        <v>2.5000000000000001E-2</v>
      </c>
      <c r="N247">
        <v>9.2499999999999999E-2</v>
      </c>
      <c r="O247">
        <v>0.1095</v>
      </c>
      <c r="P247">
        <v>-1.2500000000000002E-2</v>
      </c>
      <c r="Q247">
        <v>0</v>
      </c>
      <c r="R247">
        <v>-1.2500000000000002E-2</v>
      </c>
      <c r="S247">
        <v>-1.2500000000000002E-2</v>
      </c>
      <c r="T247">
        <v>-1.2500000000000002E-2</v>
      </c>
      <c r="U247">
        <v>0.08</v>
      </c>
      <c r="V247">
        <v>9.2499999999999999E-2</v>
      </c>
      <c r="W247">
        <v>0.08</v>
      </c>
      <c r="X247">
        <v>0.08</v>
      </c>
      <c r="Y247">
        <v>0.08</v>
      </c>
      <c r="Z247">
        <v>9.7000000000000003E-2</v>
      </c>
      <c r="AA247">
        <v>0.1095</v>
      </c>
      <c r="AB247">
        <v>9.7000000000000003E-2</v>
      </c>
      <c r="AC247">
        <v>9.7000000000000003E-2</v>
      </c>
      <c r="AD247">
        <v>9.7000000000000003E-2</v>
      </c>
      <c r="AE247" t="str">
        <f>VLOOKUP(G247,'[2]Fee Breakdown-After May18'!BO:BP,2,0)</f>
        <v>Fashion MuslimPakaian &amp; Alat Ibadah</v>
      </c>
      <c r="AR247" t="s">
        <v>1405</v>
      </c>
      <c r="AS247" t="s">
        <v>1430</v>
      </c>
      <c r="AT247" t="s">
        <v>1437</v>
      </c>
    </row>
    <row r="248" spans="1:46">
      <c r="A248" t="s">
        <v>1811</v>
      </c>
      <c r="B248">
        <v>600001</v>
      </c>
      <c r="C248" t="s">
        <v>1821</v>
      </c>
      <c r="D248">
        <v>852488</v>
      </c>
      <c r="G248" t="s">
        <v>3335</v>
      </c>
      <c r="H248" t="s">
        <v>3335</v>
      </c>
      <c r="I248" t="s">
        <v>2547</v>
      </c>
      <c r="J248" t="s">
        <v>1811</v>
      </c>
      <c r="K248">
        <v>0.06</v>
      </c>
      <c r="L248">
        <v>0.08</v>
      </c>
      <c r="M248">
        <v>2.0000000000000004E-2</v>
      </c>
      <c r="N248">
        <v>0.1</v>
      </c>
      <c r="O248">
        <v>0.122</v>
      </c>
      <c r="P248">
        <v>-0.02</v>
      </c>
      <c r="Q248">
        <v>0</v>
      </c>
      <c r="R248">
        <v>-0.02</v>
      </c>
      <c r="S248">
        <v>-0.02</v>
      </c>
      <c r="T248">
        <v>-0.02</v>
      </c>
      <c r="U248">
        <v>0.08</v>
      </c>
      <c r="V248">
        <v>0.1</v>
      </c>
      <c r="W248">
        <v>0.08</v>
      </c>
      <c r="X248">
        <v>0.08</v>
      </c>
      <c r="Y248">
        <v>0.08</v>
      </c>
      <c r="Z248">
        <v>0.10199999999999999</v>
      </c>
      <c r="AA248">
        <v>0.122</v>
      </c>
      <c r="AB248">
        <v>0.10199999999999999</v>
      </c>
      <c r="AC248">
        <v>0.10199999999999999</v>
      </c>
      <c r="AD248">
        <v>0.10199999999999999</v>
      </c>
      <c r="AE248" t="str">
        <f>VLOOKUP(G248,'[2]Fee Breakdown-After May18'!BO:BP,2,0)</f>
        <v>Perlengkapan RumahPerlengkapan Perayaan &amp; Pesta</v>
      </c>
      <c r="AR248" t="s">
        <v>1405</v>
      </c>
      <c r="AS248" t="s">
        <v>1430</v>
      </c>
      <c r="AT248" t="s">
        <v>1438</v>
      </c>
    </row>
    <row r="249" spans="1:46">
      <c r="A249" t="s">
        <v>2292</v>
      </c>
      <c r="B249">
        <v>604206</v>
      </c>
      <c r="C249" t="s">
        <v>1300</v>
      </c>
      <c r="D249">
        <v>859656</v>
      </c>
      <c r="G249" t="s">
        <v>3339</v>
      </c>
      <c r="H249" t="s">
        <v>3339</v>
      </c>
      <c r="I249" t="s">
        <v>2971</v>
      </c>
      <c r="J249" t="s">
        <v>2292</v>
      </c>
      <c r="K249">
        <v>0.06</v>
      </c>
      <c r="L249">
        <v>0.08</v>
      </c>
      <c r="M249">
        <v>2.0000000000000004E-2</v>
      </c>
      <c r="N249">
        <v>9.5000000000000001E-2</v>
      </c>
      <c r="O249">
        <v>9.1999999999999998E-2</v>
      </c>
      <c r="P249">
        <v>-0.02</v>
      </c>
      <c r="Q249">
        <v>0</v>
      </c>
      <c r="R249">
        <v>-0.02</v>
      </c>
      <c r="S249">
        <v>-0.02</v>
      </c>
      <c r="T249">
        <v>-0.02</v>
      </c>
      <c r="U249">
        <v>7.4999999999999997E-2</v>
      </c>
      <c r="V249">
        <v>9.5000000000000001E-2</v>
      </c>
      <c r="W249">
        <v>7.4999999999999997E-2</v>
      </c>
      <c r="X249">
        <v>7.4999999999999997E-2</v>
      </c>
      <c r="Y249">
        <v>7.4999999999999997E-2</v>
      </c>
      <c r="Z249">
        <v>7.1999999999999995E-2</v>
      </c>
      <c r="AA249">
        <v>9.1999999999999998E-2</v>
      </c>
      <c r="AB249">
        <v>7.1999999999999995E-2</v>
      </c>
      <c r="AC249">
        <v>7.1999999999999995E-2</v>
      </c>
      <c r="AD249">
        <v>7.1999999999999995E-2</v>
      </c>
      <c r="AE249" t="str">
        <f>VLOOKUP(G249,'[2]Fee Breakdown-After May18'!BO:BP,2,0)</f>
        <v>Mainan &amp; HobiBoneka &amp; Boneka Mainan</v>
      </c>
      <c r="AR249" t="s">
        <v>1405</v>
      </c>
      <c r="AS249" t="s">
        <v>1430</v>
      </c>
      <c r="AT249" t="s">
        <v>1439</v>
      </c>
    </row>
    <row r="250" spans="1:46">
      <c r="A250" t="s">
        <v>1184</v>
      </c>
      <c r="B250">
        <v>605196</v>
      </c>
      <c r="C250" t="s">
        <v>1208</v>
      </c>
      <c r="D250">
        <v>930184</v>
      </c>
      <c r="G250" t="s">
        <v>2745</v>
      </c>
      <c r="H250" t="s">
        <v>2745</v>
      </c>
      <c r="I250" t="s">
        <v>2403</v>
      </c>
      <c r="J250" t="s">
        <v>1184</v>
      </c>
      <c r="K250">
        <v>5.5E-2</v>
      </c>
      <c r="L250">
        <v>7.4999999999999997E-2</v>
      </c>
      <c r="M250">
        <v>1.9999999999999997E-2</v>
      </c>
      <c r="N250">
        <v>9.2499999999999999E-2</v>
      </c>
      <c r="O250">
        <v>0.11449999999999999</v>
      </c>
      <c r="P250">
        <v>-1.2500000000000002E-2</v>
      </c>
      <c r="Q250">
        <v>0</v>
      </c>
      <c r="R250">
        <v>-1.2500000000000002E-2</v>
      </c>
      <c r="S250">
        <v>-1.2500000000000002E-2</v>
      </c>
      <c r="T250">
        <v>-1.2500000000000002E-2</v>
      </c>
      <c r="U250">
        <v>0.08</v>
      </c>
      <c r="V250">
        <v>9.2499999999999999E-2</v>
      </c>
      <c r="W250">
        <v>0.08</v>
      </c>
      <c r="X250">
        <v>0.08</v>
      </c>
      <c r="Y250">
        <v>0.08</v>
      </c>
      <c r="Z250">
        <v>0.10199999999999999</v>
      </c>
      <c r="AA250">
        <v>0.11449999999999999</v>
      </c>
      <c r="AB250">
        <v>0.10199999999999999</v>
      </c>
      <c r="AC250">
        <v>0.10199999999999999</v>
      </c>
      <c r="AD250">
        <v>0.10199999999999999</v>
      </c>
      <c r="AE250" t="str">
        <f>VLOOKUP(G250,'[2]Fee Breakdown-After May18'!BO:BP,2,0)</f>
        <v>Mobil &amp; Sepeda MotorAksesoris Interior Mobil</v>
      </c>
      <c r="AR250" t="s">
        <v>1405</v>
      </c>
      <c r="AS250" t="s">
        <v>1430</v>
      </c>
      <c r="AT250" t="s">
        <v>1440</v>
      </c>
    </row>
    <row r="251" spans="1:46">
      <c r="A251" t="s">
        <v>2267</v>
      </c>
      <c r="B251">
        <v>604579</v>
      </c>
      <c r="C251" t="s">
        <v>2270</v>
      </c>
      <c r="D251">
        <v>872328</v>
      </c>
      <c r="G251" t="s">
        <v>3345</v>
      </c>
      <c r="H251" t="s">
        <v>3345</v>
      </c>
      <c r="I251" t="s">
        <v>2547</v>
      </c>
      <c r="J251" t="s">
        <v>2267</v>
      </c>
      <c r="K251">
        <v>5.5E-2</v>
      </c>
      <c r="L251">
        <v>7.0000000000000007E-2</v>
      </c>
      <c r="M251">
        <v>1.5000000000000006E-2</v>
      </c>
      <c r="N251">
        <v>0.1</v>
      </c>
      <c r="O251">
        <v>0.122</v>
      </c>
      <c r="P251">
        <v>-0.02</v>
      </c>
      <c r="Q251">
        <v>0</v>
      </c>
      <c r="R251">
        <v>-0.02</v>
      </c>
      <c r="S251">
        <v>-0.02</v>
      </c>
      <c r="T251">
        <v>-0.02</v>
      </c>
      <c r="U251">
        <v>0.08</v>
      </c>
      <c r="V251">
        <v>0.1</v>
      </c>
      <c r="W251">
        <v>0.08</v>
      </c>
      <c r="X251">
        <v>0.08</v>
      </c>
      <c r="Y251">
        <v>0.08</v>
      </c>
      <c r="Z251">
        <v>0.10199999999999999</v>
      </c>
      <c r="AA251">
        <v>0.122</v>
      </c>
      <c r="AB251">
        <v>0.10199999999999999</v>
      </c>
      <c r="AC251">
        <v>0.10199999999999999</v>
      </c>
      <c r="AD251">
        <v>0.10199999999999999</v>
      </c>
      <c r="AE251" t="str">
        <f>VLOOKUP(G251,'[2]Fee Breakdown-After May18'!BO:BP,2,0)</f>
        <v>Alat &amp; Perangkat KerasPerangkat keras</v>
      </c>
      <c r="AR251" t="s">
        <v>1405</v>
      </c>
      <c r="AS251" t="s">
        <v>1430</v>
      </c>
      <c r="AT251" t="s">
        <v>1441</v>
      </c>
    </row>
    <row r="252" spans="1:46">
      <c r="A252" t="s">
        <v>1862</v>
      </c>
      <c r="B252">
        <v>600942</v>
      </c>
      <c r="C252" t="s">
        <v>851</v>
      </c>
      <c r="D252">
        <v>844168</v>
      </c>
      <c r="E252" t="s">
        <v>1906</v>
      </c>
      <c r="F252">
        <v>848520</v>
      </c>
      <c r="G252" t="s">
        <v>2940</v>
      </c>
      <c r="H252" t="s">
        <v>3349</v>
      </c>
      <c r="I252" t="s">
        <v>2403</v>
      </c>
      <c r="J252" t="s">
        <v>1872</v>
      </c>
      <c r="K252">
        <v>0.04</v>
      </c>
      <c r="L252">
        <v>0.06</v>
      </c>
      <c r="M252">
        <v>1.9999999999999997E-2</v>
      </c>
      <c r="N252">
        <v>7.5000000000000011E-2</v>
      </c>
      <c r="O252">
        <v>6.9500000000000006E-2</v>
      </c>
      <c r="P252">
        <v>-1.7500000000000002E-2</v>
      </c>
      <c r="Q252">
        <v>0</v>
      </c>
      <c r="R252">
        <v>-1.7500000000000002E-2</v>
      </c>
      <c r="S252">
        <v>-1.7500000000000002E-2</v>
      </c>
      <c r="T252">
        <v>-1.7500000000000002E-2</v>
      </c>
      <c r="U252">
        <v>5.7500000000000009E-2</v>
      </c>
      <c r="V252">
        <v>7.5000000000000011E-2</v>
      </c>
      <c r="W252">
        <v>5.7500000000000009E-2</v>
      </c>
      <c r="X252">
        <v>5.7500000000000009E-2</v>
      </c>
      <c r="Y252">
        <v>5.7500000000000009E-2</v>
      </c>
      <c r="Z252">
        <v>5.2000000000000005E-2</v>
      </c>
      <c r="AA252">
        <v>6.9500000000000006E-2</v>
      </c>
      <c r="AB252">
        <v>5.2000000000000005E-2</v>
      </c>
      <c r="AC252">
        <v>5.2000000000000005E-2</v>
      </c>
      <c r="AD252">
        <v>5.2000000000000005E-2</v>
      </c>
      <c r="AE252" t="str">
        <f>VLOOKUP(G252,'[2]Fee Breakdown-After May18'!BO:BP,2,0)</f>
        <v>Peralatan Rumah TanggaKitchen AppliancesJuicer &amp; Blender</v>
      </c>
      <c r="AR252" t="s">
        <v>1405</v>
      </c>
      <c r="AS252" t="s">
        <v>1430</v>
      </c>
      <c r="AT252" t="s">
        <v>1442</v>
      </c>
    </row>
    <row r="253" spans="1:46">
      <c r="A253" t="s">
        <v>1862</v>
      </c>
      <c r="B253">
        <v>600942</v>
      </c>
      <c r="C253" t="s">
        <v>851</v>
      </c>
      <c r="D253">
        <v>844168</v>
      </c>
      <c r="E253" t="s">
        <v>1899</v>
      </c>
      <c r="F253">
        <v>978312</v>
      </c>
      <c r="G253" t="s">
        <v>2961</v>
      </c>
      <c r="H253" t="s">
        <v>3349</v>
      </c>
      <c r="I253" t="s">
        <v>2403</v>
      </c>
      <c r="J253" t="s">
        <v>1872</v>
      </c>
      <c r="K253">
        <v>0.04</v>
      </c>
      <c r="L253">
        <v>0.06</v>
      </c>
      <c r="M253">
        <v>1.9999999999999997E-2</v>
      </c>
      <c r="N253">
        <v>7.5000000000000011E-2</v>
      </c>
      <c r="O253">
        <v>6.9500000000000006E-2</v>
      </c>
      <c r="P253">
        <v>-1.7500000000000002E-2</v>
      </c>
      <c r="Q253">
        <v>0</v>
      </c>
      <c r="R253">
        <v>-1.7500000000000002E-2</v>
      </c>
      <c r="S253">
        <v>-1.7500000000000002E-2</v>
      </c>
      <c r="T253">
        <v>-1.7500000000000002E-2</v>
      </c>
      <c r="U253">
        <v>5.7500000000000009E-2</v>
      </c>
      <c r="V253">
        <v>7.5000000000000011E-2</v>
      </c>
      <c r="W253">
        <v>5.7500000000000009E-2</v>
      </c>
      <c r="X253">
        <v>5.7500000000000009E-2</v>
      </c>
      <c r="Y253">
        <v>5.7500000000000009E-2</v>
      </c>
      <c r="Z253">
        <v>5.2000000000000005E-2</v>
      </c>
      <c r="AA253">
        <v>6.9500000000000006E-2</v>
      </c>
      <c r="AB253">
        <v>5.2000000000000005E-2</v>
      </c>
      <c r="AC253">
        <v>5.2000000000000005E-2</v>
      </c>
      <c r="AD253">
        <v>5.2000000000000005E-2</v>
      </c>
      <c r="AE253" t="str">
        <f>VLOOKUP(G253,'[2]Fee Breakdown-After May18'!BO:BP,2,0)</f>
        <v>Peralatan Rumah TanggaKitchen AppliancesPanci Pemanas Listrik</v>
      </c>
      <c r="AR253" t="s">
        <v>1405</v>
      </c>
      <c r="AS253" t="s">
        <v>1430</v>
      </c>
      <c r="AT253" t="s">
        <v>1443</v>
      </c>
    </row>
    <row r="254" spans="1:46">
      <c r="A254" t="s">
        <v>1862</v>
      </c>
      <c r="B254">
        <v>600942</v>
      </c>
      <c r="C254" t="s">
        <v>851</v>
      </c>
      <c r="D254">
        <v>844168</v>
      </c>
      <c r="E254" t="s">
        <v>1903</v>
      </c>
      <c r="F254">
        <v>935304</v>
      </c>
      <c r="G254" t="s">
        <v>2937</v>
      </c>
      <c r="H254" t="s">
        <v>3349</v>
      </c>
      <c r="I254" t="s">
        <v>2403</v>
      </c>
      <c r="J254" t="s">
        <v>1872</v>
      </c>
      <c r="K254">
        <v>0.04</v>
      </c>
      <c r="L254">
        <v>0.06</v>
      </c>
      <c r="M254">
        <v>1.9999999999999997E-2</v>
      </c>
      <c r="N254">
        <v>7.5000000000000011E-2</v>
      </c>
      <c r="O254">
        <v>6.9500000000000006E-2</v>
      </c>
      <c r="P254">
        <v>-1.7500000000000002E-2</v>
      </c>
      <c r="Q254">
        <v>0</v>
      </c>
      <c r="R254">
        <v>-1.7500000000000002E-2</v>
      </c>
      <c r="S254">
        <v>-1.7500000000000002E-2</v>
      </c>
      <c r="T254">
        <v>-1.7500000000000002E-2</v>
      </c>
      <c r="U254">
        <v>5.7500000000000009E-2</v>
      </c>
      <c r="V254">
        <v>7.5000000000000011E-2</v>
      </c>
      <c r="W254">
        <v>5.7500000000000009E-2</v>
      </c>
      <c r="X254">
        <v>5.7500000000000009E-2</v>
      </c>
      <c r="Y254">
        <v>5.7500000000000009E-2</v>
      </c>
      <c r="Z254">
        <v>5.2000000000000005E-2</v>
      </c>
      <c r="AA254">
        <v>6.9500000000000006E-2</v>
      </c>
      <c r="AB254">
        <v>5.2000000000000005E-2</v>
      </c>
      <c r="AC254">
        <v>5.2000000000000005E-2</v>
      </c>
      <c r="AD254">
        <v>5.2000000000000005E-2</v>
      </c>
      <c r="AE254" t="str">
        <f>VLOOKUP(G254,'[2]Fee Breakdown-After May18'!BO:BP,2,0)</f>
        <v>Peralatan Rumah TanggaKitchen AppliancesFryer</v>
      </c>
      <c r="AR254" t="s">
        <v>1444</v>
      </c>
      <c r="AS254" t="s">
        <v>1445</v>
      </c>
      <c r="AT254" t="s">
        <v>1446</v>
      </c>
    </row>
    <row r="255" spans="1:46">
      <c r="A255" t="s">
        <v>1862</v>
      </c>
      <c r="B255">
        <v>600942</v>
      </c>
      <c r="C255" t="s">
        <v>851</v>
      </c>
      <c r="D255">
        <v>844168</v>
      </c>
      <c r="E255" t="s">
        <v>1907</v>
      </c>
      <c r="F255">
        <v>935432</v>
      </c>
      <c r="G255" t="s">
        <v>3010</v>
      </c>
      <c r="H255" t="s">
        <v>3349</v>
      </c>
      <c r="I255" t="s">
        <v>2403</v>
      </c>
      <c r="J255" t="s">
        <v>1872</v>
      </c>
      <c r="K255">
        <v>0.04</v>
      </c>
      <c r="L255">
        <v>0.06</v>
      </c>
      <c r="M255">
        <v>1.9999999999999997E-2</v>
      </c>
      <c r="N255">
        <v>7.5000000000000011E-2</v>
      </c>
      <c r="O255">
        <v>6.9500000000000006E-2</v>
      </c>
      <c r="P255">
        <v>-1.7500000000000002E-2</v>
      </c>
      <c r="Q255">
        <v>0</v>
      </c>
      <c r="R255">
        <v>-1.7500000000000002E-2</v>
      </c>
      <c r="S255">
        <v>-1.7500000000000002E-2</v>
      </c>
      <c r="T255">
        <v>-1.7500000000000002E-2</v>
      </c>
      <c r="U255">
        <v>5.7500000000000009E-2</v>
      </c>
      <c r="V255">
        <v>7.5000000000000011E-2</v>
      </c>
      <c r="W255">
        <v>5.7500000000000009E-2</v>
      </c>
      <c r="X255">
        <v>5.7500000000000009E-2</v>
      </c>
      <c r="Y255">
        <v>5.7500000000000009E-2</v>
      </c>
      <c r="Z255">
        <v>5.2000000000000005E-2</v>
      </c>
      <c r="AA255">
        <v>6.9500000000000006E-2</v>
      </c>
      <c r="AB255">
        <v>5.2000000000000005E-2</v>
      </c>
      <c r="AC255">
        <v>5.2000000000000005E-2</v>
      </c>
      <c r="AD255">
        <v>5.2000000000000005E-2</v>
      </c>
      <c r="AE255" t="str">
        <f>VLOOKUP(G255,'[2]Fee Breakdown-After May18'!BO:BP,2,0)</f>
        <v>Peralatan Rumah TanggaKitchen AppliancesSuku Cadang Peralatan Dapur</v>
      </c>
      <c r="AR255" t="s">
        <v>1444</v>
      </c>
      <c r="AS255" t="s">
        <v>1445</v>
      </c>
      <c r="AT255" t="s">
        <v>1447</v>
      </c>
    </row>
    <row r="256" spans="1:46">
      <c r="A256" t="s">
        <v>1862</v>
      </c>
      <c r="B256">
        <v>600942</v>
      </c>
      <c r="C256" t="s">
        <v>851</v>
      </c>
      <c r="D256">
        <v>844168</v>
      </c>
      <c r="E256" t="s">
        <v>1910</v>
      </c>
      <c r="F256">
        <v>847752</v>
      </c>
      <c r="G256" t="s">
        <v>3006</v>
      </c>
      <c r="H256" t="s">
        <v>3349</v>
      </c>
      <c r="I256" t="s">
        <v>2403</v>
      </c>
      <c r="J256" t="s">
        <v>1872</v>
      </c>
      <c r="K256">
        <v>0.04</v>
      </c>
      <c r="L256">
        <v>0.06</v>
      </c>
      <c r="M256">
        <v>1.9999999999999997E-2</v>
      </c>
      <c r="N256">
        <v>7.5000000000000011E-2</v>
      </c>
      <c r="O256">
        <v>6.9500000000000006E-2</v>
      </c>
      <c r="P256">
        <v>-1.7500000000000002E-2</v>
      </c>
      <c r="Q256">
        <v>0</v>
      </c>
      <c r="R256">
        <v>-1.7500000000000002E-2</v>
      </c>
      <c r="S256">
        <v>-1.7500000000000002E-2</v>
      </c>
      <c r="T256">
        <v>-1.7500000000000002E-2</v>
      </c>
      <c r="U256">
        <v>5.7500000000000009E-2</v>
      </c>
      <c r="V256">
        <v>7.5000000000000011E-2</v>
      </c>
      <c r="W256">
        <v>5.7500000000000009E-2</v>
      </c>
      <c r="X256">
        <v>5.7500000000000009E-2</v>
      </c>
      <c r="Y256">
        <v>5.7500000000000009E-2</v>
      </c>
      <c r="Z256">
        <v>5.2000000000000005E-2</v>
      </c>
      <c r="AA256">
        <v>6.9500000000000006E-2</v>
      </c>
      <c r="AB256">
        <v>5.2000000000000005E-2</v>
      </c>
      <c r="AC256">
        <v>5.2000000000000005E-2</v>
      </c>
      <c r="AD256">
        <v>5.2000000000000005E-2</v>
      </c>
      <c r="AE256" t="str">
        <f>VLOOKUP(G256,'[2]Fee Breakdown-After May18'!BO:BP,2,0)</f>
        <v>Peralatan Rumah TanggaKitchen AppliancesRice &amp; Pressure Cooker</v>
      </c>
      <c r="AR256" t="s">
        <v>1444</v>
      </c>
      <c r="AS256" t="s">
        <v>1445</v>
      </c>
      <c r="AT256" t="s">
        <v>1448</v>
      </c>
    </row>
    <row r="257" spans="1:46">
      <c r="A257" t="s">
        <v>1862</v>
      </c>
      <c r="B257">
        <v>600942</v>
      </c>
      <c r="C257" t="s">
        <v>851</v>
      </c>
      <c r="D257">
        <v>844168</v>
      </c>
      <c r="E257" t="s">
        <v>1896</v>
      </c>
      <c r="F257">
        <v>848264</v>
      </c>
      <c r="G257" t="s">
        <v>2931</v>
      </c>
      <c r="H257" t="s">
        <v>3349</v>
      </c>
      <c r="I257" t="s">
        <v>2403</v>
      </c>
      <c r="J257" t="s">
        <v>1872</v>
      </c>
      <c r="K257">
        <v>0.04</v>
      </c>
      <c r="L257">
        <v>0.06</v>
      </c>
      <c r="M257">
        <v>1.9999999999999997E-2</v>
      </c>
      <c r="N257">
        <v>6.5000000000000002E-2</v>
      </c>
      <c r="O257">
        <v>5.9499999999999997E-2</v>
      </c>
      <c r="P257">
        <v>-7.4999999999999997E-3</v>
      </c>
      <c r="Q257">
        <v>0</v>
      </c>
      <c r="R257">
        <v>-7.4999999999999997E-3</v>
      </c>
      <c r="S257">
        <v>-7.4999999999999997E-3</v>
      </c>
      <c r="T257">
        <v>-7.4999999999999997E-3</v>
      </c>
      <c r="U257">
        <v>5.7500000000000002E-2</v>
      </c>
      <c r="V257">
        <v>6.5000000000000002E-2</v>
      </c>
      <c r="W257">
        <v>5.7500000000000002E-2</v>
      </c>
      <c r="X257">
        <v>5.7500000000000002E-2</v>
      </c>
      <c r="Y257">
        <v>5.7500000000000002E-2</v>
      </c>
      <c r="Z257">
        <v>5.1999999999999998E-2</v>
      </c>
      <c r="AA257">
        <v>5.9499999999999997E-2</v>
      </c>
      <c r="AB257">
        <v>5.1999999999999998E-2</v>
      </c>
      <c r="AC257">
        <v>5.1999999999999998E-2</v>
      </c>
      <c r="AD257">
        <v>5.1999999999999998E-2</v>
      </c>
      <c r="AE257" t="str">
        <f>VLOOKUP(G257,'[2]Fee Breakdown-After May18'!BO:BP,2,0)</f>
        <v>Peralatan Rumah TanggaKitchen AppliancesCountertop Oven</v>
      </c>
      <c r="AR257" t="s">
        <v>1444</v>
      </c>
      <c r="AS257" t="s">
        <v>1445</v>
      </c>
      <c r="AT257" t="s">
        <v>1449</v>
      </c>
    </row>
    <row r="258" spans="1:46">
      <c r="A258" t="s">
        <v>1862</v>
      </c>
      <c r="B258">
        <v>600942</v>
      </c>
      <c r="C258" t="s">
        <v>851</v>
      </c>
      <c r="D258">
        <v>844168</v>
      </c>
      <c r="E258" t="s">
        <v>1909</v>
      </c>
      <c r="F258">
        <v>934792</v>
      </c>
      <c r="G258" t="s">
        <v>2958</v>
      </c>
      <c r="H258" t="s">
        <v>3349</v>
      </c>
      <c r="I258" t="s">
        <v>2403</v>
      </c>
      <c r="J258" t="s">
        <v>1872</v>
      </c>
      <c r="K258">
        <v>0.04</v>
      </c>
      <c r="L258">
        <v>0.06</v>
      </c>
      <c r="M258">
        <v>1.9999999999999997E-2</v>
      </c>
      <c r="N258">
        <v>7.5000000000000011E-2</v>
      </c>
      <c r="O258">
        <v>6.9500000000000006E-2</v>
      </c>
      <c r="P258">
        <v>-1.7500000000000002E-2</v>
      </c>
      <c r="Q258">
        <v>0</v>
      </c>
      <c r="R258">
        <v>-1.7500000000000002E-2</v>
      </c>
      <c r="S258">
        <v>-1.7500000000000002E-2</v>
      </c>
      <c r="T258">
        <v>-1.7500000000000002E-2</v>
      </c>
      <c r="U258">
        <v>5.7500000000000009E-2</v>
      </c>
      <c r="V258">
        <v>7.5000000000000011E-2</v>
      </c>
      <c r="W258">
        <v>5.7500000000000009E-2</v>
      </c>
      <c r="X258">
        <v>5.7500000000000009E-2</v>
      </c>
      <c r="Y258">
        <v>5.7500000000000009E-2</v>
      </c>
      <c r="Z258">
        <v>5.2000000000000005E-2</v>
      </c>
      <c r="AA258">
        <v>6.9500000000000006E-2</v>
      </c>
      <c r="AB258">
        <v>5.2000000000000005E-2</v>
      </c>
      <c r="AC258">
        <v>5.2000000000000005E-2</v>
      </c>
      <c r="AD258">
        <v>5.2000000000000005E-2</v>
      </c>
      <c r="AE258" t="str">
        <f>VLOOKUP(G258,'[2]Fee Breakdown-After May18'!BO:BP,2,0)</f>
        <v>Peralatan Rumah TanggaKitchen AppliancesMixer</v>
      </c>
      <c r="AR258" t="s">
        <v>1444</v>
      </c>
      <c r="AS258" t="s">
        <v>1445</v>
      </c>
    </row>
    <row r="259" spans="1:46">
      <c r="A259" t="s">
        <v>1959</v>
      </c>
      <c r="B259">
        <v>600024</v>
      </c>
      <c r="C259" t="s">
        <v>1996</v>
      </c>
      <c r="D259">
        <v>858504</v>
      </c>
      <c r="G259" t="s">
        <v>3371</v>
      </c>
      <c r="H259" t="s">
        <v>3371</v>
      </c>
      <c r="I259" t="s">
        <v>2547</v>
      </c>
      <c r="J259" t="s">
        <v>1959</v>
      </c>
      <c r="K259">
        <v>0.06</v>
      </c>
      <c r="L259">
        <v>0.08</v>
      </c>
      <c r="M259">
        <v>2.0000000000000004E-2</v>
      </c>
      <c r="N259">
        <v>0.1</v>
      </c>
      <c r="O259">
        <v>0.122</v>
      </c>
      <c r="P259">
        <v>-0.02</v>
      </c>
      <c r="Q259">
        <v>0</v>
      </c>
      <c r="R259">
        <v>-0.02</v>
      </c>
      <c r="S259">
        <v>-0.02</v>
      </c>
      <c r="T259">
        <v>-0.02</v>
      </c>
      <c r="U259">
        <v>0.08</v>
      </c>
      <c r="V259">
        <v>0.1</v>
      </c>
      <c r="W259">
        <v>0.08</v>
      </c>
      <c r="X259">
        <v>0.08</v>
      </c>
      <c r="Y259">
        <v>0.08</v>
      </c>
      <c r="Z259">
        <v>0.10199999999999999</v>
      </c>
      <c r="AA259">
        <v>0.122</v>
      </c>
      <c r="AB259">
        <v>0.10199999999999999</v>
      </c>
      <c r="AC259">
        <v>0.10199999999999999</v>
      </c>
      <c r="AD259">
        <v>0.10199999999999999</v>
      </c>
      <c r="AE259" t="str">
        <f>VLOOKUP(G259,'[2]Fee Breakdown-After May18'!BO:BP,2,0)</f>
        <v>Peralatan DapurPeralatan Teh &amp; Kopi</v>
      </c>
      <c r="AR259" t="s">
        <v>1444</v>
      </c>
      <c r="AS259" t="s">
        <v>1450</v>
      </c>
      <c r="AT259" t="s">
        <v>1451</v>
      </c>
    </row>
    <row r="260" spans="1:46">
      <c r="A260" t="s">
        <v>1862</v>
      </c>
      <c r="B260">
        <v>600942</v>
      </c>
      <c r="C260" t="s">
        <v>851</v>
      </c>
      <c r="D260">
        <v>844168</v>
      </c>
      <c r="E260" t="s">
        <v>1913</v>
      </c>
      <c r="F260">
        <v>847624</v>
      </c>
      <c r="G260" t="s">
        <v>2967</v>
      </c>
      <c r="H260" t="s">
        <v>3349</v>
      </c>
      <c r="I260" t="s">
        <v>2403</v>
      </c>
      <c r="J260" t="s">
        <v>1872</v>
      </c>
      <c r="K260">
        <v>0.04</v>
      </c>
      <c r="L260">
        <v>0.06</v>
      </c>
      <c r="M260">
        <v>1.9999999999999997E-2</v>
      </c>
      <c r="N260">
        <v>7.5000000000000011E-2</v>
      </c>
      <c r="O260">
        <v>6.9500000000000006E-2</v>
      </c>
      <c r="P260">
        <v>-1.7500000000000002E-2</v>
      </c>
      <c r="Q260">
        <v>0</v>
      </c>
      <c r="R260">
        <v>-1.7500000000000002E-2</v>
      </c>
      <c r="S260">
        <v>-1.7500000000000002E-2</v>
      </c>
      <c r="T260">
        <v>-1.7500000000000002E-2</v>
      </c>
      <c r="U260">
        <v>5.7500000000000009E-2</v>
      </c>
      <c r="V260">
        <v>7.5000000000000011E-2</v>
      </c>
      <c r="W260">
        <v>5.7500000000000009E-2</v>
      </c>
      <c r="X260">
        <v>5.7500000000000009E-2</v>
      </c>
      <c r="Y260">
        <v>5.7500000000000009E-2</v>
      </c>
      <c r="Z260">
        <v>5.2000000000000005E-2</v>
      </c>
      <c r="AA260">
        <v>6.9500000000000006E-2</v>
      </c>
      <c r="AB260">
        <v>5.2000000000000005E-2</v>
      </c>
      <c r="AC260">
        <v>5.2000000000000005E-2</v>
      </c>
      <c r="AD260">
        <v>5.2000000000000005E-2</v>
      </c>
      <c r="AE260" t="str">
        <f>VLOOKUP(G260,'[2]Fee Breakdown-After May18'!BO:BP,2,0)</f>
        <v>Peralatan Rumah TanggaKitchen AppliancesPemanggang Roti</v>
      </c>
      <c r="AR260" t="s">
        <v>1444</v>
      </c>
      <c r="AS260" t="s">
        <v>1450</v>
      </c>
      <c r="AT260" t="s">
        <v>1452</v>
      </c>
    </row>
    <row r="261" spans="1:46">
      <c r="A261" t="s">
        <v>1862</v>
      </c>
      <c r="B261">
        <v>600942</v>
      </c>
      <c r="C261" t="s">
        <v>851</v>
      </c>
      <c r="D261">
        <v>844168</v>
      </c>
      <c r="E261" t="s">
        <v>1345</v>
      </c>
      <c r="F261">
        <v>935176</v>
      </c>
      <c r="G261" t="s">
        <v>2994</v>
      </c>
      <c r="H261" t="s">
        <v>3349</v>
      </c>
      <c r="I261" t="s">
        <v>2403</v>
      </c>
      <c r="J261" t="s">
        <v>1872</v>
      </c>
      <c r="K261">
        <v>0.04</v>
      </c>
      <c r="L261">
        <v>0.06</v>
      </c>
      <c r="M261">
        <v>1.9999999999999997E-2</v>
      </c>
      <c r="N261">
        <v>7.5000000000000011E-2</v>
      </c>
      <c r="O261">
        <v>6.9500000000000006E-2</v>
      </c>
      <c r="P261">
        <v>-1.7500000000000002E-2</v>
      </c>
      <c r="Q261">
        <v>0</v>
      </c>
      <c r="R261">
        <v>-1.7500000000000002E-2</v>
      </c>
      <c r="S261">
        <v>-1.7500000000000002E-2</v>
      </c>
      <c r="T261">
        <v>-1.7500000000000002E-2</v>
      </c>
      <c r="U261">
        <v>5.7500000000000009E-2</v>
      </c>
      <c r="V261">
        <v>7.5000000000000011E-2</v>
      </c>
      <c r="W261">
        <v>5.7500000000000009E-2</v>
      </c>
      <c r="X261">
        <v>5.7500000000000009E-2</v>
      </c>
      <c r="Y261">
        <v>5.7500000000000009E-2</v>
      </c>
      <c r="Z261">
        <v>5.2000000000000005E-2</v>
      </c>
      <c r="AA261">
        <v>6.9500000000000006E-2</v>
      </c>
      <c r="AB261">
        <v>5.2000000000000005E-2</v>
      </c>
      <c r="AC261">
        <v>5.2000000000000005E-2</v>
      </c>
      <c r="AD261">
        <v>5.2000000000000005E-2</v>
      </c>
      <c r="AE261" t="str">
        <f>VLOOKUP(G261,'[2]Fee Breakdown-After May18'!BO:BP,2,0)</f>
        <v>Peralatan Rumah TanggaKitchen AppliancesPengolah Makanan</v>
      </c>
      <c r="AR261" t="s">
        <v>1444</v>
      </c>
      <c r="AS261" t="s">
        <v>1450</v>
      </c>
      <c r="AT261" t="s">
        <v>1453</v>
      </c>
    </row>
    <row r="262" spans="1:46">
      <c r="A262" t="s">
        <v>1862</v>
      </c>
      <c r="B262">
        <v>600942</v>
      </c>
      <c r="C262" t="s">
        <v>851</v>
      </c>
      <c r="D262">
        <v>844168</v>
      </c>
      <c r="E262" t="s">
        <v>1915</v>
      </c>
      <c r="F262">
        <v>935048</v>
      </c>
      <c r="G262" t="s">
        <v>2990</v>
      </c>
      <c r="H262" t="s">
        <v>3349</v>
      </c>
      <c r="I262" t="s">
        <v>2403</v>
      </c>
      <c r="J262" t="s">
        <v>1872</v>
      </c>
      <c r="K262">
        <v>0.04</v>
      </c>
      <c r="L262">
        <v>0.06</v>
      </c>
      <c r="M262">
        <v>1.9999999999999997E-2</v>
      </c>
      <c r="N262">
        <v>6.5000000000000002E-2</v>
      </c>
      <c r="O262">
        <v>5.9499999999999997E-2</v>
      </c>
      <c r="P262">
        <v>-7.4999999999999997E-3</v>
      </c>
      <c r="Q262">
        <v>0</v>
      </c>
      <c r="R262">
        <v>-7.4999999999999997E-3</v>
      </c>
      <c r="S262">
        <v>-7.4999999999999997E-3</v>
      </c>
      <c r="T262">
        <v>-7.4999999999999997E-3</v>
      </c>
      <c r="U262">
        <v>5.7500000000000002E-2</v>
      </c>
      <c r="V262">
        <v>6.5000000000000002E-2</v>
      </c>
      <c r="W262">
        <v>5.7500000000000002E-2</v>
      </c>
      <c r="X262">
        <v>5.7500000000000002E-2</v>
      </c>
      <c r="Y262">
        <v>5.7500000000000002E-2</v>
      </c>
      <c r="Z262">
        <v>5.1999999999999998E-2</v>
      </c>
      <c r="AA262">
        <v>5.9499999999999997E-2</v>
      </c>
      <c r="AB262">
        <v>5.1999999999999998E-2</v>
      </c>
      <c r="AC262">
        <v>5.1999999999999998E-2</v>
      </c>
      <c r="AD262">
        <v>5.1999999999999998E-2</v>
      </c>
      <c r="AE262" t="str">
        <f>VLOOKUP(G262,'[2]Fee Breakdown-After May18'!BO:BP,2,0)</f>
        <v>Peralatan Rumah TanggaKitchen AppliancesPendingin &amp; Dispenser Air</v>
      </c>
      <c r="AR262" t="s">
        <v>1444</v>
      </c>
      <c r="AS262" t="s">
        <v>1450</v>
      </c>
    </row>
    <row r="263" spans="1:46">
      <c r="A263" t="s">
        <v>1862</v>
      </c>
      <c r="B263">
        <v>600942</v>
      </c>
      <c r="C263" t="s">
        <v>851</v>
      </c>
      <c r="D263">
        <v>844168</v>
      </c>
      <c r="E263" t="s">
        <v>1914</v>
      </c>
      <c r="F263">
        <v>848008</v>
      </c>
      <c r="G263" t="s">
        <v>3014</v>
      </c>
      <c r="H263" t="s">
        <v>3349</v>
      </c>
      <c r="I263" t="s">
        <v>2403</v>
      </c>
      <c r="J263" t="s">
        <v>1872</v>
      </c>
      <c r="K263">
        <v>0.04</v>
      </c>
      <c r="L263">
        <v>0.06</v>
      </c>
      <c r="M263">
        <v>1.9999999999999997E-2</v>
      </c>
      <c r="N263">
        <v>7.5000000000000011E-2</v>
      </c>
      <c r="O263">
        <v>6.9500000000000006E-2</v>
      </c>
      <c r="P263">
        <v>-1.7500000000000002E-2</v>
      </c>
      <c r="Q263">
        <v>0</v>
      </c>
      <c r="R263">
        <v>-1.7500000000000002E-2</v>
      </c>
      <c r="S263">
        <v>-1.7500000000000002E-2</v>
      </c>
      <c r="T263">
        <v>-1.7500000000000002E-2</v>
      </c>
      <c r="U263">
        <v>5.7500000000000009E-2</v>
      </c>
      <c r="V263">
        <v>7.5000000000000011E-2</v>
      </c>
      <c r="W263">
        <v>5.7500000000000009E-2</v>
      </c>
      <c r="X263">
        <v>5.7500000000000009E-2</v>
      </c>
      <c r="Y263">
        <v>5.7500000000000009E-2</v>
      </c>
      <c r="Z263">
        <v>5.2000000000000005E-2</v>
      </c>
      <c r="AA263">
        <v>6.9500000000000006E-2</v>
      </c>
      <c r="AB263">
        <v>5.2000000000000005E-2</v>
      </c>
      <c r="AC263">
        <v>5.2000000000000005E-2</v>
      </c>
      <c r="AD263">
        <v>5.2000000000000005E-2</v>
      </c>
      <c r="AE263" t="str">
        <f>VLOOKUP(G263,'[2]Fee Breakdown-After May18'!BO:BP,2,0)</f>
        <v>Peralatan Rumah TanggaKitchen AppliancesVacuum Sealer</v>
      </c>
      <c r="AR263" t="s">
        <v>1444</v>
      </c>
      <c r="AS263" t="s">
        <v>1454</v>
      </c>
      <c r="AT263" t="s">
        <v>1455</v>
      </c>
    </row>
    <row r="264" spans="1:46">
      <c r="A264" t="s">
        <v>1862</v>
      </c>
      <c r="B264">
        <v>600942</v>
      </c>
      <c r="C264" t="s">
        <v>851</v>
      </c>
      <c r="D264">
        <v>844168</v>
      </c>
      <c r="E264" t="s">
        <v>1905</v>
      </c>
      <c r="F264">
        <v>977800</v>
      </c>
      <c r="G264" t="s">
        <v>2946</v>
      </c>
      <c r="H264" t="s">
        <v>3349</v>
      </c>
      <c r="I264" t="s">
        <v>2403</v>
      </c>
      <c r="J264" t="s">
        <v>1872</v>
      </c>
      <c r="K264">
        <v>0.04</v>
      </c>
      <c r="L264">
        <v>0.06</v>
      </c>
      <c r="M264">
        <v>1.9999999999999997E-2</v>
      </c>
      <c r="N264">
        <v>7.5000000000000011E-2</v>
      </c>
      <c r="O264">
        <v>6.9500000000000006E-2</v>
      </c>
      <c r="P264">
        <v>-1.7500000000000002E-2</v>
      </c>
      <c r="Q264">
        <v>0</v>
      </c>
      <c r="R264">
        <v>-1.7500000000000002E-2</v>
      </c>
      <c r="S264">
        <v>-1.7500000000000002E-2</v>
      </c>
      <c r="T264">
        <v>-1.7500000000000002E-2</v>
      </c>
      <c r="U264">
        <v>5.7500000000000009E-2</v>
      </c>
      <c r="V264">
        <v>7.5000000000000011E-2</v>
      </c>
      <c r="W264">
        <v>5.7500000000000009E-2</v>
      </c>
      <c r="X264">
        <v>5.7500000000000009E-2</v>
      </c>
      <c r="Y264">
        <v>5.7500000000000009E-2</v>
      </c>
      <c r="Z264">
        <v>5.2000000000000005E-2</v>
      </c>
      <c r="AA264">
        <v>6.9500000000000006E-2</v>
      </c>
      <c r="AB264">
        <v>5.2000000000000005E-2</v>
      </c>
      <c r="AC264">
        <v>5.2000000000000005E-2</v>
      </c>
      <c r="AD264">
        <v>5.2000000000000005E-2</v>
      </c>
      <c r="AE264" t="str">
        <f>VLOOKUP(G264,'[2]Fee Breakdown-After May18'!BO:BP,2,0)</f>
        <v>Peralatan Rumah TanggaKitchen AppliancesKompor Induksi</v>
      </c>
      <c r="AR264" t="s">
        <v>1444</v>
      </c>
      <c r="AS264" t="s">
        <v>1454</v>
      </c>
      <c r="AT264" t="s">
        <v>1456</v>
      </c>
    </row>
    <row r="265" spans="1:46">
      <c r="A265" t="s">
        <v>1862</v>
      </c>
      <c r="B265">
        <v>600942</v>
      </c>
      <c r="C265" t="s">
        <v>851</v>
      </c>
      <c r="D265">
        <v>844168</v>
      </c>
      <c r="E265" t="s">
        <v>1900</v>
      </c>
      <c r="F265">
        <v>848392</v>
      </c>
      <c r="G265" t="s">
        <v>2943</v>
      </c>
      <c r="H265" t="s">
        <v>3349</v>
      </c>
      <c r="I265" t="s">
        <v>2403</v>
      </c>
      <c r="J265" t="s">
        <v>1872</v>
      </c>
      <c r="K265">
        <v>0.04</v>
      </c>
      <c r="L265">
        <v>0.06</v>
      </c>
      <c r="M265">
        <v>1.9999999999999997E-2</v>
      </c>
      <c r="N265">
        <v>7.5000000000000011E-2</v>
      </c>
      <c r="O265">
        <v>6.9500000000000006E-2</v>
      </c>
      <c r="P265">
        <v>-1.7500000000000002E-2</v>
      </c>
      <c r="Q265">
        <v>0</v>
      </c>
      <c r="R265">
        <v>-1.7500000000000002E-2</v>
      </c>
      <c r="S265">
        <v>-1.7500000000000002E-2</v>
      </c>
      <c r="T265">
        <v>-1.7500000000000002E-2</v>
      </c>
      <c r="U265">
        <v>5.7500000000000009E-2</v>
      </c>
      <c r="V265">
        <v>7.5000000000000011E-2</v>
      </c>
      <c r="W265">
        <v>5.7500000000000009E-2</v>
      </c>
      <c r="X265">
        <v>5.7500000000000009E-2</v>
      </c>
      <c r="Y265">
        <v>5.7500000000000009E-2</v>
      </c>
      <c r="Z265">
        <v>5.2000000000000005E-2</v>
      </c>
      <c r="AA265">
        <v>6.9500000000000006E-2</v>
      </c>
      <c r="AB265">
        <v>5.2000000000000005E-2</v>
      </c>
      <c r="AC265">
        <v>5.2000000000000005E-2</v>
      </c>
      <c r="AD265">
        <v>5.2000000000000005E-2</v>
      </c>
      <c r="AE265" t="str">
        <f>VLOOKUP(G265,'[2]Fee Breakdown-After May18'!BO:BP,2,0)</f>
        <v>Peralatan Rumah TanggaKitchen AppliancesKetel Listrik</v>
      </c>
      <c r="AR265" t="s">
        <v>1444</v>
      </c>
      <c r="AS265" t="s">
        <v>1454</v>
      </c>
      <c r="AT265" t="s">
        <v>1457</v>
      </c>
    </row>
    <row r="266" spans="1:46">
      <c r="A266" t="s">
        <v>1862</v>
      </c>
      <c r="B266">
        <v>600942</v>
      </c>
      <c r="C266" t="s">
        <v>851</v>
      </c>
      <c r="D266">
        <v>844168</v>
      </c>
      <c r="E266" t="s">
        <v>1898</v>
      </c>
      <c r="F266">
        <v>977928</v>
      </c>
      <c r="G266" t="s">
        <v>2964</v>
      </c>
      <c r="H266" t="s">
        <v>3349</v>
      </c>
      <c r="I266" t="s">
        <v>2403</v>
      </c>
      <c r="J266" t="s">
        <v>1872</v>
      </c>
      <c r="K266">
        <v>0.04</v>
      </c>
      <c r="L266">
        <v>0.06</v>
      </c>
      <c r="M266">
        <v>1.9999999999999997E-2</v>
      </c>
      <c r="N266">
        <v>7.5000000000000011E-2</v>
      </c>
      <c r="O266">
        <v>6.9500000000000006E-2</v>
      </c>
      <c r="P266">
        <v>-1.7500000000000002E-2</v>
      </c>
      <c r="Q266">
        <v>0</v>
      </c>
      <c r="R266">
        <v>-1.7500000000000002E-2</v>
      </c>
      <c r="S266">
        <v>-1.7500000000000002E-2</v>
      </c>
      <c r="T266">
        <v>-1.7500000000000002E-2</v>
      </c>
      <c r="U266">
        <v>5.7500000000000009E-2</v>
      </c>
      <c r="V266">
        <v>7.5000000000000011E-2</v>
      </c>
      <c r="W266">
        <v>5.7500000000000009E-2</v>
      </c>
      <c r="X266">
        <v>5.7500000000000009E-2</v>
      </c>
      <c r="Y266">
        <v>5.7500000000000009E-2</v>
      </c>
      <c r="Z266">
        <v>5.2000000000000005E-2</v>
      </c>
      <c r="AA266">
        <v>6.9500000000000006E-2</v>
      </c>
      <c r="AB266">
        <v>5.2000000000000005E-2</v>
      </c>
      <c r="AC266">
        <v>5.2000000000000005E-2</v>
      </c>
      <c r="AD266">
        <v>5.2000000000000005E-2</v>
      </c>
      <c r="AE266" t="str">
        <f>VLOOKUP(G266,'[2]Fee Breakdown-After May18'!BO:BP,2,0)</f>
        <v>Peralatan Rumah TanggaKitchen AppliancesPanggangan Listrik</v>
      </c>
      <c r="AR266" t="s">
        <v>1444</v>
      </c>
      <c r="AS266" t="s">
        <v>1454</v>
      </c>
    </row>
    <row r="267" spans="1:46">
      <c r="A267" t="s">
        <v>1244</v>
      </c>
      <c r="B267">
        <v>602284</v>
      </c>
      <c r="C267" t="s">
        <v>1268</v>
      </c>
      <c r="D267">
        <v>877320</v>
      </c>
      <c r="G267" t="s">
        <v>3396</v>
      </c>
      <c r="H267" t="s">
        <v>3396</v>
      </c>
      <c r="I267" t="s">
        <v>2457</v>
      </c>
      <c r="J267" t="s">
        <v>1948</v>
      </c>
      <c r="K267">
        <v>0.04</v>
      </c>
      <c r="L267">
        <v>7.0000000000000007E-2</v>
      </c>
      <c r="M267">
        <v>3.0000000000000006E-2</v>
      </c>
      <c r="N267">
        <v>0.1</v>
      </c>
      <c r="O267">
        <v>0.11700000000000001</v>
      </c>
      <c r="P267">
        <v>-0.02</v>
      </c>
      <c r="Q267">
        <v>0</v>
      </c>
      <c r="R267">
        <v>-0.02</v>
      </c>
      <c r="S267">
        <v>-0.02</v>
      </c>
      <c r="T267">
        <v>-0.02</v>
      </c>
      <c r="U267">
        <v>0.08</v>
      </c>
      <c r="V267">
        <v>0.1</v>
      </c>
      <c r="W267">
        <v>0.08</v>
      </c>
      <c r="X267">
        <v>0.08</v>
      </c>
      <c r="Y267">
        <v>0.08</v>
      </c>
      <c r="Z267">
        <v>9.7000000000000003E-2</v>
      </c>
      <c r="AA267">
        <v>0.11700000000000001</v>
      </c>
      <c r="AB267">
        <v>9.7000000000000003E-2</v>
      </c>
      <c r="AC267">
        <v>9.7000000000000003E-2</v>
      </c>
      <c r="AD267">
        <v>9.7000000000000003E-2</v>
      </c>
      <c r="AE267" t="str">
        <f>VLOOKUP(G267,'[2]Fee Breakdown-After May18'!BO:BP,2,0)</f>
        <v>Bayi &amp; PersalinanPakaian &amp; Sepatu Bayi</v>
      </c>
      <c r="AR267" t="s">
        <v>1444</v>
      </c>
      <c r="AS267" t="s">
        <v>1458</v>
      </c>
      <c r="AT267" t="s">
        <v>1459</v>
      </c>
    </row>
    <row r="268" spans="1:46">
      <c r="A268" t="s">
        <v>1862</v>
      </c>
      <c r="B268">
        <v>600942</v>
      </c>
      <c r="C268" t="s">
        <v>851</v>
      </c>
      <c r="D268">
        <v>844168</v>
      </c>
      <c r="E268" t="s">
        <v>1912</v>
      </c>
      <c r="F268">
        <v>983304</v>
      </c>
      <c r="G268" t="s">
        <v>3002</v>
      </c>
      <c r="H268" t="s">
        <v>3349</v>
      </c>
      <c r="I268" t="s">
        <v>2403</v>
      </c>
      <c r="J268" t="s">
        <v>1872</v>
      </c>
      <c r="K268">
        <v>0.04</v>
      </c>
      <c r="L268">
        <v>0.06</v>
      </c>
      <c r="M268">
        <v>1.9999999999999997E-2</v>
      </c>
      <c r="N268">
        <v>7.5000000000000011E-2</v>
      </c>
      <c r="O268">
        <v>6.9500000000000006E-2</v>
      </c>
      <c r="P268">
        <v>-1.7500000000000002E-2</v>
      </c>
      <c r="Q268">
        <v>0</v>
      </c>
      <c r="R268">
        <v>-1.7500000000000002E-2</v>
      </c>
      <c r="S268">
        <v>-1.7500000000000002E-2</v>
      </c>
      <c r="T268">
        <v>-1.7500000000000002E-2</v>
      </c>
      <c r="U268">
        <v>5.7500000000000009E-2</v>
      </c>
      <c r="V268">
        <v>7.5000000000000011E-2</v>
      </c>
      <c r="W268">
        <v>5.7500000000000009E-2</v>
      </c>
      <c r="X268">
        <v>5.7500000000000009E-2</v>
      </c>
      <c r="Y268">
        <v>5.7500000000000009E-2</v>
      </c>
      <c r="Z268">
        <v>5.2000000000000005E-2</v>
      </c>
      <c r="AA268">
        <v>6.9500000000000006E-2</v>
      </c>
      <c r="AB268">
        <v>5.2000000000000005E-2</v>
      </c>
      <c r="AC268">
        <v>5.2000000000000005E-2</v>
      </c>
      <c r="AD268">
        <v>5.2000000000000005E-2</v>
      </c>
      <c r="AE268" t="str">
        <f>VLOOKUP(G268,'[2]Fee Breakdown-After May18'!BO:BP,2,0)</f>
        <v>Peralatan Rumah TanggaKitchen AppliancesPeralatan Dapur Khusus</v>
      </c>
      <c r="AR268" t="s">
        <v>1444</v>
      </c>
      <c r="AS268" t="s">
        <v>1458</v>
      </c>
      <c r="AT268" t="s">
        <v>1460</v>
      </c>
    </row>
    <row r="269" spans="1:46">
      <c r="A269" t="s">
        <v>1862</v>
      </c>
      <c r="B269">
        <v>600942</v>
      </c>
      <c r="C269" t="s">
        <v>851</v>
      </c>
      <c r="D269">
        <v>844168</v>
      </c>
      <c r="E269" t="s">
        <v>1904</v>
      </c>
      <c r="F269">
        <v>880400</v>
      </c>
      <c r="G269" t="s">
        <v>2978</v>
      </c>
      <c r="H269" t="s">
        <v>3349</v>
      </c>
      <c r="I269" t="s">
        <v>2403</v>
      </c>
      <c r="J269" t="s">
        <v>1872</v>
      </c>
      <c r="K269">
        <v>0.04</v>
      </c>
      <c r="L269">
        <v>0.06</v>
      </c>
      <c r="M269">
        <v>1.9999999999999997E-2</v>
      </c>
      <c r="N269">
        <v>7.5000000000000011E-2</v>
      </c>
      <c r="O269">
        <v>6.9500000000000006E-2</v>
      </c>
      <c r="P269">
        <v>-1.7500000000000002E-2</v>
      </c>
      <c r="Q269">
        <v>0</v>
      </c>
      <c r="R269">
        <v>-1.7500000000000002E-2</v>
      </c>
      <c r="S269">
        <v>-1.7500000000000002E-2</v>
      </c>
      <c r="T269">
        <v>-1.7500000000000002E-2</v>
      </c>
      <c r="U269">
        <v>5.7500000000000009E-2</v>
      </c>
      <c r="V269">
        <v>7.5000000000000011E-2</v>
      </c>
      <c r="W269">
        <v>5.7500000000000009E-2</v>
      </c>
      <c r="X269">
        <v>5.7500000000000009E-2</v>
      </c>
      <c r="Y269">
        <v>5.7500000000000009E-2</v>
      </c>
      <c r="Z269">
        <v>5.2000000000000005E-2</v>
      </c>
      <c r="AA269">
        <v>6.9500000000000006E-2</v>
      </c>
      <c r="AB269">
        <v>5.2000000000000005E-2</v>
      </c>
      <c r="AC269">
        <v>5.2000000000000005E-2</v>
      </c>
      <c r="AD269">
        <v>5.2000000000000005E-2</v>
      </c>
      <c r="AE269" t="str">
        <f>VLOOKUP(G269,'[2]Fee Breakdown-After May18'!BO:BP,2,0)</f>
        <v>Peralatan Rumah TanggaKitchen AppliancesPembuat Es</v>
      </c>
      <c r="AR269" t="s">
        <v>1444</v>
      </c>
      <c r="AS269" t="s">
        <v>1458</v>
      </c>
      <c r="AT269" t="s">
        <v>1461</v>
      </c>
    </row>
    <row r="270" spans="1:46">
      <c r="A270" t="s">
        <v>1862</v>
      </c>
      <c r="B270">
        <v>600942</v>
      </c>
      <c r="C270" t="s">
        <v>851</v>
      </c>
      <c r="D270">
        <v>844168</v>
      </c>
      <c r="E270" t="s">
        <v>1894</v>
      </c>
      <c r="F270">
        <v>934664</v>
      </c>
      <c r="G270" t="s">
        <v>2982</v>
      </c>
      <c r="H270" t="s">
        <v>3349</v>
      </c>
      <c r="I270" t="s">
        <v>2403</v>
      </c>
      <c r="J270" t="s">
        <v>1872</v>
      </c>
      <c r="K270">
        <v>0.04</v>
      </c>
      <c r="L270">
        <v>0.06</v>
      </c>
      <c r="M270">
        <v>1.9999999999999997E-2</v>
      </c>
      <c r="N270">
        <v>7.5000000000000011E-2</v>
      </c>
      <c r="O270">
        <v>6.9500000000000006E-2</v>
      </c>
      <c r="P270">
        <v>-1.7500000000000002E-2</v>
      </c>
      <c r="Q270">
        <v>0</v>
      </c>
      <c r="R270">
        <v>-1.7500000000000002E-2</v>
      </c>
      <c r="S270">
        <v>-1.7500000000000002E-2</v>
      </c>
      <c r="T270">
        <v>-1.7500000000000002E-2</v>
      </c>
      <c r="U270">
        <v>5.7500000000000009E-2</v>
      </c>
      <c r="V270">
        <v>7.5000000000000011E-2</v>
      </c>
      <c r="W270">
        <v>5.7500000000000009E-2</v>
      </c>
      <c r="X270">
        <v>5.7500000000000009E-2</v>
      </c>
      <c r="Y270">
        <v>5.7500000000000009E-2</v>
      </c>
      <c r="Z270">
        <v>5.2000000000000005E-2</v>
      </c>
      <c r="AA270">
        <v>6.9500000000000006E-2</v>
      </c>
      <c r="AB270">
        <v>5.2000000000000005E-2</v>
      </c>
      <c r="AC270">
        <v>5.2000000000000005E-2</v>
      </c>
      <c r="AD270">
        <v>5.2000000000000005E-2</v>
      </c>
      <c r="AE270" t="str">
        <f>VLOOKUP(G270,'[2]Fee Breakdown-After May18'!BO:BP,2,0)</f>
        <v>Peralatan Rumah TanggaKitchen AppliancesPembuat Roti</v>
      </c>
      <c r="AR270" t="s">
        <v>1444</v>
      </c>
      <c r="AS270" t="s">
        <v>1458</v>
      </c>
      <c r="AT270" t="s">
        <v>1462</v>
      </c>
    </row>
    <row r="271" spans="1:46">
      <c r="A271" t="s">
        <v>1811</v>
      </c>
      <c r="B271">
        <v>600001</v>
      </c>
      <c r="C271" t="s">
        <v>1812</v>
      </c>
      <c r="D271">
        <v>851976</v>
      </c>
      <c r="G271" t="s">
        <v>3409</v>
      </c>
      <c r="H271" t="s">
        <v>3409</v>
      </c>
      <c r="I271" t="s">
        <v>2547</v>
      </c>
      <c r="J271" t="s">
        <v>1811</v>
      </c>
      <c r="K271">
        <v>0.06</v>
      </c>
      <c r="L271">
        <v>0.08</v>
      </c>
      <c r="M271">
        <v>2.0000000000000004E-2</v>
      </c>
      <c r="N271">
        <v>9.5000000000000001E-2</v>
      </c>
      <c r="O271">
        <v>0.122</v>
      </c>
      <c r="P271">
        <v>-0.02</v>
      </c>
      <c r="Q271">
        <v>0</v>
      </c>
      <c r="R271">
        <v>-0.02</v>
      </c>
      <c r="S271">
        <v>-0.02</v>
      </c>
      <c r="T271">
        <v>-0.02</v>
      </c>
      <c r="U271">
        <v>7.4999999999999997E-2</v>
      </c>
      <c r="V271">
        <v>9.5000000000000001E-2</v>
      </c>
      <c r="W271">
        <v>7.4999999999999997E-2</v>
      </c>
      <c r="X271">
        <v>7.4999999999999997E-2</v>
      </c>
      <c r="Y271">
        <v>7.4999999999999997E-2</v>
      </c>
      <c r="Z271">
        <v>0.10199999999999999</v>
      </c>
      <c r="AA271">
        <v>0.122</v>
      </c>
      <c r="AB271">
        <v>0.10199999999999999</v>
      </c>
      <c r="AC271">
        <v>0.10199999999999999</v>
      </c>
      <c r="AD271">
        <v>0.10199999999999999</v>
      </c>
      <c r="AE271" t="str">
        <f>VLOOKUP(G271,'[2]Fee Breakdown-After May18'!BO:BP,2,0)</f>
        <v>Perlengkapan RumahPerlengkapan Kamar Mandi</v>
      </c>
      <c r="AR271" t="s">
        <v>1444</v>
      </c>
      <c r="AS271" t="s">
        <v>1458</v>
      </c>
      <c r="AT271" t="s">
        <v>1463</v>
      </c>
    </row>
    <row r="272" spans="1:46">
      <c r="A272" t="s">
        <v>1862</v>
      </c>
      <c r="B272">
        <v>600942</v>
      </c>
      <c r="C272" t="s">
        <v>851</v>
      </c>
      <c r="D272">
        <v>844168</v>
      </c>
      <c r="E272" t="s">
        <v>1897</v>
      </c>
      <c r="F272">
        <v>852240</v>
      </c>
      <c r="G272" t="s">
        <v>2949</v>
      </c>
      <c r="H272" t="s">
        <v>3349</v>
      </c>
      <c r="I272" t="s">
        <v>2403</v>
      </c>
      <c r="J272" t="s">
        <v>1872</v>
      </c>
      <c r="K272">
        <v>0.04</v>
      </c>
      <c r="L272">
        <v>0.06</v>
      </c>
      <c r="M272">
        <v>1.9999999999999997E-2</v>
      </c>
      <c r="N272">
        <v>7.5000000000000011E-2</v>
      </c>
      <c r="O272">
        <v>6.9500000000000006E-2</v>
      </c>
      <c r="P272">
        <v>-1.7500000000000002E-2</v>
      </c>
      <c r="Q272">
        <v>0</v>
      </c>
      <c r="R272">
        <v>-1.7500000000000002E-2</v>
      </c>
      <c r="S272">
        <v>-1.7500000000000002E-2</v>
      </c>
      <c r="T272">
        <v>-1.7500000000000002E-2</v>
      </c>
      <c r="U272">
        <v>5.7500000000000009E-2</v>
      </c>
      <c r="V272">
        <v>7.5000000000000011E-2</v>
      </c>
      <c r="W272">
        <v>5.7500000000000009E-2</v>
      </c>
      <c r="X272">
        <v>5.7500000000000009E-2</v>
      </c>
      <c r="Y272">
        <v>5.7500000000000009E-2</v>
      </c>
      <c r="Z272">
        <v>5.2000000000000005E-2</v>
      </c>
      <c r="AA272">
        <v>6.9500000000000006E-2</v>
      </c>
      <c r="AB272">
        <v>5.2000000000000005E-2</v>
      </c>
      <c r="AC272">
        <v>5.2000000000000005E-2</v>
      </c>
      <c r="AD272">
        <v>5.2000000000000005E-2</v>
      </c>
      <c r="AE272" t="str">
        <f>VLOOKUP(G272,'[2]Fee Breakdown-After May18'!BO:BP,2,0)</f>
        <v>Peralatan Rumah TanggaKitchen AppliancesKompor Listrik &amp; Gas</v>
      </c>
      <c r="AR272" t="s">
        <v>1444</v>
      </c>
      <c r="AS272" t="s">
        <v>1458</v>
      </c>
      <c r="AT272" t="s">
        <v>1464</v>
      </c>
    </row>
    <row r="273" spans="1:46">
      <c r="A273" t="s">
        <v>1862</v>
      </c>
      <c r="B273">
        <v>600942</v>
      </c>
      <c r="C273" t="s">
        <v>851</v>
      </c>
      <c r="D273">
        <v>844168</v>
      </c>
      <c r="E273" t="s">
        <v>1916</v>
      </c>
      <c r="F273">
        <v>934920</v>
      </c>
      <c r="G273" t="s">
        <v>2934</v>
      </c>
      <c r="H273" t="s">
        <v>3349</v>
      </c>
      <c r="I273" t="s">
        <v>2403</v>
      </c>
      <c r="J273" t="s">
        <v>1872</v>
      </c>
      <c r="K273">
        <v>0.04</v>
      </c>
      <c r="L273">
        <v>0.06</v>
      </c>
      <c r="M273">
        <v>1.9999999999999997E-2</v>
      </c>
      <c r="N273">
        <v>7.5000000000000011E-2</v>
      </c>
      <c r="O273">
        <v>6.9500000000000006E-2</v>
      </c>
      <c r="P273">
        <v>-1.7500000000000002E-2</v>
      </c>
      <c r="Q273">
        <v>0</v>
      </c>
      <c r="R273">
        <v>-1.7500000000000002E-2</v>
      </c>
      <c r="S273">
        <v>-1.7500000000000002E-2</v>
      </c>
      <c r="T273">
        <v>-1.7500000000000002E-2</v>
      </c>
      <c r="U273">
        <v>5.7500000000000009E-2</v>
      </c>
      <c r="V273">
        <v>7.5000000000000011E-2</v>
      </c>
      <c r="W273">
        <v>5.7500000000000009E-2</v>
      </c>
      <c r="X273">
        <v>5.7500000000000009E-2</v>
      </c>
      <c r="Y273">
        <v>5.7500000000000009E-2</v>
      </c>
      <c r="Z273">
        <v>5.2000000000000005E-2</v>
      </c>
      <c r="AA273">
        <v>6.9500000000000006E-2</v>
      </c>
      <c r="AB273">
        <v>5.2000000000000005E-2</v>
      </c>
      <c r="AC273">
        <v>5.2000000000000005E-2</v>
      </c>
      <c r="AD273">
        <v>5.2000000000000005E-2</v>
      </c>
      <c r="AE273" t="str">
        <f>VLOOKUP(G273,'[2]Fee Breakdown-After May18'!BO:BP,2,0)</f>
        <v>Peralatan Rumah TanggaKitchen AppliancesFilter Air</v>
      </c>
      <c r="AR273" t="s">
        <v>1444</v>
      </c>
      <c r="AS273" t="s">
        <v>1458</v>
      </c>
    </row>
    <row r="274" spans="1:46">
      <c r="A274" t="s">
        <v>1862</v>
      </c>
      <c r="B274">
        <v>600942</v>
      </c>
      <c r="C274" t="s">
        <v>851</v>
      </c>
      <c r="D274">
        <v>844168</v>
      </c>
      <c r="E274" t="s">
        <v>1911</v>
      </c>
      <c r="F274">
        <v>880016</v>
      </c>
      <c r="G274" t="s">
        <v>2986</v>
      </c>
      <c r="H274" t="s">
        <v>3349</v>
      </c>
      <c r="I274" t="s">
        <v>2403</v>
      </c>
      <c r="J274" t="s">
        <v>1872</v>
      </c>
      <c r="K274">
        <v>0.04</v>
      </c>
      <c r="L274">
        <v>0.06</v>
      </c>
      <c r="M274">
        <v>1.9999999999999997E-2</v>
      </c>
      <c r="N274">
        <v>7.5000000000000011E-2</v>
      </c>
      <c r="O274">
        <v>6.9500000000000006E-2</v>
      </c>
      <c r="P274">
        <v>-1.7500000000000002E-2</v>
      </c>
      <c r="Q274">
        <v>0</v>
      </c>
      <c r="R274">
        <v>-1.7500000000000002E-2</v>
      </c>
      <c r="S274">
        <v>-1.7500000000000002E-2</v>
      </c>
      <c r="T274">
        <v>-1.7500000000000002E-2</v>
      </c>
      <c r="U274">
        <v>5.7500000000000009E-2</v>
      </c>
      <c r="V274">
        <v>7.5000000000000011E-2</v>
      </c>
      <c r="W274">
        <v>5.7500000000000009E-2</v>
      </c>
      <c r="X274">
        <v>5.7500000000000009E-2</v>
      </c>
      <c r="Y274">
        <v>5.7500000000000009E-2</v>
      </c>
      <c r="Z274">
        <v>5.2000000000000005E-2</v>
      </c>
      <c r="AA274">
        <v>6.9500000000000006E-2</v>
      </c>
      <c r="AB274">
        <v>5.2000000000000005E-2</v>
      </c>
      <c r="AC274">
        <v>5.2000000000000005E-2</v>
      </c>
      <c r="AD274">
        <v>5.2000000000000005E-2</v>
      </c>
      <c r="AE274" t="str">
        <f>VLOOKUP(G274,'[2]Fee Breakdown-After May18'!BO:BP,2,0)</f>
        <v>Peralatan Rumah TanggaKitchen AppliancesPembuat Soda</v>
      </c>
      <c r="AR274" t="s">
        <v>1444</v>
      </c>
      <c r="AS274" t="s">
        <v>1465</v>
      </c>
      <c r="AT274" t="s">
        <v>1406</v>
      </c>
    </row>
    <row r="275" spans="1:46">
      <c r="A275" t="s">
        <v>1862</v>
      </c>
      <c r="B275">
        <v>600942</v>
      </c>
      <c r="C275" t="s">
        <v>851</v>
      </c>
      <c r="D275">
        <v>844168</v>
      </c>
      <c r="E275" t="s">
        <v>1902</v>
      </c>
      <c r="F275">
        <v>983944</v>
      </c>
      <c r="G275" t="s">
        <v>2974</v>
      </c>
      <c r="H275" t="s">
        <v>3349</v>
      </c>
      <c r="I275" t="s">
        <v>2403</v>
      </c>
      <c r="J275" t="s">
        <v>1872</v>
      </c>
      <c r="K275">
        <v>0.04</v>
      </c>
      <c r="L275">
        <v>0.06</v>
      </c>
      <c r="M275">
        <v>1.9999999999999997E-2</v>
      </c>
      <c r="N275">
        <v>7.5000000000000011E-2</v>
      </c>
      <c r="O275">
        <v>6.9500000000000006E-2</v>
      </c>
      <c r="P275">
        <v>-1.7500000000000002E-2</v>
      </c>
      <c r="Q275">
        <v>0</v>
      </c>
      <c r="R275">
        <v>-1.7500000000000002E-2</v>
      </c>
      <c r="S275">
        <v>-1.7500000000000002E-2</v>
      </c>
      <c r="T275">
        <v>-1.7500000000000002E-2</v>
      </c>
      <c r="U275">
        <v>5.7500000000000009E-2</v>
      </c>
      <c r="V275">
        <v>7.5000000000000011E-2</v>
      </c>
      <c r="W275">
        <v>5.7500000000000009E-2</v>
      </c>
      <c r="X275">
        <v>5.7500000000000009E-2</v>
      </c>
      <c r="Y275">
        <v>5.7500000000000009E-2</v>
      </c>
      <c r="Z275">
        <v>5.2000000000000005E-2</v>
      </c>
      <c r="AA275">
        <v>6.9500000000000006E-2</v>
      </c>
      <c r="AB275">
        <v>5.2000000000000005E-2</v>
      </c>
      <c r="AC275">
        <v>5.2000000000000005E-2</v>
      </c>
      <c r="AD275">
        <v>5.2000000000000005E-2</v>
      </c>
      <c r="AE275" t="str">
        <f>VLOOKUP(G275,'[2]Fee Breakdown-After May18'!BO:BP,2,0)</f>
        <v>Peralatan Rumah TanggaKitchen AppliancesPembuang Limbah Makanan</v>
      </c>
      <c r="AR275" t="s">
        <v>1444</v>
      </c>
      <c r="AS275" t="s">
        <v>1465</v>
      </c>
      <c r="AT275" t="s">
        <v>1466</v>
      </c>
    </row>
    <row r="276" spans="1:46">
      <c r="A276" t="s">
        <v>2267</v>
      </c>
      <c r="B276">
        <v>604579</v>
      </c>
      <c r="C276" t="s">
        <v>2289</v>
      </c>
      <c r="D276">
        <v>980488</v>
      </c>
      <c r="G276" t="s">
        <v>3425</v>
      </c>
      <c r="H276" t="s">
        <v>3425</v>
      </c>
      <c r="I276" t="s">
        <v>2547</v>
      </c>
      <c r="J276" t="s">
        <v>2267</v>
      </c>
      <c r="K276">
        <v>5.5E-2</v>
      </c>
      <c r="L276">
        <v>7.0000000000000007E-2</v>
      </c>
      <c r="M276">
        <v>1.5000000000000006E-2</v>
      </c>
      <c r="N276">
        <v>9.2499999999999999E-2</v>
      </c>
      <c r="O276">
        <v>0.11449999999999999</v>
      </c>
      <c r="P276">
        <v>-1.2500000000000002E-2</v>
      </c>
      <c r="Q276">
        <v>0</v>
      </c>
      <c r="R276">
        <v>-1.2500000000000002E-2</v>
      </c>
      <c r="S276">
        <v>-1.2500000000000002E-2</v>
      </c>
      <c r="T276">
        <v>-1.2500000000000002E-2</v>
      </c>
      <c r="U276">
        <v>0.08</v>
      </c>
      <c r="V276">
        <v>9.2499999999999999E-2</v>
      </c>
      <c r="W276">
        <v>0.08</v>
      </c>
      <c r="X276">
        <v>0.08</v>
      </c>
      <c r="Y276">
        <v>0.08</v>
      </c>
      <c r="Z276">
        <v>0.10199999999999999</v>
      </c>
      <c r="AA276">
        <v>0.11449999999999999</v>
      </c>
      <c r="AB276">
        <v>0.10199999999999999</v>
      </c>
      <c r="AC276">
        <v>0.10199999999999999</v>
      </c>
      <c r="AD276">
        <v>0.10199999999999999</v>
      </c>
      <c r="AE276" t="str">
        <f>VLOOKUP(G276,'[2]Fee Breakdown-After May18'!BO:BP,2,0)</f>
        <v>Alat &amp; Perangkat KerasPompa &amp; Perpipaan</v>
      </c>
      <c r="AR276" t="s">
        <v>1444</v>
      </c>
      <c r="AS276" t="s">
        <v>1465</v>
      </c>
      <c r="AT276" t="s">
        <v>1467</v>
      </c>
    </row>
    <row r="277" spans="1:46">
      <c r="A277" t="s">
        <v>1862</v>
      </c>
      <c r="B277">
        <v>600942</v>
      </c>
      <c r="C277" t="s">
        <v>1872</v>
      </c>
      <c r="D277">
        <v>844808</v>
      </c>
      <c r="E277" t="s">
        <v>1885</v>
      </c>
      <c r="F277">
        <v>601104</v>
      </c>
      <c r="G277" t="s">
        <v>3066</v>
      </c>
      <c r="H277" t="s">
        <v>2835</v>
      </c>
      <c r="I277" t="s">
        <v>2403</v>
      </c>
      <c r="J277" t="s">
        <v>1872</v>
      </c>
      <c r="K277">
        <v>0.04</v>
      </c>
      <c r="L277">
        <v>0.06</v>
      </c>
      <c r="M277">
        <v>1.9999999999999997E-2</v>
      </c>
      <c r="N277">
        <v>7.5000000000000011E-2</v>
      </c>
      <c r="O277">
        <v>6.9500000000000006E-2</v>
      </c>
      <c r="P277">
        <v>-1.7500000000000002E-2</v>
      </c>
      <c r="Q277">
        <v>0</v>
      </c>
      <c r="R277">
        <v>-1.7500000000000002E-2</v>
      </c>
      <c r="S277">
        <v>-1.7500000000000002E-2</v>
      </c>
      <c r="T277">
        <v>-1.7500000000000002E-2</v>
      </c>
      <c r="U277">
        <v>5.7500000000000009E-2</v>
      </c>
      <c r="V277">
        <v>7.5000000000000011E-2</v>
      </c>
      <c r="W277">
        <v>5.7500000000000009E-2</v>
      </c>
      <c r="X277">
        <v>5.7500000000000009E-2</v>
      </c>
      <c r="Y277">
        <v>5.7500000000000009E-2</v>
      </c>
      <c r="Z277">
        <v>5.2000000000000005E-2</v>
      </c>
      <c r="AA277">
        <v>6.9500000000000006E-2</v>
      </c>
      <c r="AB277">
        <v>5.2000000000000005E-2</v>
      </c>
      <c r="AC277">
        <v>5.2000000000000005E-2</v>
      </c>
      <c r="AD277">
        <v>5.2000000000000005E-2</v>
      </c>
      <c r="AE277" t="str">
        <f>VLOOKUP(G277,'[2]Fee Breakdown-After May18'!BO:BP,2,0)</f>
        <v>Peralatan Rumah TanggaPeralatan Rumah TanggaKipas Angin</v>
      </c>
      <c r="AR277" t="s">
        <v>1444</v>
      </c>
      <c r="AS277" t="s">
        <v>1465</v>
      </c>
      <c r="AT277" t="s">
        <v>1468</v>
      </c>
    </row>
    <row r="278" spans="1:46">
      <c r="A278" t="s">
        <v>1862</v>
      </c>
      <c r="B278">
        <v>600942</v>
      </c>
      <c r="C278" t="s">
        <v>1872</v>
      </c>
      <c r="D278">
        <v>844808</v>
      </c>
      <c r="E278" t="s">
        <v>1891</v>
      </c>
      <c r="F278">
        <v>601100</v>
      </c>
      <c r="G278" t="s">
        <v>3116</v>
      </c>
      <c r="H278" t="s">
        <v>2835</v>
      </c>
      <c r="I278" t="s">
        <v>2403</v>
      </c>
      <c r="J278" t="s">
        <v>1872</v>
      </c>
      <c r="K278">
        <v>0.04</v>
      </c>
      <c r="L278">
        <v>0.06</v>
      </c>
      <c r="M278">
        <v>1.9999999999999997E-2</v>
      </c>
      <c r="N278">
        <v>7.5000000000000011E-2</v>
      </c>
      <c r="O278">
        <v>6.9500000000000006E-2</v>
      </c>
      <c r="P278">
        <v>-1.7500000000000002E-2</v>
      </c>
      <c r="Q278">
        <v>0</v>
      </c>
      <c r="R278">
        <v>-1.7500000000000002E-2</v>
      </c>
      <c r="S278">
        <v>-1.7500000000000002E-2</v>
      </c>
      <c r="T278">
        <v>-1.7500000000000002E-2</v>
      </c>
      <c r="U278">
        <v>5.7500000000000009E-2</v>
      </c>
      <c r="V278">
        <v>7.5000000000000011E-2</v>
      </c>
      <c r="W278">
        <v>5.7500000000000009E-2</v>
      </c>
      <c r="X278">
        <v>5.7500000000000009E-2</v>
      </c>
      <c r="Y278">
        <v>5.7500000000000009E-2</v>
      </c>
      <c r="Z278">
        <v>5.2000000000000005E-2</v>
      </c>
      <c r="AA278">
        <v>6.9500000000000006E-2</v>
      </c>
      <c r="AB278">
        <v>5.2000000000000005E-2</v>
      </c>
      <c r="AC278">
        <v>5.2000000000000005E-2</v>
      </c>
      <c r="AD278">
        <v>5.2000000000000005E-2</v>
      </c>
      <c r="AE278" t="str">
        <f>VLOOKUP(G278,'[2]Fee Breakdown-After May18'!BO:BP,2,0)</f>
        <v>Peralatan Rumah TanggaPeralatan Rumah TanggaSetrika</v>
      </c>
      <c r="AR278" t="s">
        <v>1444</v>
      </c>
      <c r="AS278" t="s">
        <v>1465</v>
      </c>
      <c r="AT278" t="s">
        <v>1469</v>
      </c>
    </row>
    <row r="279" spans="1:46">
      <c r="A279" t="s">
        <v>1862</v>
      </c>
      <c r="B279">
        <v>600942</v>
      </c>
      <c r="C279" t="s">
        <v>1872</v>
      </c>
      <c r="D279">
        <v>844808</v>
      </c>
      <c r="E279" t="s">
        <v>1892</v>
      </c>
      <c r="F279">
        <v>983560</v>
      </c>
      <c r="G279" t="s">
        <v>3082</v>
      </c>
      <c r="H279" t="s">
        <v>2835</v>
      </c>
      <c r="I279" t="s">
        <v>2403</v>
      </c>
      <c r="J279" t="s">
        <v>1872</v>
      </c>
      <c r="K279">
        <v>0.04</v>
      </c>
      <c r="L279">
        <v>0.06</v>
      </c>
      <c r="M279">
        <v>1.9999999999999997E-2</v>
      </c>
      <c r="N279">
        <v>7.7499999999999999E-2</v>
      </c>
      <c r="O279">
        <v>0.122</v>
      </c>
      <c r="P279">
        <v>-0.02</v>
      </c>
      <c r="Q279">
        <v>0</v>
      </c>
      <c r="R279">
        <v>-0.02</v>
      </c>
      <c r="S279">
        <v>-0.02</v>
      </c>
      <c r="T279">
        <v>-0.02</v>
      </c>
      <c r="U279">
        <v>5.7499999999999996E-2</v>
      </c>
      <c r="V279">
        <v>7.7499999999999999E-2</v>
      </c>
      <c r="W279">
        <v>5.7499999999999996E-2</v>
      </c>
      <c r="X279">
        <v>5.7499999999999996E-2</v>
      </c>
      <c r="Y279">
        <v>5.7499999999999996E-2</v>
      </c>
      <c r="Z279">
        <v>0.10199999999999999</v>
      </c>
      <c r="AA279">
        <v>0.122</v>
      </c>
      <c r="AB279">
        <v>0.10199999999999999</v>
      </c>
      <c r="AC279">
        <v>0.10199999999999999</v>
      </c>
      <c r="AD279">
        <v>0.10199999999999999</v>
      </c>
      <c r="AE279" t="str">
        <f>VLOOKUP(G279,'[2]Fee Breakdown-After May18'!BO:BP,2,0)</f>
        <v>Peralatan Rumah TanggaPeralatan Rumah TanggaPembersih Serat</v>
      </c>
      <c r="AR279" t="s">
        <v>1444</v>
      </c>
      <c r="AS279" t="s">
        <v>1465</v>
      </c>
      <c r="AT279" t="s">
        <v>1470</v>
      </c>
    </row>
    <row r="280" spans="1:46">
      <c r="A280" t="s">
        <v>1862</v>
      </c>
      <c r="B280">
        <v>600942</v>
      </c>
      <c r="C280" t="s">
        <v>1872</v>
      </c>
      <c r="D280">
        <v>844808</v>
      </c>
      <c r="E280" t="s">
        <v>1890</v>
      </c>
      <c r="F280">
        <v>601092</v>
      </c>
      <c r="G280" t="s">
        <v>3063</v>
      </c>
      <c r="H280" t="s">
        <v>2835</v>
      </c>
      <c r="I280" t="s">
        <v>2403</v>
      </c>
      <c r="J280" t="s">
        <v>1872</v>
      </c>
      <c r="K280">
        <v>0.04</v>
      </c>
      <c r="L280">
        <v>0.06</v>
      </c>
      <c r="M280">
        <v>1.9999999999999997E-2</v>
      </c>
      <c r="N280">
        <v>7.5000000000000011E-2</v>
      </c>
      <c r="O280">
        <v>6.9500000000000006E-2</v>
      </c>
      <c r="P280">
        <v>-1.7500000000000002E-2</v>
      </c>
      <c r="Q280">
        <v>0</v>
      </c>
      <c r="R280">
        <v>-1.7500000000000002E-2</v>
      </c>
      <c r="S280">
        <v>-1.7500000000000002E-2</v>
      </c>
      <c r="T280">
        <v>-1.7500000000000002E-2</v>
      </c>
      <c r="U280">
        <v>5.7500000000000009E-2</v>
      </c>
      <c r="V280">
        <v>7.5000000000000011E-2</v>
      </c>
      <c r="W280">
        <v>5.7500000000000009E-2</v>
      </c>
      <c r="X280">
        <v>5.7500000000000009E-2</v>
      </c>
      <c r="Y280">
        <v>5.7500000000000009E-2</v>
      </c>
      <c r="Z280">
        <v>5.2000000000000005E-2</v>
      </c>
      <c r="AA280">
        <v>6.9500000000000006E-2</v>
      </c>
      <c r="AB280">
        <v>5.2000000000000005E-2</v>
      </c>
      <c r="AC280">
        <v>5.2000000000000005E-2</v>
      </c>
      <c r="AD280">
        <v>5.2000000000000005E-2</v>
      </c>
      <c r="AE280" t="str">
        <f>VLOOKUP(G280,'[2]Fee Breakdown-After May18'!BO:BP,2,0)</f>
        <v>Peralatan Rumah TanggaPeralatan Rumah TanggaHumidifier</v>
      </c>
      <c r="AR280" t="s">
        <v>1444</v>
      </c>
      <c r="AS280" t="s">
        <v>1465</v>
      </c>
      <c r="AT280" t="s">
        <v>1471</v>
      </c>
    </row>
    <row r="281" spans="1:46">
      <c r="A281" t="s">
        <v>1862</v>
      </c>
      <c r="B281">
        <v>600942</v>
      </c>
      <c r="C281" t="s">
        <v>1872</v>
      </c>
      <c r="D281">
        <v>844808</v>
      </c>
      <c r="E281" t="s">
        <v>1884</v>
      </c>
      <c r="F281">
        <v>934408</v>
      </c>
      <c r="G281" t="s">
        <v>3086</v>
      </c>
      <c r="H281" t="s">
        <v>2835</v>
      </c>
      <c r="I281" t="s">
        <v>2403</v>
      </c>
      <c r="J281" t="s">
        <v>1872</v>
      </c>
      <c r="K281">
        <v>0.04</v>
      </c>
      <c r="L281">
        <v>0.06</v>
      </c>
      <c r="M281">
        <v>1.9999999999999997E-2</v>
      </c>
      <c r="N281">
        <v>9.5000000000000001E-2</v>
      </c>
      <c r="O281">
        <v>8.2000000000000003E-2</v>
      </c>
      <c r="P281">
        <v>-0.02</v>
      </c>
      <c r="Q281">
        <v>0</v>
      </c>
      <c r="R281">
        <v>-0.02</v>
      </c>
      <c r="S281">
        <v>-0.02</v>
      </c>
      <c r="T281">
        <v>-0.02</v>
      </c>
      <c r="U281">
        <v>7.4999999999999997E-2</v>
      </c>
      <c r="V281">
        <v>9.5000000000000001E-2</v>
      </c>
      <c r="W281">
        <v>7.4999999999999997E-2</v>
      </c>
      <c r="X281">
        <v>7.4999999999999997E-2</v>
      </c>
      <c r="Y281">
        <v>7.4999999999999997E-2</v>
      </c>
      <c r="Z281">
        <v>6.2E-2</v>
      </c>
      <c r="AA281">
        <v>8.2000000000000003E-2</v>
      </c>
      <c r="AB281">
        <v>6.2E-2</v>
      </c>
      <c r="AC281">
        <v>6.2E-2</v>
      </c>
      <c r="AD281">
        <v>6.2E-2</v>
      </c>
      <c r="AE281" t="str">
        <f>VLOOKUP(G281,'[2]Fee Breakdown-After May18'!BO:BP,2,0)</f>
        <v>Peralatan Rumah TanggaPeralatan Rumah TanggaPembunuh Nyamuk Elektronik</v>
      </c>
      <c r="AR281" t="s">
        <v>1444</v>
      </c>
      <c r="AS281" t="s">
        <v>1465</v>
      </c>
      <c r="AT281" t="s">
        <v>1472</v>
      </c>
    </row>
    <row r="282" spans="1:46">
      <c r="A282" t="s">
        <v>1862</v>
      </c>
      <c r="B282">
        <v>600942</v>
      </c>
      <c r="C282" t="s">
        <v>1872</v>
      </c>
      <c r="D282">
        <v>844808</v>
      </c>
      <c r="E282" t="s">
        <v>1878</v>
      </c>
      <c r="F282">
        <v>601108</v>
      </c>
      <c r="G282" t="s">
        <v>3058</v>
      </c>
      <c r="H282" t="s">
        <v>2835</v>
      </c>
      <c r="I282" t="s">
        <v>2403</v>
      </c>
      <c r="J282" t="s">
        <v>1872</v>
      </c>
      <c r="K282">
        <v>0.04</v>
      </c>
      <c r="L282">
        <v>0.06</v>
      </c>
      <c r="M282">
        <v>1.9999999999999997E-2</v>
      </c>
      <c r="N282">
        <v>7.5000000000000011E-2</v>
      </c>
      <c r="O282">
        <v>6.9500000000000006E-2</v>
      </c>
      <c r="P282">
        <v>-1.7500000000000002E-2</v>
      </c>
      <c r="Q282">
        <v>0</v>
      </c>
      <c r="R282">
        <v>-1.7500000000000002E-2</v>
      </c>
      <c r="S282">
        <v>-1.7500000000000002E-2</v>
      </c>
      <c r="T282">
        <v>-1.7500000000000002E-2</v>
      </c>
      <c r="U282">
        <v>5.7500000000000009E-2</v>
      </c>
      <c r="V282">
        <v>7.5000000000000011E-2</v>
      </c>
      <c r="W282">
        <v>5.7500000000000009E-2</v>
      </c>
      <c r="X282">
        <v>5.7500000000000009E-2</v>
      </c>
      <c r="Y282">
        <v>5.7500000000000009E-2</v>
      </c>
      <c r="Z282">
        <v>5.2000000000000005E-2</v>
      </c>
      <c r="AA282">
        <v>6.9500000000000006E-2</v>
      </c>
      <c r="AB282">
        <v>5.2000000000000005E-2</v>
      </c>
      <c r="AC282">
        <v>5.2000000000000005E-2</v>
      </c>
      <c r="AD282">
        <v>5.2000000000000005E-2</v>
      </c>
      <c r="AE282" t="str">
        <f>VLOOKUP(G282,'[2]Fee Breakdown-After May18'!BO:BP,2,0)</f>
        <v>Peralatan Rumah TanggaPeralatan Rumah TanggaDehumidifier</v>
      </c>
      <c r="AR282" t="s">
        <v>1444</v>
      </c>
      <c r="AS282" t="s">
        <v>1465</v>
      </c>
      <c r="AT282" t="s">
        <v>1473</v>
      </c>
    </row>
    <row r="283" spans="1:46">
      <c r="A283" t="s">
        <v>1862</v>
      </c>
      <c r="B283">
        <v>600942</v>
      </c>
      <c r="C283" t="s">
        <v>1872</v>
      </c>
      <c r="D283">
        <v>844808</v>
      </c>
      <c r="E283" t="s">
        <v>1874</v>
      </c>
      <c r="F283">
        <v>601090</v>
      </c>
      <c r="G283" t="s">
        <v>3050</v>
      </c>
      <c r="H283" t="s">
        <v>2835</v>
      </c>
      <c r="I283" t="s">
        <v>2403</v>
      </c>
      <c r="J283" t="s">
        <v>1872</v>
      </c>
      <c r="K283">
        <v>0.04</v>
      </c>
      <c r="L283">
        <v>0.06</v>
      </c>
      <c r="M283">
        <v>1.9999999999999997E-2</v>
      </c>
      <c r="N283">
        <v>6.5000000000000002E-2</v>
      </c>
      <c r="O283">
        <v>5.9499999999999997E-2</v>
      </c>
      <c r="P283">
        <v>-7.4999999999999997E-3</v>
      </c>
      <c r="Q283">
        <v>0</v>
      </c>
      <c r="R283">
        <v>-7.4999999999999997E-3</v>
      </c>
      <c r="S283">
        <v>-7.4999999999999997E-3</v>
      </c>
      <c r="T283">
        <v>-7.4999999999999997E-3</v>
      </c>
      <c r="U283">
        <v>5.7500000000000002E-2</v>
      </c>
      <c r="V283">
        <v>6.5000000000000002E-2</v>
      </c>
      <c r="W283">
        <v>5.7500000000000002E-2</v>
      </c>
      <c r="X283">
        <v>5.7500000000000002E-2</v>
      </c>
      <c r="Y283">
        <v>5.7500000000000002E-2</v>
      </c>
      <c r="Z283">
        <v>5.1999999999999998E-2</v>
      </c>
      <c r="AA283">
        <v>5.9499999999999997E-2</v>
      </c>
      <c r="AB283">
        <v>5.1999999999999998E-2</v>
      </c>
      <c r="AC283">
        <v>5.1999999999999998E-2</v>
      </c>
      <c r="AD283">
        <v>5.1999999999999998E-2</v>
      </c>
      <c r="AE283" t="str">
        <f>VLOOKUP(G283,'[2]Fee Breakdown-After May18'!BO:BP,2,0)</f>
        <v>Peralatan Rumah TanggaPeralatan Rumah TanggaAir Purifier</v>
      </c>
      <c r="AR283" t="s">
        <v>1444</v>
      </c>
      <c r="AS283" t="s">
        <v>1465</v>
      </c>
      <c r="AT283" t="s">
        <v>1474</v>
      </c>
    </row>
    <row r="284" spans="1:46">
      <c r="A284" t="s">
        <v>1862</v>
      </c>
      <c r="B284">
        <v>600942</v>
      </c>
      <c r="C284" t="s">
        <v>1872</v>
      </c>
      <c r="D284">
        <v>844808</v>
      </c>
      <c r="E284" t="s">
        <v>1877</v>
      </c>
      <c r="F284">
        <v>601107</v>
      </c>
      <c r="G284" t="s">
        <v>3120</v>
      </c>
      <c r="H284" t="s">
        <v>2835</v>
      </c>
      <c r="I284" t="s">
        <v>2403</v>
      </c>
      <c r="J284" t="s">
        <v>1872</v>
      </c>
      <c r="K284">
        <v>0.04</v>
      </c>
      <c r="L284">
        <v>0.06</v>
      </c>
      <c r="M284">
        <v>1.9999999999999997E-2</v>
      </c>
      <c r="N284">
        <v>7.5000000000000011E-2</v>
      </c>
      <c r="O284">
        <v>6.9500000000000006E-2</v>
      </c>
      <c r="P284">
        <v>-1.7500000000000002E-2</v>
      </c>
      <c r="Q284">
        <v>0</v>
      </c>
      <c r="R284">
        <v>-1.7500000000000002E-2</v>
      </c>
      <c r="S284">
        <v>-1.7500000000000002E-2</v>
      </c>
      <c r="T284">
        <v>-1.7500000000000002E-2</v>
      </c>
      <c r="U284">
        <v>5.7500000000000009E-2</v>
      </c>
      <c r="V284">
        <v>7.5000000000000011E-2</v>
      </c>
      <c r="W284">
        <v>5.7500000000000009E-2</v>
      </c>
      <c r="X284">
        <v>5.7500000000000009E-2</v>
      </c>
      <c r="Y284">
        <v>5.7500000000000009E-2</v>
      </c>
      <c r="Z284">
        <v>5.2000000000000005E-2</v>
      </c>
      <c r="AA284">
        <v>6.9500000000000006E-2</v>
      </c>
      <c r="AB284">
        <v>5.2000000000000005E-2</v>
      </c>
      <c r="AC284">
        <v>5.2000000000000005E-2</v>
      </c>
      <c r="AD284">
        <v>5.2000000000000005E-2</v>
      </c>
      <c r="AE284" t="str">
        <f>VLOOKUP(G284,'[2]Fee Breakdown-After May18'!BO:BP,2,0)</f>
        <v>Peralatan Rumah TanggaPeralatan Rumah TanggaSteamer Pakaian</v>
      </c>
      <c r="AR284" t="s">
        <v>1444</v>
      </c>
      <c r="AS284" t="s">
        <v>1465</v>
      </c>
    </row>
    <row r="285" spans="1:46">
      <c r="A285" t="s">
        <v>2052</v>
      </c>
      <c r="B285">
        <v>602118</v>
      </c>
      <c r="C285" t="s">
        <v>2059</v>
      </c>
      <c r="D285">
        <v>818184</v>
      </c>
      <c r="G285" t="s">
        <v>3453</v>
      </c>
      <c r="H285" t="s">
        <v>3453</v>
      </c>
      <c r="I285" t="s">
        <v>2971</v>
      </c>
      <c r="J285" t="s">
        <v>2052</v>
      </c>
      <c r="K285">
        <v>0.06</v>
      </c>
      <c r="L285">
        <v>0.08</v>
      </c>
      <c r="M285">
        <v>2.0000000000000004E-2</v>
      </c>
      <c r="N285">
        <v>9.5000000000000001E-2</v>
      </c>
      <c r="O285">
        <v>9.1999999999999998E-2</v>
      </c>
      <c r="P285">
        <v>-0.02</v>
      </c>
      <c r="Q285">
        <v>0</v>
      </c>
      <c r="R285">
        <v>-0.02</v>
      </c>
      <c r="S285">
        <v>-0.02</v>
      </c>
      <c r="T285">
        <v>-0.02</v>
      </c>
      <c r="U285">
        <v>7.4999999999999997E-2</v>
      </c>
      <c r="V285">
        <v>9.5000000000000001E-2</v>
      </c>
      <c r="W285">
        <v>7.4999999999999997E-2</v>
      </c>
      <c r="X285">
        <v>7.4999999999999997E-2</v>
      </c>
      <c r="Y285">
        <v>7.4999999999999997E-2</v>
      </c>
      <c r="Z285">
        <v>7.1999999999999995E-2</v>
      </c>
      <c r="AA285">
        <v>9.1999999999999998E-2</v>
      </c>
      <c r="AB285">
        <v>7.1999999999999995E-2</v>
      </c>
      <c r="AC285">
        <v>7.1999999999999995E-2</v>
      </c>
      <c r="AD285">
        <v>7.1999999999999995E-2</v>
      </c>
      <c r="AE285" t="str">
        <f>VLOOKUP(G285,'[2]Fee Breakdown-After May18'!BO:BP,2,0)</f>
        <v>Perlengkapan Hewan PeliharaanPerawatan Kesehatan Anjing &amp; Kucing</v>
      </c>
      <c r="AR285" t="s">
        <v>1444</v>
      </c>
      <c r="AS285" t="s">
        <v>1475</v>
      </c>
      <c r="AT285" t="s">
        <v>1476</v>
      </c>
    </row>
    <row r="286" spans="1:46">
      <c r="A286" t="s">
        <v>1862</v>
      </c>
      <c r="B286">
        <v>600942</v>
      </c>
      <c r="C286" t="s">
        <v>1872</v>
      </c>
      <c r="D286">
        <v>844808</v>
      </c>
      <c r="E286" t="s">
        <v>1882</v>
      </c>
      <c r="F286">
        <v>801040</v>
      </c>
      <c r="G286" t="s">
        <v>3101</v>
      </c>
      <c r="H286" t="s">
        <v>2835</v>
      </c>
      <c r="I286" t="s">
        <v>2403</v>
      </c>
      <c r="J286" t="s">
        <v>1872</v>
      </c>
      <c r="K286">
        <v>0.04</v>
      </c>
      <c r="L286">
        <v>0.06</v>
      </c>
      <c r="M286">
        <v>1.9999999999999997E-2</v>
      </c>
      <c r="N286">
        <v>6.25E-2</v>
      </c>
      <c r="O286">
        <v>7.1999999999999995E-2</v>
      </c>
      <c r="P286">
        <v>-0.02</v>
      </c>
      <c r="Q286">
        <v>0</v>
      </c>
      <c r="R286">
        <v>-0.02</v>
      </c>
      <c r="S286">
        <v>-0.02</v>
      </c>
      <c r="T286">
        <v>-0.02</v>
      </c>
      <c r="U286">
        <v>4.2499999999999996E-2</v>
      </c>
      <c r="V286">
        <v>6.25E-2</v>
      </c>
      <c r="W286">
        <v>4.2499999999999996E-2</v>
      </c>
      <c r="X286">
        <v>4.2499999999999996E-2</v>
      </c>
      <c r="Y286">
        <v>4.2499999999999996E-2</v>
      </c>
      <c r="Z286">
        <v>5.1999999999999991E-2</v>
      </c>
      <c r="AA286">
        <v>7.1999999999999995E-2</v>
      </c>
      <c r="AB286">
        <v>5.1999999999999991E-2</v>
      </c>
      <c r="AC286">
        <v>5.1999999999999991E-2</v>
      </c>
      <c r="AD286">
        <v>5.1999999999999991E-2</v>
      </c>
      <c r="AE286" t="str">
        <f>VLOOKUP(G286,'[2]Fee Breakdown-After May18'!BO:BP,2,0)</f>
        <v>Peralatan Rumah TanggaPeralatan Rumah TanggaPenggosok Putar Listrik</v>
      </c>
      <c r="AR286" t="s">
        <v>1444</v>
      </c>
      <c r="AS286" t="s">
        <v>1475</v>
      </c>
      <c r="AT286" t="s">
        <v>1477</v>
      </c>
    </row>
    <row r="287" spans="1:46">
      <c r="A287" t="s">
        <v>1862</v>
      </c>
      <c r="B287">
        <v>600942</v>
      </c>
      <c r="C287" t="s">
        <v>1872</v>
      </c>
      <c r="D287">
        <v>844808</v>
      </c>
      <c r="E287" t="s">
        <v>1886</v>
      </c>
      <c r="F287">
        <v>984072</v>
      </c>
      <c r="G287" t="s">
        <v>3097</v>
      </c>
      <c r="H287" t="s">
        <v>2835</v>
      </c>
      <c r="I287" t="s">
        <v>2403</v>
      </c>
      <c r="J287" t="s">
        <v>1872</v>
      </c>
      <c r="K287">
        <v>0.04</v>
      </c>
      <c r="L287">
        <v>0.06</v>
      </c>
      <c r="M287">
        <v>1.9999999999999997E-2</v>
      </c>
      <c r="N287">
        <v>6.25E-2</v>
      </c>
      <c r="O287">
        <v>7.1999999999999995E-2</v>
      </c>
      <c r="P287">
        <v>-0.02</v>
      </c>
      <c r="Q287">
        <v>0</v>
      </c>
      <c r="R287">
        <v>-0.02</v>
      </c>
      <c r="S287">
        <v>-0.02</v>
      </c>
      <c r="T287">
        <v>-0.02</v>
      </c>
      <c r="U287">
        <v>4.2499999999999996E-2</v>
      </c>
      <c r="V287">
        <v>6.25E-2</v>
      </c>
      <c r="W287">
        <v>4.2499999999999996E-2</v>
      </c>
      <c r="X287">
        <v>4.2499999999999996E-2</v>
      </c>
      <c r="Y287">
        <v>4.2499999999999996E-2</v>
      </c>
      <c r="Z287">
        <v>5.1999999999999991E-2</v>
      </c>
      <c r="AA287">
        <v>7.1999999999999995E-2</v>
      </c>
      <c r="AB287">
        <v>5.1999999999999991E-2</v>
      </c>
      <c r="AC287">
        <v>5.1999999999999991E-2</v>
      </c>
      <c r="AD287">
        <v>5.1999999999999991E-2</v>
      </c>
      <c r="AE287" t="str">
        <f>VLOOKUP(G287,'[2]Fee Breakdown-After May18'!BO:BP,2,0)</f>
        <v>Peralatan Rumah TanggaPeralatan Rumah TanggaPengering Tangan</v>
      </c>
      <c r="AR287" t="s">
        <v>1444</v>
      </c>
      <c r="AS287" t="s">
        <v>1475</v>
      </c>
      <c r="AT287" t="s">
        <v>1478</v>
      </c>
    </row>
    <row r="288" spans="1:46">
      <c r="A288" t="s">
        <v>1862</v>
      </c>
      <c r="B288">
        <v>600942</v>
      </c>
      <c r="C288" t="s">
        <v>1872</v>
      </c>
      <c r="D288">
        <v>844808</v>
      </c>
      <c r="E288" t="s">
        <v>1888</v>
      </c>
      <c r="F288">
        <v>984456</v>
      </c>
      <c r="G288" t="s">
        <v>3054</v>
      </c>
      <c r="H288" t="s">
        <v>2835</v>
      </c>
      <c r="I288" t="s">
        <v>2403</v>
      </c>
      <c r="J288" t="s">
        <v>1872</v>
      </c>
      <c r="K288">
        <v>0.04</v>
      </c>
      <c r="L288">
        <v>0.06</v>
      </c>
      <c r="M288">
        <v>1.9999999999999997E-2</v>
      </c>
      <c r="N288">
        <v>6.25E-2</v>
      </c>
      <c r="O288">
        <v>7.1999999999999995E-2</v>
      </c>
      <c r="P288">
        <v>-0.02</v>
      </c>
      <c r="Q288">
        <v>0</v>
      </c>
      <c r="R288">
        <v>-0.02</v>
      </c>
      <c r="S288">
        <v>-0.02</v>
      </c>
      <c r="T288">
        <v>-0.02</v>
      </c>
      <c r="U288">
        <v>4.2499999999999996E-2</v>
      </c>
      <c r="V288">
        <v>6.25E-2</v>
      </c>
      <c r="W288">
        <v>4.2499999999999996E-2</v>
      </c>
      <c r="X288">
        <v>4.2499999999999996E-2</v>
      </c>
      <c r="Y288">
        <v>4.2499999999999996E-2</v>
      </c>
      <c r="Z288">
        <v>5.1999999999999991E-2</v>
      </c>
      <c r="AA288">
        <v>7.1999999999999995E-2</v>
      </c>
      <c r="AB288">
        <v>5.1999999999999991E-2</v>
      </c>
      <c r="AC288">
        <v>5.1999999999999991E-2</v>
      </c>
      <c r="AD288">
        <v>5.1999999999999991E-2</v>
      </c>
      <c r="AE288" t="str">
        <f>VLOOKUP(G288,'[2]Fee Breakdown-After May18'!BO:BP,2,0)</f>
        <v>Peralatan Rumah TanggaPeralatan Rumah TanggaAlat Sterilisasi Rumah</v>
      </c>
      <c r="AR288" t="s">
        <v>1444</v>
      </c>
      <c r="AS288" t="s">
        <v>1475</v>
      </c>
      <c r="AT288" t="s">
        <v>1479</v>
      </c>
    </row>
    <row r="289" spans="1:46">
      <c r="A289" t="s">
        <v>1862</v>
      </c>
      <c r="B289">
        <v>600942</v>
      </c>
      <c r="C289" t="s">
        <v>1872</v>
      </c>
      <c r="D289">
        <v>844808</v>
      </c>
      <c r="E289" t="s">
        <v>1876</v>
      </c>
      <c r="F289">
        <v>934280</v>
      </c>
      <c r="G289" t="s">
        <v>3093</v>
      </c>
      <c r="H289" t="s">
        <v>2835</v>
      </c>
      <c r="I289" t="s">
        <v>2403</v>
      </c>
      <c r="J289" t="s">
        <v>1872</v>
      </c>
      <c r="K289">
        <v>0.04</v>
      </c>
      <c r="L289">
        <v>0.06</v>
      </c>
      <c r="M289">
        <v>1.9999999999999997E-2</v>
      </c>
      <c r="N289">
        <v>7.7499999999999999E-2</v>
      </c>
      <c r="O289">
        <v>7.1999999999999995E-2</v>
      </c>
      <c r="P289">
        <v>-0.02</v>
      </c>
      <c r="Q289">
        <v>0</v>
      </c>
      <c r="R289">
        <v>-0.02</v>
      </c>
      <c r="S289">
        <v>-0.02</v>
      </c>
      <c r="T289">
        <v>-0.02</v>
      </c>
      <c r="U289">
        <v>5.7499999999999996E-2</v>
      </c>
      <c r="V289">
        <v>7.7499999999999999E-2</v>
      </c>
      <c r="W289">
        <v>5.7499999999999996E-2</v>
      </c>
      <c r="X289">
        <v>5.7499999999999996E-2</v>
      </c>
      <c r="Y289">
        <v>5.7499999999999996E-2</v>
      </c>
      <c r="Z289">
        <v>5.1999999999999991E-2</v>
      </c>
      <c r="AA289">
        <v>7.1999999999999995E-2</v>
      </c>
      <c r="AB289">
        <v>5.1999999999999991E-2</v>
      </c>
      <c r="AC289">
        <v>5.1999999999999991E-2</v>
      </c>
      <c r="AD289">
        <v>5.1999999999999991E-2</v>
      </c>
      <c r="AE289" t="str">
        <f>VLOOKUP(G289,'[2]Fee Breakdown-After May18'!BO:BP,2,0)</f>
        <v>Peralatan Rumah TanggaPeralatan Rumah TanggaPengering Pakaian &amp; Sepatu</v>
      </c>
      <c r="AR289" t="s">
        <v>1444</v>
      </c>
      <c r="AS289" t="s">
        <v>1475</v>
      </c>
      <c r="AT289" t="s">
        <v>1480</v>
      </c>
    </row>
    <row r="290" spans="1:46">
      <c r="A290" t="s">
        <v>1862</v>
      </c>
      <c r="B290">
        <v>600942</v>
      </c>
      <c r="C290" t="s">
        <v>1872</v>
      </c>
      <c r="D290">
        <v>844808</v>
      </c>
      <c r="E290" t="s">
        <v>1887</v>
      </c>
      <c r="F290">
        <v>601095</v>
      </c>
      <c r="G290" t="s">
        <v>3075</v>
      </c>
      <c r="H290" t="s">
        <v>2835</v>
      </c>
      <c r="I290" t="s">
        <v>2403</v>
      </c>
      <c r="J290" t="s">
        <v>1872</v>
      </c>
      <c r="K290">
        <v>0.04</v>
      </c>
      <c r="L290">
        <v>0.06</v>
      </c>
      <c r="M290">
        <v>1.9999999999999997E-2</v>
      </c>
      <c r="N290">
        <v>7.7499999999999999E-2</v>
      </c>
      <c r="O290">
        <v>7.1999999999999995E-2</v>
      </c>
      <c r="P290">
        <v>-0.02</v>
      </c>
      <c r="Q290">
        <v>0</v>
      </c>
      <c r="R290">
        <v>-0.02</v>
      </c>
      <c r="S290">
        <v>-0.02</v>
      </c>
      <c r="T290">
        <v>-0.02</v>
      </c>
      <c r="U290">
        <v>5.7499999999999996E-2</v>
      </c>
      <c r="V290">
        <v>7.7499999999999999E-2</v>
      </c>
      <c r="W290">
        <v>5.7499999999999996E-2</v>
      </c>
      <c r="X290">
        <v>5.7499999999999996E-2</v>
      </c>
      <c r="Y290">
        <v>5.7499999999999996E-2</v>
      </c>
      <c r="Z290">
        <v>5.1999999999999991E-2</v>
      </c>
      <c r="AA290">
        <v>7.1999999999999995E-2</v>
      </c>
      <c r="AB290">
        <v>5.1999999999999991E-2</v>
      </c>
      <c r="AC290">
        <v>5.1999999999999991E-2</v>
      </c>
      <c r="AD290">
        <v>5.1999999999999991E-2</v>
      </c>
      <c r="AE290" t="str">
        <f>VLOOKUP(G290,'[2]Fee Breakdown-After May18'!BO:BP,2,0)</f>
        <v>Peralatan Rumah TanggaPeralatan Rumah TanggaPemanas</v>
      </c>
      <c r="AR290" t="s">
        <v>1444</v>
      </c>
      <c r="AS290" t="s">
        <v>1475</v>
      </c>
      <c r="AT290" t="s">
        <v>1481</v>
      </c>
    </row>
    <row r="291" spans="1:46">
      <c r="A291" t="s">
        <v>1862</v>
      </c>
      <c r="B291">
        <v>600942</v>
      </c>
      <c r="C291" t="s">
        <v>1872</v>
      </c>
      <c r="D291">
        <v>844808</v>
      </c>
      <c r="E291" t="s">
        <v>1883</v>
      </c>
      <c r="F291">
        <v>601116</v>
      </c>
      <c r="G291" t="s">
        <v>3078</v>
      </c>
      <c r="H291" t="s">
        <v>2835</v>
      </c>
      <c r="I291" t="s">
        <v>2403</v>
      </c>
      <c r="J291" t="s">
        <v>1872</v>
      </c>
      <c r="K291">
        <v>0.04</v>
      </c>
      <c r="L291">
        <v>0.06</v>
      </c>
      <c r="M291">
        <v>1.9999999999999997E-2</v>
      </c>
      <c r="N291">
        <v>7.5000000000000011E-2</v>
      </c>
      <c r="O291">
        <v>6.9500000000000006E-2</v>
      </c>
      <c r="P291">
        <v>-1.7500000000000002E-2</v>
      </c>
      <c r="Q291">
        <v>0</v>
      </c>
      <c r="R291">
        <v>-1.7500000000000002E-2</v>
      </c>
      <c r="S291">
        <v>-1.7500000000000002E-2</v>
      </c>
      <c r="T291">
        <v>-1.7500000000000002E-2</v>
      </c>
      <c r="U291">
        <v>5.7500000000000009E-2</v>
      </c>
      <c r="V291">
        <v>7.5000000000000011E-2</v>
      </c>
      <c r="W291">
        <v>5.7500000000000009E-2</v>
      </c>
      <c r="X291">
        <v>5.7500000000000009E-2</v>
      </c>
      <c r="Y291">
        <v>5.7500000000000009E-2</v>
      </c>
      <c r="Z291">
        <v>5.2000000000000005E-2</v>
      </c>
      <c r="AA291">
        <v>6.9500000000000006E-2</v>
      </c>
      <c r="AB291">
        <v>5.2000000000000005E-2</v>
      </c>
      <c r="AC291">
        <v>5.2000000000000005E-2</v>
      </c>
      <c r="AD291">
        <v>5.2000000000000005E-2</v>
      </c>
      <c r="AE291" t="str">
        <f>VLOOKUP(G291,'[2]Fee Breakdown-After May18'!BO:BP,2,0)</f>
        <v>Peralatan Rumah TanggaPeralatan Rumah TanggaPembersih Jendela Listrik</v>
      </c>
      <c r="AR291" t="s">
        <v>1444</v>
      </c>
      <c r="AS291" t="s">
        <v>1475</v>
      </c>
      <c r="AT291" t="s">
        <v>1482</v>
      </c>
    </row>
    <row r="292" spans="1:46">
      <c r="A292" t="s">
        <v>1862</v>
      </c>
      <c r="B292">
        <v>600942</v>
      </c>
      <c r="C292" t="s">
        <v>1872</v>
      </c>
      <c r="D292">
        <v>844808</v>
      </c>
      <c r="E292" t="s">
        <v>1881</v>
      </c>
      <c r="F292">
        <v>990984</v>
      </c>
      <c r="G292" t="s">
        <v>3108</v>
      </c>
      <c r="H292" t="s">
        <v>2835</v>
      </c>
      <c r="I292" t="s">
        <v>2403</v>
      </c>
      <c r="J292" t="s">
        <v>1872</v>
      </c>
      <c r="K292">
        <v>0.04</v>
      </c>
      <c r="L292">
        <v>0.06</v>
      </c>
      <c r="M292">
        <v>1.9999999999999997E-2</v>
      </c>
      <c r="N292">
        <v>7.7499999999999999E-2</v>
      </c>
      <c r="O292">
        <v>0.11700000000000001</v>
      </c>
      <c r="P292">
        <v>-0.02</v>
      </c>
      <c r="Q292">
        <v>0</v>
      </c>
      <c r="R292">
        <v>-0.02</v>
      </c>
      <c r="S292">
        <v>-0.02</v>
      </c>
      <c r="T292">
        <v>-0.02</v>
      </c>
      <c r="U292">
        <v>5.7499999999999996E-2</v>
      </c>
      <c r="V292">
        <v>7.7499999999999999E-2</v>
      </c>
      <c r="W292">
        <v>5.7499999999999996E-2</v>
      </c>
      <c r="X292">
        <v>5.7499999999999996E-2</v>
      </c>
      <c r="Y292">
        <v>5.7499999999999996E-2</v>
      </c>
      <c r="Z292">
        <v>9.7000000000000003E-2</v>
      </c>
      <c r="AA292">
        <v>0.11700000000000001</v>
      </c>
      <c r="AB292">
        <v>9.7000000000000003E-2</v>
      </c>
      <c r="AC292">
        <v>9.7000000000000003E-2</v>
      </c>
      <c r="AD292">
        <v>9.7000000000000003E-2</v>
      </c>
      <c r="AE292" t="str">
        <f>VLOOKUP(G292,'[2]Fee Breakdown-After May18'!BO:BP,2,0)</f>
        <v>Peralatan Rumah TanggaPeralatan Rumah TanggaPenyemir Sepatu Listrik</v>
      </c>
      <c r="AR292" t="s">
        <v>1444</v>
      </c>
      <c r="AS292" t="s">
        <v>1475</v>
      </c>
      <c r="AT292" t="s">
        <v>1483</v>
      </c>
    </row>
    <row r="293" spans="1:46">
      <c r="A293" t="s">
        <v>1862</v>
      </c>
      <c r="B293">
        <v>600942</v>
      </c>
      <c r="C293" t="s">
        <v>1872</v>
      </c>
      <c r="D293">
        <v>844808</v>
      </c>
      <c r="E293" t="s">
        <v>1880</v>
      </c>
      <c r="F293">
        <v>934152</v>
      </c>
      <c r="G293" t="s">
        <v>3072</v>
      </c>
      <c r="H293" t="s">
        <v>2835</v>
      </c>
      <c r="I293" t="s">
        <v>2403</v>
      </c>
      <c r="J293" t="s">
        <v>1872</v>
      </c>
      <c r="K293">
        <v>0.04</v>
      </c>
      <c r="L293">
        <v>0.06</v>
      </c>
      <c r="M293">
        <v>1.9999999999999997E-2</v>
      </c>
      <c r="N293">
        <v>7.5000000000000011E-2</v>
      </c>
      <c r="O293">
        <v>6.9500000000000006E-2</v>
      </c>
      <c r="P293">
        <v>-1.7500000000000002E-2</v>
      </c>
      <c r="Q293">
        <v>0</v>
      </c>
      <c r="R293">
        <v>-1.7500000000000002E-2</v>
      </c>
      <c r="S293">
        <v>-1.7500000000000002E-2</v>
      </c>
      <c r="T293">
        <v>-1.7500000000000002E-2</v>
      </c>
      <c r="U293">
        <v>5.7500000000000009E-2</v>
      </c>
      <c r="V293">
        <v>7.5000000000000011E-2</v>
      </c>
      <c r="W293">
        <v>5.7500000000000009E-2</v>
      </c>
      <c r="X293">
        <v>5.7500000000000009E-2</v>
      </c>
      <c r="Y293">
        <v>5.7500000000000009E-2</v>
      </c>
      <c r="Z293">
        <v>5.2000000000000005E-2</v>
      </c>
      <c r="AA293">
        <v>6.9500000000000006E-2</v>
      </c>
      <c r="AB293">
        <v>5.2000000000000005E-2</v>
      </c>
      <c r="AC293">
        <v>5.2000000000000005E-2</v>
      </c>
      <c r="AD293">
        <v>5.2000000000000005E-2</v>
      </c>
      <c r="AE293" t="str">
        <f>VLOOKUP(G293,'[2]Fee Breakdown-After May18'!BO:BP,2,0)</f>
        <v>Peralatan Rumah TanggaPeralatan Rumah TanggaPel Listrik</v>
      </c>
      <c r="AR293" t="s">
        <v>1444</v>
      </c>
      <c r="AS293" t="s">
        <v>1484</v>
      </c>
      <c r="AT293" t="s">
        <v>1485</v>
      </c>
    </row>
    <row r="294" spans="1:46">
      <c r="A294" t="s">
        <v>1862</v>
      </c>
      <c r="B294">
        <v>600942</v>
      </c>
      <c r="C294" t="s">
        <v>1872</v>
      </c>
      <c r="D294">
        <v>844808</v>
      </c>
      <c r="E294" t="s">
        <v>1879</v>
      </c>
      <c r="F294">
        <v>983432</v>
      </c>
      <c r="G294" t="s">
        <v>3112</v>
      </c>
      <c r="H294" t="s">
        <v>2835</v>
      </c>
      <c r="I294" t="s">
        <v>2403</v>
      </c>
      <c r="J294" t="s">
        <v>1872</v>
      </c>
      <c r="K294">
        <v>0.04</v>
      </c>
      <c r="L294">
        <v>0.06</v>
      </c>
      <c r="M294">
        <v>1.9999999999999997E-2</v>
      </c>
      <c r="N294">
        <v>7.7499999999999999E-2</v>
      </c>
      <c r="O294">
        <v>0.122</v>
      </c>
      <c r="P294">
        <v>-0.02</v>
      </c>
      <c r="Q294">
        <v>0</v>
      </c>
      <c r="R294">
        <v>-0.02</v>
      </c>
      <c r="S294">
        <v>-0.02</v>
      </c>
      <c r="T294">
        <v>-0.02</v>
      </c>
      <c r="U294">
        <v>5.7499999999999996E-2</v>
      </c>
      <c r="V294">
        <v>7.7499999999999999E-2</v>
      </c>
      <c r="W294">
        <v>5.7499999999999996E-2</v>
      </c>
      <c r="X294">
        <v>5.7499999999999996E-2</v>
      </c>
      <c r="Y294">
        <v>5.7499999999999996E-2</v>
      </c>
      <c r="Z294">
        <v>0.10199999999999999</v>
      </c>
      <c r="AA294">
        <v>0.122</v>
      </c>
      <c r="AB294">
        <v>0.10199999999999999</v>
      </c>
      <c r="AC294">
        <v>0.10199999999999999</v>
      </c>
      <c r="AD294">
        <v>0.10199999999999999</v>
      </c>
      <c r="AE294" t="str">
        <f>VLOOKUP(G294,'[2]Fee Breakdown-After May18'!BO:BP,2,0)</f>
        <v>Peralatan Rumah TanggaPeralatan Rumah TanggaSelimut Listrik</v>
      </c>
      <c r="AR294" t="s">
        <v>1444</v>
      </c>
      <c r="AS294" t="s">
        <v>1484</v>
      </c>
      <c r="AT294" t="s">
        <v>246</v>
      </c>
    </row>
    <row r="295" spans="1:46">
      <c r="A295" t="s">
        <v>1862</v>
      </c>
      <c r="B295">
        <v>600942</v>
      </c>
      <c r="C295" t="s">
        <v>1872</v>
      </c>
      <c r="D295">
        <v>844808</v>
      </c>
      <c r="E295" t="s">
        <v>1875</v>
      </c>
      <c r="F295">
        <v>979080</v>
      </c>
      <c r="G295" t="s">
        <v>3069</v>
      </c>
      <c r="H295" t="s">
        <v>2835</v>
      </c>
      <c r="I295" t="s">
        <v>2403</v>
      </c>
      <c r="J295" t="s">
        <v>1872</v>
      </c>
      <c r="K295">
        <v>0.04</v>
      </c>
      <c r="L295">
        <v>0.06</v>
      </c>
      <c r="M295">
        <v>1.9999999999999997E-2</v>
      </c>
      <c r="N295">
        <v>6.25E-2</v>
      </c>
      <c r="O295">
        <v>8.2000000000000003E-2</v>
      </c>
      <c r="P295">
        <v>-0.02</v>
      </c>
      <c r="Q295">
        <v>0</v>
      </c>
      <c r="R295">
        <v>-0.02</v>
      </c>
      <c r="S295">
        <v>-0.02</v>
      </c>
      <c r="T295">
        <v>-0.02</v>
      </c>
      <c r="U295">
        <v>4.2499999999999996E-2</v>
      </c>
      <c r="V295">
        <v>6.25E-2</v>
      </c>
      <c r="W295">
        <v>4.2499999999999996E-2</v>
      </c>
      <c r="X295">
        <v>4.2499999999999996E-2</v>
      </c>
      <c r="Y295">
        <v>4.2499999999999996E-2</v>
      </c>
      <c r="Z295">
        <v>6.2E-2</v>
      </c>
      <c r="AA295">
        <v>8.2000000000000003E-2</v>
      </c>
      <c r="AB295">
        <v>6.2E-2</v>
      </c>
      <c r="AC295">
        <v>6.2E-2</v>
      </c>
      <c r="AD295">
        <v>6.2E-2</v>
      </c>
      <c r="AE295" t="str">
        <f>VLOOKUP(G295,'[2]Fee Breakdown-After May18'!BO:BP,2,0)</f>
        <v>Peralatan Rumah TanggaPeralatan Rumah TanggaMesin Penjawab</v>
      </c>
      <c r="AR295" t="s">
        <v>1444</v>
      </c>
      <c r="AS295" t="s">
        <v>1484</v>
      </c>
      <c r="AT295" t="s">
        <v>1486</v>
      </c>
    </row>
    <row r="296" spans="1:46">
      <c r="A296" t="s">
        <v>1862</v>
      </c>
      <c r="B296">
        <v>600942</v>
      </c>
      <c r="C296" t="s">
        <v>1872</v>
      </c>
      <c r="D296">
        <v>844808</v>
      </c>
      <c r="E296" t="s">
        <v>1873</v>
      </c>
      <c r="F296">
        <v>880656</v>
      </c>
      <c r="G296" t="s">
        <v>3090</v>
      </c>
      <c r="H296" t="s">
        <v>2835</v>
      </c>
      <c r="I296" t="s">
        <v>2403</v>
      </c>
      <c r="J296" t="s">
        <v>1872</v>
      </c>
      <c r="K296">
        <v>0.04</v>
      </c>
      <c r="L296">
        <v>0.06</v>
      </c>
      <c r="M296">
        <v>1.9999999999999997E-2</v>
      </c>
      <c r="N296">
        <v>6.5000000000000002E-2</v>
      </c>
      <c r="O296">
        <v>5.9499999999999997E-2</v>
      </c>
      <c r="P296">
        <v>-7.4999999999999997E-3</v>
      </c>
      <c r="Q296">
        <v>0</v>
      </c>
      <c r="R296">
        <v>-7.4999999999999997E-3</v>
      </c>
      <c r="S296">
        <v>-7.4999999999999997E-3</v>
      </c>
      <c r="T296">
        <v>-7.4999999999999997E-3</v>
      </c>
      <c r="U296">
        <v>5.7500000000000002E-2</v>
      </c>
      <c r="V296">
        <v>6.5000000000000002E-2</v>
      </c>
      <c r="W296">
        <v>5.7500000000000002E-2</v>
      </c>
      <c r="X296">
        <v>5.7500000000000002E-2</v>
      </c>
      <c r="Y296">
        <v>5.7500000000000002E-2</v>
      </c>
      <c r="Z296">
        <v>5.1999999999999998E-2</v>
      </c>
      <c r="AA296">
        <v>5.9499999999999997E-2</v>
      </c>
      <c r="AB296">
        <v>5.1999999999999998E-2</v>
      </c>
      <c r="AC296">
        <v>5.1999999999999998E-2</v>
      </c>
      <c r="AD296">
        <v>5.1999999999999998E-2</v>
      </c>
      <c r="AE296" t="str">
        <f>VLOOKUP(G296,'[2]Fee Breakdown-After May18'!BO:BP,2,0)</f>
        <v>Peralatan Rumah TanggaPeralatan Rumah TanggaPendingin Udara</v>
      </c>
      <c r="AR296" t="s">
        <v>1444</v>
      </c>
      <c r="AS296" t="s">
        <v>1484</v>
      </c>
      <c r="AT296" t="s">
        <v>1487</v>
      </c>
    </row>
    <row r="297" spans="1:46">
      <c r="A297" t="s">
        <v>1862</v>
      </c>
      <c r="B297">
        <v>600942</v>
      </c>
      <c r="C297" t="s">
        <v>1917</v>
      </c>
      <c r="D297">
        <v>845064</v>
      </c>
      <c r="E297" t="s">
        <v>1927</v>
      </c>
      <c r="F297">
        <v>850184</v>
      </c>
      <c r="G297" t="s">
        <v>3144</v>
      </c>
      <c r="H297" t="s">
        <v>3490</v>
      </c>
      <c r="I297" t="s">
        <v>2403</v>
      </c>
      <c r="J297" t="s">
        <v>1872</v>
      </c>
      <c r="K297">
        <v>0.04</v>
      </c>
      <c r="L297">
        <v>0.06</v>
      </c>
      <c r="M297">
        <v>1.9999999999999997E-2</v>
      </c>
      <c r="N297">
        <v>6.5000000000000002E-2</v>
      </c>
      <c r="O297">
        <v>5.9499999999999997E-2</v>
      </c>
      <c r="P297">
        <v>-7.4999999999999997E-3</v>
      </c>
      <c r="Q297">
        <v>0</v>
      </c>
      <c r="R297">
        <v>-7.4999999999999997E-3</v>
      </c>
      <c r="S297">
        <v>-7.4999999999999997E-3</v>
      </c>
      <c r="T297">
        <v>-7.4999999999999997E-3</v>
      </c>
      <c r="U297">
        <v>5.7500000000000002E-2</v>
      </c>
      <c r="V297">
        <v>6.5000000000000002E-2</v>
      </c>
      <c r="W297">
        <v>5.7500000000000002E-2</v>
      </c>
      <c r="X297">
        <v>5.7500000000000002E-2</v>
      </c>
      <c r="Y297">
        <v>5.7500000000000002E-2</v>
      </c>
      <c r="Z297">
        <v>5.1999999999999998E-2</v>
      </c>
      <c r="AA297">
        <v>5.9499999999999997E-2</v>
      </c>
      <c r="AB297">
        <v>5.1999999999999998E-2</v>
      </c>
      <c r="AC297">
        <v>5.1999999999999998E-2</v>
      </c>
      <c r="AD297">
        <v>5.1999999999999998E-2</v>
      </c>
      <c r="AE297" t="str">
        <f>VLOOKUP(G297,'[2]Fee Breakdown-After May18'!BO:BP,2,0)</f>
        <v>Peralatan Rumah TanggaPeralatan Rumah Tangga BesarMesin Cuci &amp; Pengering</v>
      </c>
      <c r="AR297" t="s">
        <v>1444</v>
      </c>
      <c r="AS297" t="s">
        <v>1484</v>
      </c>
    </row>
    <row r="298" spans="1:46">
      <c r="A298" t="s">
        <v>1862</v>
      </c>
      <c r="B298">
        <v>600942</v>
      </c>
      <c r="C298" t="s">
        <v>1917</v>
      </c>
      <c r="D298">
        <v>845064</v>
      </c>
      <c r="E298" t="s">
        <v>1924</v>
      </c>
      <c r="F298">
        <v>850312</v>
      </c>
      <c r="G298" t="s">
        <v>3136</v>
      </c>
      <c r="H298" t="s">
        <v>3490</v>
      </c>
      <c r="I298" t="s">
        <v>2403</v>
      </c>
      <c r="J298" t="s">
        <v>1872</v>
      </c>
      <c r="K298">
        <v>0.04</v>
      </c>
      <c r="L298">
        <v>0.06</v>
      </c>
      <c r="M298">
        <v>1.9999999999999997E-2</v>
      </c>
      <c r="N298">
        <v>6.5000000000000002E-2</v>
      </c>
      <c r="O298">
        <v>5.9499999999999997E-2</v>
      </c>
      <c r="P298">
        <v>-7.4999999999999997E-3</v>
      </c>
      <c r="Q298">
        <v>0</v>
      </c>
      <c r="R298">
        <v>-7.4999999999999997E-3</v>
      </c>
      <c r="S298">
        <v>-7.4999999999999997E-3</v>
      </c>
      <c r="T298">
        <v>-7.4999999999999997E-3</v>
      </c>
      <c r="U298">
        <v>5.7500000000000002E-2</v>
      </c>
      <c r="V298">
        <v>6.5000000000000002E-2</v>
      </c>
      <c r="W298">
        <v>5.7500000000000002E-2</v>
      </c>
      <c r="X298">
        <v>5.7500000000000002E-2</v>
      </c>
      <c r="Y298">
        <v>5.7500000000000002E-2</v>
      </c>
      <c r="Z298">
        <v>5.1999999999999998E-2</v>
      </c>
      <c r="AA298">
        <v>5.9499999999999997E-2</v>
      </c>
      <c r="AB298">
        <v>5.1999999999999998E-2</v>
      </c>
      <c r="AC298">
        <v>5.1999999999999998E-2</v>
      </c>
      <c r="AD298">
        <v>5.1999999999999998E-2</v>
      </c>
      <c r="AE298" t="str">
        <f>VLOOKUP(G298,'[2]Fee Breakdown-After May18'!BO:BP,2,0)</f>
        <v>Peralatan Rumah TanggaPeralatan Rumah Tangga BesarKulkas &amp; Freezer</v>
      </c>
      <c r="AR298" t="s">
        <v>1444</v>
      </c>
      <c r="AS298" t="s">
        <v>1488</v>
      </c>
      <c r="AT298" t="s">
        <v>1489</v>
      </c>
    </row>
    <row r="299" spans="1:46">
      <c r="A299" t="s">
        <v>1862</v>
      </c>
      <c r="B299">
        <v>600942</v>
      </c>
      <c r="C299" t="s">
        <v>1917</v>
      </c>
      <c r="D299">
        <v>845064</v>
      </c>
      <c r="E299" t="s">
        <v>906</v>
      </c>
      <c r="F299">
        <v>849928</v>
      </c>
      <c r="G299" t="s">
        <v>3128</v>
      </c>
      <c r="H299" t="s">
        <v>3490</v>
      </c>
      <c r="I299" t="s">
        <v>2403</v>
      </c>
      <c r="J299" t="s">
        <v>1872</v>
      </c>
      <c r="K299">
        <v>0.04</v>
      </c>
      <c r="L299">
        <v>0.06</v>
      </c>
      <c r="M299">
        <v>1.9999999999999997E-2</v>
      </c>
      <c r="N299">
        <v>6.5000000000000002E-2</v>
      </c>
      <c r="O299">
        <v>5.9499999999999997E-2</v>
      </c>
      <c r="P299">
        <v>-7.4999999999999997E-3</v>
      </c>
      <c r="Q299">
        <v>0</v>
      </c>
      <c r="R299">
        <v>-7.4999999999999997E-3</v>
      </c>
      <c r="S299">
        <v>-7.4999999999999997E-3</v>
      </c>
      <c r="T299">
        <v>-7.4999999999999997E-3</v>
      </c>
      <c r="U299">
        <v>5.7500000000000002E-2</v>
      </c>
      <c r="V299">
        <v>6.5000000000000002E-2</v>
      </c>
      <c r="W299">
        <v>5.7500000000000002E-2</v>
      </c>
      <c r="X299">
        <v>5.7500000000000002E-2</v>
      </c>
      <c r="Y299">
        <v>5.7500000000000002E-2</v>
      </c>
      <c r="Z299">
        <v>5.1999999999999998E-2</v>
      </c>
      <c r="AA299">
        <v>5.9499999999999997E-2</v>
      </c>
      <c r="AB299">
        <v>5.1999999999999998E-2</v>
      </c>
      <c r="AC299">
        <v>5.1999999999999998E-2</v>
      </c>
      <c r="AD299">
        <v>5.1999999999999998E-2</v>
      </c>
      <c r="AE299" t="str">
        <f>VLOOKUP(G299,'[2]Fee Breakdown-After May18'!BO:BP,2,0)</f>
        <v>Peralatan Rumah TanggaPeralatan Rumah Tangga BesarAir Conditioner</v>
      </c>
      <c r="AR299" t="s">
        <v>1444</v>
      </c>
      <c r="AS299" t="s">
        <v>1488</v>
      </c>
      <c r="AT299" t="s">
        <v>1490</v>
      </c>
    </row>
    <row r="300" spans="1:46">
      <c r="A300" t="s">
        <v>1862</v>
      </c>
      <c r="B300">
        <v>600942</v>
      </c>
      <c r="C300" t="s">
        <v>1917</v>
      </c>
      <c r="D300">
        <v>845064</v>
      </c>
      <c r="E300" t="s">
        <v>1921</v>
      </c>
      <c r="F300">
        <v>850568</v>
      </c>
      <c r="G300" t="s">
        <v>3147</v>
      </c>
      <c r="H300" t="s">
        <v>3490</v>
      </c>
      <c r="I300" t="s">
        <v>2403</v>
      </c>
      <c r="J300" t="s">
        <v>1872</v>
      </c>
      <c r="K300">
        <v>0.04</v>
      </c>
      <c r="L300">
        <v>0.06</v>
      </c>
      <c r="M300">
        <v>1.9999999999999997E-2</v>
      </c>
      <c r="N300">
        <v>6.5000000000000002E-2</v>
      </c>
      <c r="O300">
        <v>5.9499999999999997E-2</v>
      </c>
      <c r="P300">
        <v>-7.4999999999999997E-3</v>
      </c>
      <c r="Q300">
        <v>0</v>
      </c>
      <c r="R300">
        <v>-7.4999999999999997E-3</v>
      </c>
      <c r="S300">
        <v>-7.4999999999999997E-3</v>
      </c>
      <c r="T300">
        <v>-7.4999999999999997E-3</v>
      </c>
      <c r="U300">
        <v>5.7500000000000002E-2</v>
      </c>
      <c r="V300">
        <v>6.5000000000000002E-2</v>
      </c>
      <c r="W300">
        <v>5.7500000000000002E-2</v>
      </c>
      <c r="X300">
        <v>5.7500000000000002E-2</v>
      </c>
      <c r="Y300">
        <v>5.7500000000000002E-2</v>
      </c>
      <c r="Z300">
        <v>5.1999999999999998E-2</v>
      </c>
      <c r="AA300">
        <v>5.9499999999999997E-2</v>
      </c>
      <c r="AB300">
        <v>5.1999999999999998E-2</v>
      </c>
      <c r="AC300">
        <v>5.1999999999999998E-2</v>
      </c>
      <c r="AD300">
        <v>5.1999999999999998E-2</v>
      </c>
      <c r="AE300" t="str">
        <f>VLOOKUP(G300,'[2]Fee Breakdown-After May18'!BO:BP,2,0)</f>
        <v>Peralatan Rumah TanggaPeralatan Rumah Tangga BesarOven, Range &amp; Kompor</v>
      </c>
      <c r="AR300" t="s">
        <v>1444</v>
      </c>
      <c r="AS300" t="s">
        <v>1488</v>
      </c>
      <c r="AT300" t="s">
        <v>1491</v>
      </c>
    </row>
    <row r="301" spans="1:46">
      <c r="A301" t="s">
        <v>1862</v>
      </c>
      <c r="B301">
        <v>600942</v>
      </c>
      <c r="C301" t="s">
        <v>1917</v>
      </c>
      <c r="D301">
        <v>845064</v>
      </c>
      <c r="E301" t="s">
        <v>1926</v>
      </c>
      <c r="F301">
        <v>600852</v>
      </c>
      <c r="G301" t="s">
        <v>3172</v>
      </c>
      <c r="H301" t="s">
        <v>3490</v>
      </c>
      <c r="I301" t="s">
        <v>2403</v>
      </c>
      <c r="J301" t="s">
        <v>1872</v>
      </c>
      <c r="K301">
        <v>0.04</v>
      </c>
      <c r="L301">
        <v>0.06</v>
      </c>
      <c r="M301">
        <v>1.9999999999999997E-2</v>
      </c>
      <c r="N301">
        <v>6.5000000000000002E-2</v>
      </c>
      <c r="O301">
        <v>5.9499999999999997E-2</v>
      </c>
      <c r="P301">
        <v>-7.4999999999999997E-3</v>
      </c>
      <c r="Q301">
        <v>0</v>
      </c>
      <c r="R301">
        <v>-7.4999999999999997E-3</v>
      </c>
      <c r="S301">
        <v>-7.4999999999999997E-3</v>
      </c>
      <c r="T301">
        <v>-7.4999999999999997E-3</v>
      </c>
      <c r="U301">
        <v>5.7500000000000002E-2</v>
      </c>
      <c r="V301">
        <v>6.5000000000000002E-2</v>
      </c>
      <c r="W301">
        <v>5.7500000000000002E-2</v>
      </c>
      <c r="X301">
        <v>5.7500000000000002E-2</v>
      </c>
      <c r="Y301">
        <v>5.7500000000000002E-2</v>
      </c>
      <c r="Z301">
        <v>5.1999999999999998E-2</v>
      </c>
      <c r="AA301">
        <v>5.9499999999999997E-2</v>
      </c>
      <c r="AB301">
        <v>5.1999999999999998E-2</v>
      </c>
      <c r="AC301">
        <v>5.1999999999999998E-2</v>
      </c>
      <c r="AD301">
        <v>5.1999999999999998E-2</v>
      </c>
      <c r="AE301" t="str">
        <f>VLOOKUP(G301,'[2]Fee Breakdown-After May18'!BO:BP,2,0)</f>
        <v>Peralatan Rumah TanggaPeralatan Rumah Tangga BesarTelevisi</v>
      </c>
      <c r="AR301" t="s">
        <v>1444</v>
      </c>
      <c r="AS301" t="s">
        <v>1488</v>
      </c>
      <c r="AT301" t="s">
        <v>1492</v>
      </c>
    </row>
    <row r="302" spans="1:46">
      <c r="A302" t="s">
        <v>1862</v>
      </c>
      <c r="B302">
        <v>600942</v>
      </c>
      <c r="C302" t="s">
        <v>1917</v>
      </c>
      <c r="D302">
        <v>845064</v>
      </c>
      <c r="E302" t="s">
        <v>1920</v>
      </c>
      <c r="F302">
        <v>850824</v>
      </c>
      <c r="G302" t="s">
        <v>3132</v>
      </c>
      <c r="H302" t="s">
        <v>3490</v>
      </c>
      <c r="I302" t="s">
        <v>2403</v>
      </c>
      <c r="J302" t="s">
        <v>1872</v>
      </c>
      <c r="K302">
        <v>0.04</v>
      </c>
      <c r="L302">
        <v>0.06</v>
      </c>
      <c r="M302">
        <v>1.9999999999999997E-2</v>
      </c>
      <c r="N302">
        <v>7.7499999999999999E-2</v>
      </c>
      <c r="O302">
        <v>7.1999999999999995E-2</v>
      </c>
      <c r="P302">
        <v>-0.02</v>
      </c>
      <c r="Q302">
        <v>0</v>
      </c>
      <c r="R302">
        <v>-0.02</v>
      </c>
      <c r="S302">
        <v>-0.02</v>
      </c>
      <c r="T302">
        <v>-0.02</v>
      </c>
      <c r="U302">
        <v>5.7499999999999996E-2</v>
      </c>
      <c r="V302">
        <v>7.7499999999999999E-2</v>
      </c>
      <c r="W302">
        <v>5.7499999999999996E-2</v>
      </c>
      <c r="X302">
        <v>5.7499999999999996E-2</v>
      </c>
      <c r="Y302">
        <v>5.7499999999999996E-2</v>
      </c>
      <c r="Z302">
        <v>5.1999999999999991E-2</v>
      </c>
      <c r="AA302">
        <v>7.1999999999999995E-2</v>
      </c>
      <c r="AB302">
        <v>5.1999999999999991E-2</v>
      </c>
      <c r="AC302">
        <v>5.1999999999999991E-2</v>
      </c>
      <c r="AD302">
        <v>5.1999999999999991E-2</v>
      </c>
      <c r="AE302" t="str">
        <f>VLOOKUP(G302,'[2]Fee Breakdown-After May18'!BO:BP,2,0)</f>
        <v>Peralatan Rumah TanggaPeralatan Rumah Tangga BesarKomponen &amp; Aksesori Peralatan Besar</v>
      </c>
      <c r="AR302" t="s">
        <v>1444</v>
      </c>
      <c r="AS302" t="s">
        <v>1488</v>
      </c>
      <c r="AT302" t="s">
        <v>1493</v>
      </c>
    </row>
    <row r="303" spans="1:46">
      <c r="A303" t="s">
        <v>1862</v>
      </c>
      <c r="B303">
        <v>600942</v>
      </c>
      <c r="C303" t="s">
        <v>1917</v>
      </c>
      <c r="D303">
        <v>845064</v>
      </c>
      <c r="E303" t="s">
        <v>1923</v>
      </c>
      <c r="F303">
        <v>850440</v>
      </c>
      <c r="G303" t="s">
        <v>3168</v>
      </c>
      <c r="H303" t="s">
        <v>3490</v>
      </c>
      <c r="I303" t="s">
        <v>2403</v>
      </c>
      <c r="J303" t="s">
        <v>1872</v>
      </c>
      <c r="K303">
        <v>0.04</v>
      </c>
      <c r="L303">
        <v>0.06</v>
      </c>
      <c r="M303">
        <v>1.9999999999999997E-2</v>
      </c>
      <c r="N303">
        <v>6.5000000000000002E-2</v>
      </c>
      <c r="O303">
        <v>5.9499999999999997E-2</v>
      </c>
      <c r="P303">
        <v>-7.4999999999999997E-3</v>
      </c>
      <c r="Q303">
        <v>0</v>
      </c>
      <c r="R303">
        <v>-7.4999999999999997E-3</v>
      </c>
      <c r="S303">
        <v>-7.4999999999999997E-3</v>
      </c>
      <c r="T303">
        <v>-7.4999999999999997E-3</v>
      </c>
      <c r="U303">
        <v>5.7500000000000002E-2</v>
      </c>
      <c r="V303">
        <v>6.5000000000000002E-2</v>
      </c>
      <c r="W303">
        <v>5.7500000000000002E-2</v>
      </c>
      <c r="X303">
        <v>5.7500000000000002E-2</v>
      </c>
      <c r="Y303">
        <v>5.7500000000000002E-2</v>
      </c>
      <c r="Z303">
        <v>5.1999999999999998E-2</v>
      </c>
      <c r="AA303">
        <v>5.9499999999999997E-2</v>
      </c>
      <c r="AB303">
        <v>5.1999999999999998E-2</v>
      </c>
      <c r="AC303">
        <v>5.1999999999999998E-2</v>
      </c>
      <c r="AD303">
        <v>5.1999999999999998E-2</v>
      </c>
      <c r="AE303" t="str">
        <f>VLOOKUP(G303,'[2]Fee Breakdown-After May18'!BO:BP,2,0)</f>
        <v>Peralatan Rumah TanggaPeralatan Rumah Tangga BesarRange Hood</v>
      </c>
      <c r="AR303" t="s">
        <v>1444</v>
      </c>
      <c r="AS303" t="s">
        <v>1488</v>
      </c>
      <c r="AT303" t="s">
        <v>1494</v>
      </c>
    </row>
    <row r="304" spans="1:46">
      <c r="A304" t="s">
        <v>1862</v>
      </c>
      <c r="B304">
        <v>600942</v>
      </c>
      <c r="C304" t="s">
        <v>1917</v>
      </c>
      <c r="D304">
        <v>845064</v>
      </c>
      <c r="E304" t="s">
        <v>1919</v>
      </c>
      <c r="F304">
        <v>850696</v>
      </c>
      <c r="G304" t="s">
        <v>3156</v>
      </c>
      <c r="H304" t="s">
        <v>3490</v>
      </c>
      <c r="I304" t="s">
        <v>2403</v>
      </c>
      <c r="J304" t="s">
        <v>1872</v>
      </c>
      <c r="K304">
        <v>0.04</v>
      </c>
      <c r="L304">
        <v>0.06</v>
      </c>
      <c r="M304">
        <v>1.9999999999999997E-2</v>
      </c>
      <c r="N304">
        <v>6.5000000000000002E-2</v>
      </c>
      <c r="O304">
        <v>5.9499999999999997E-2</v>
      </c>
      <c r="P304">
        <v>-7.4999999999999997E-3</v>
      </c>
      <c r="Q304">
        <v>0</v>
      </c>
      <c r="R304">
        <v>-7.4999999999999997E-3</v>
      </c>
      <c r="S304">
        <v>-7.4999999999999997E-3</v>
      </c>
      <c r="T304">
        <v>-7.4999999999999997E-3</v>
      </c>
      <c r="U304">
        <v>5.7500000000000002E-2</v>
      </c>
      <c r="V304">
        <v>6.5000000000000002E-2</v>
      </c>
      <c r="W304">
        <v>5.7500000000000002E-2</v>
      </c>
      <c r="X304">
        <v>5.7500000000000002E-2</v>
      </c>
      <c r="Y304">
        <v>5.7500000000000002E-2</v>
      </c>
      <c r="Z304">
        <v>5.1999999999999998E-2</v>
      </c>
      <c r="AA304">
        <v>5.9499999999999997E-2</v>
      </c>
      <c r="AB304">
        <v>5.1999999999999998E-2</v>
      </c>
      <c r="AC304">
        <v>5.1999999999999998E-2</v>
      </c>
      <c r="AD304">
        <v>5.1999999999999998E-2</v>
      </c>
      <c r="AE304" t="str">
        <f>VLOOKUP(G304,'[2]Fee Breakdown-After May18'!BO:BP,2,0)</f>
        <v>Peralatan Rumah TanggaPeralatan Rumah Tangga BesarPencuci Piring</v>
      </c>
      <c r="AR304" t="s">
        <v>1444</v>
      </c>
      <c r="AS304" t="s">
        <v>1488</v>
      </c>
    </row>
    <row r="305" spans="1:46">
      <c r="A305" t="s">
        <v>1862</v>
      </c>
      <c r="B305">
        <v>600942</v>
      </c>
      <c r="C305" t="s">
        <v>1917</v>
      </c>
      <c r="D305">
        <v>845064</v>
      </c>
      <c r="E305" t="s">
        <v>1922</v>
      </c>
      <c r="F305">
        <v>852496</v>
      </c>
      <c r="G305" t="s">
        <v>3160</v>
      </c>
      <c r="H305" t="s">
        <v>3490</v>
      </c>
      <c r="I305" t="s">
        <v>2403</v>
      </c>
      <c r="J305" t="s">
        <v>1872</v>
      </c>
      <c r="K305">
        <v>0.04</v>
      </c>
      <c r="L305">
        <v>0.06</v>
      </c>
      <c r="M305">
        <v>1.9999999999999997E-2</v>
      </c>
      <c r="N305">
        <v>6.5000000000000002E-2</v>
      </c>
      <c r="O305">
        <v>5.9499999999999997E-2</v>
      </c>
      <c r="P305">
        <v>-7.4999999999999997E-3</v>
      </c>
      <c r="Q305">
        <v>0</v>
      </c>
      <c r="R305">
        <v>-7.4999999999999997E-3</v>
      </c>
      <c r="S305">
        <v>-7.4999999999999997E-3</v>
      </c>
      <c r="T305">
        <v>-7.4999999999999997E-3</v>
      </c>
      <c r="U305">
        <v>5.7500000000000002E-2</v>
      </c>
      <c r="V305">
        <v>6.5000000000000002E-2</v>
      </c>
      <c r="W305">
        <v>5.7500000000000002E-2</v>
      </c>
      <c r="X305">
        <v>5.7500000000000002E-2</v>
      </c>
      <c r="Y305">
        <v>5.7500000000000002E-2</v>
      </c>
      <c r="Z305">
        <v>5.1999999999999998E-2</v>
      </c>
      <c r="AA305">
        <v>5.9499999999999997E-2</v>
      </c>
      <c r="AB305">
        <v>5.1999999999999998E-2</v>
      </c>
      <c r="AC305">
        <v>5.1999999999999998E-2</v>
      </c>
      <c r="AD305">
        <v>5.1999999999999998E-2</v>
      </c>
      <c r="AE305" t="str">
        <f>VLOOKUP(G305,'[2]Fee Breakdown-After May18'!BO:BP,2,0)</f>
        <v>Peralatan Rumah TanggaPeralatan Rumah Tangga BesarPenyejuk Udara Portabel</v>
      </c>
      <c r="AR305" t="s">
        <v>1444</v>
      </c>
      <c r="AS305" t="s">
        <v>1495</v>
      </c>
    </row>
    <row r="306" spans="1:46">
      <c r="A306" t="s">
        <v>1862</v>
      </c>
      <c r="B306">
        <v>600942</v>
      </c>
      <c r="C306" t="s">
        <v>1917</v>
      </c>
      <c r="D306">
        <v>845064</v>
      </c>
      <c r="E306" t="s">
        <v>1928</v>
      </c>
      <c r="F306">
        <v>850056</v>
      </c>
      <c r="G306" t="s">
        <v>3152</v>
      </c>
      <c r="H306" t="s">
        <v>3490</v>
      </c>
      <c r="I306" t="s">
        <v>2403</v>
      </c>
      <c r="J306" t="s">
        <v>1872</v>
      </c>
      <c r="K306">
        <v>0.04</v>
      </c>
      <c r="L306">
        <v>0.06</v>
      </c>
      <c r="M306">
        <v>1.9999999999999997E-2</v>
      </c>
      <c r="N306">
        <v>6.25E-2</v>
      </c>
      <c r="O306">
        <v>8.2000000000000003E-2</v>
      </c>
      <c r="P306">
        <v>-0.02</v>
      </c>
      <c r="Q306">
        <v>0</v>
      </c>
      <c r="R306">
        <v>-0.02</v>
      </c>
      <c r="S306">
        <v>-0.02</v>
      </c>
      <c r="T306">
        <v>-0.02</v>
      </c>
      <c r="U306">
        <v>4.2499999999999996E-2</v>
      </c>
      <c r="V306">
        <v>6.25E-2</v>
      </c>
      <c r="W306">
        <v>4.2499999999999996E-2</v>
      </c>
      <c r="X306">
        <v>4.2499999999999996E-2</v>
      </c>
      <c r="Y306">
        <v>4.2499999999999996E-2</v>
      </c>
      <c r="Z306">
        <v>6.2E-2</v>
      </c>
      <c r="AA306">
        <v>8.2000000000000003E-2</v>
      </c>
      <c r="AB306">
        <v>6.2E-2</v>
      </c>
      <c r="AC306">
        <v>6.2E-2</v>
      </c>
      <c r="AD306">
        <v>6.2E-2</v>
      </c>
      <c r="AE306" t="str">
        <f>VLOOKUP(G306,'[2]Fee Breakdown-After May18'!BO:BP,2,0)</f>
        <v>Peralatan Rumah TanggaPeralatan Rumah Tangga BesarPemanas Air</v>
      </c>
      <c r="AR306" t="s">
        <v>1496</v>
      </c>
      <c r="AS306" t="s">
        <v>1497</v>
      </c>
      <c r="AT306" t="s">
        <v>1498</v>
      </c>
    </row>
    <row r="307" spans="1:46">
      <c r="A307" t="s">
        <v>1862</v>
      </c>
      <c r="B307">
        <v>600942</v>
      </c>
      <c r="C307" t="s">
        <v>1917</v>
      </c>
      <c r="D307">
        <v>845064</v>
      </c>
      <c r="E307" t="s">
        <v>1925</v>
      </c>
      <c r="F307">
        <v>852368</v>
      </c>
      <c r="G307" t="s">
        <v>3164</v>
      </c>
      <c r="H307" t="s">
        <v>3490</v>
      </c>
      <c r="I307" t="s">
        <v>2403</v>
      </c>
      <c r="J307" t="s">
        <v>1872</v>
      </c>
      <c r="K307">
        <v>0.04</v>
      </c>
      <c r="L307">
        <v>0.06</v>
      </c>
      <c r="M307">
        <v>1.9999999999999997E-2</v>
      </c>
      <c r="N307">
        <v>6.25E-2</v>
      </c>
      <c r="O307">
        <v>7.1999999999999995E-2</v>
      </c>
      <c r="P307">
        <v>-0.02</v>
      </c>
      <c r="Q307">
        <v>0</v>
      </c>
      <c r="R307">
        <v>-0.02</v>
      </c>
      <c r="S307">
        <v>-0.02</v>
      </c>
      <c r="T307">
        <v>-0.02</v>
      </c>
      <c r="U307">
        <v>4.2499999999999996E-2</v>
      </c>
      <c r="V307">
        <v>6.25E-2</v>
      </c>
      <c r="W307">
        <v>4.2499999999999996E-2</v>
      </c>
      <c r="X307">
        <v>4.2499999999999996E-2</v>
      </c>
      <c r="Y307">
        <v>4.2499999999999996E-2</v>
      </c>
      <c r="Z307">
        <v>5.1999999999999991E-2</v>
      </c>
      <c r="AA307">
        <v>7.1999999999999995E-2</v>
      </c>
      <c r="AB307">
        <v>5.1999999999999991E-2</v>
      </c>
      <c r="AC307">
        <v>5.1999999999999991E-2</v>
      </c>
      <c r="AD307">
        <v>5.1999999999999991E-2</v>
      </c>
      <c r="AE307" t="str">
        <f>VLOOKUP(G307,'[2]Fee Breakdown-After May18'!BO:BP,2,0)</f>
        <v>Peralatan Rumah TanggaPeralatan Rumah Tangga BesarPerangkat Media Streaming</v>
      </c>
      <c r="AR307" t="s">
        <v>1496</v>
      </c>
      <c r="AS307" t="s">
        <v>1497</v>
      </c>
      <c r="AT307" t="s">
        <v>1499</v>
      </c>
    </row>
    <row r="308" spans="1:46">
      <c r="A308" t="s">
        <v>1862</v>
      </c>
      <c r="B308">
        <v>600942</v>
      </c>
      <c r="C308" t="s">
        <v>1917</v>
      </c>
      <c r="D308">
        <v>845064</v>
      </c>
      <c r="E308" t="s">
        <v>1918</v>
      </c>
      <c r="F308">
        <v>852624</v>
      </c>
      <c r="G308" t="s">
        <v>3140</v>
      </c>
      <c r="H308" t="s">
        <v>3490</v>
      </c>
      <c r="I308" t="s">
        <v>2403</v>
      </c>
      <c r="J308" t="s">
        <v>1872</v>
      </c>
      <c r="K308">
        <v>0.04</v>
      </c>
      <c r="L308">
        <v>0.06</v>
      </c>
      <c r="M308">
        <v>1.9999999999999997E-2</v>
      </c>
      <c r="N308">
        <v>6.5000000000000002E-2</v>
      </c>
      <c r="O308">
        <v>5.9499999999999997E-2</v>
      </c>
      <c r="P308">
        <v>-7.4999999999999997E-3</v>
      </c>
      <c r="Q308">
        <v>0</v>
      </c>
      <c r="R308">
        <v>-7.4999999999999997E-3</v>
      </c>
      <c r="S308">
        <v>-7.4999999999999997E-3</v>
      </c>
      <c r="T308">
        <v>-7.4999999999999997E-3</v>
      </c>
      <c r="U308">
        <v>5.7500000000000002E-2</v>
      </c>
      <c r="V308">
        <v>6.5000000000000002E-2</v>
      </c>
      <c r="W308">
        <v>5.7500000000000002E-2</v>
      </c>
      <c r="X308">
        <v>5.7500000000000002E-2</v>
      </c>
      <c r="Y308">
        <v>5.7500000000000002E-2</v>
      </c>
      <c r="Z308">
        <v>5.1999999999999998E-2</v>
      </c>
      <c r="AA308">
        <v>5.9499999999999997E-2</v>
      </c>
      <c r="AB308">
        <v>5.1999999999999998E-2</v>
      </c>
      <c r="AC308">
        <v>5.1999999999999998E-2</v>
      </c>
      <c r="AD308">
        <v>5.1999999999999998E-2</v>
      </c>
      <c r="AE308" t="str">
        <f>VLOOKUP(G308,'[2]Fee Breakdown-After May18'!BO:BP,2,0)</f>
        <v>Peralatan Rumah TanggaPeralatan Rumah Tangga BesarKulkas Minuman</v>
      </c>
      <c r="AR308" t="s">
        <v>1496</v>
      </c>
      <c r="AS308" t="s">
        <v>1500</v>
      </c>
    </row>
    <row r="309" spans="1:46">
      <c r="A309" t="s">
        <v>1862</v>
      </c>
      <c r="B309">
        <v>600942</v>
      </c>
      <c r="C309" t="s">
        <v>1863</v>
      </c>
      <c r="D309">
        <v>845320</v>
      </c>
      <c r="E309" t="s">
        <v>1866</v>
      </c>
      <c r="F309">
        <v>851208</v>
      </c>
      <c r="G309" t="s">
        <v>3018</v>
      </c>
      <c r="H309" t="s">
        <v>3524</v>
      </c>
      <c r="I309" t="s">
        <v>2403</v>
      </c>
      <c r="J309" t="s">
        <v>1872</v>
      </c>
      <c r="K309">
        <v>0.04</v>
      </c>
      <c r="L309">
        <v>0.06</v>
      </c>
      <c r="M309">
        <v>1.9999999999999997E-2</v>
      </c>
      <c r="N309">
        <v>6.25E-2</v>
      </c>
      <c r="O309">
        <v>7.1999999999999995E-2</v>
      </c>
      <c r="P309">
        <v>-0.02</v>
      </c>
      <c r="Q309">
        <v>0</v>
      </c>
      <c r="R309">
        <v>-0.02</v>
      </c>
      <c r="S309">
        <v>-0.02</v>
      </c>
      <c r="T309">
        <v>-0.02</v>
      </c>
      <c r="U309">
        <v>4.2499999999999996E-2</v>
      </c>
      <c r="V309">
        <v>6.25E-2</v>
      </c>
      <c r="W309">
        <v>4.2499999999999996E-2</v>
      </c>
      <c r="X309">
        <v>4.2499999999999996E-2</v>
      </c>
      <c r="Y309">
        <v>4.2499999999999996E-2</v>
      </c>
      <c r="Z309">
        <v>5.1999999999999991E-2</v>
      </c>
      <c r="AA309">
        <v>7.1999999999999995E-2</v>
      </c>
      <c r="AB309">
        <v>5.1999999999999991E-2</v>
      </c>
      <c r="AC309">
        <v>5.1999999999999991E-2</v>
      </c>
      <c r="AD309">
        <v>5.1999999999999991E-2</v>
      </c>
      <c r="AE309" t="str">
        <f>VLOOKUP(G309,'[2]Fee Breakdown-After May18'!BO:BP,2,0)</f>
        <v>Peralatan Rumah TanggaPeralatan KomersialKompor Komersial</v>
      </c>
      <c r="AR309" t="s">
        <v>1496</v>
      </c>
      <c r="AS309" t="s">
        <v>1501</v>
      </c>
    </row>
    <row r="310" spans="1:46">
      <c r="A310" t="s">
        <v>1862</v>
      </c>
      <c r="B310">
        <v>600942</v>
      </c>
      <c r="C310" t="s">
        <v>1863</v>
      </c>
      <c r="D310">
        <v>845320</v>
      </c>
      <c r="E310" t="s">
        <v>1864</v>
      </c>
      <c r="F310">
        <v>851080</v>
      </c>
      <c r="G310" t="s">
        <v>3026</v>
      </c>
      <c r="H310" t="s">
        <v>3524</v>
      </c>
      <c r="I310" t="s">
        <v>2403</v>
      </c>
      <c r="J310" t="s">
        <v>1872</v>
      </c>
      <c r="K310">
        <v>0.04</v>
      </c>
      <c r="L310">
        <v>0.06</v>
      </c>
      <c r="M310">
        <v>1.9999999999999997E-2</v>
      </c>
      <c r="N310">
        <v>6.25E-2</v>
      </c>
      <c r="O310">
        <v>7.1999999999999995E-2</v>
      </c>
      <c r="P310">
        <v>-0.02</v>
      </c>
      <c r="Q310">
        <v>0</v>
      </c>
      <c r="R310">
        <v>-0.02</v>
      </c>
      <c r="S310">
        <v>-0.02</v>
      </c>
      <c r="T310">
        <v>-0.02</v>
      </c>
      <c r="U310">
        <v>4.2499999999999996E-2</v>
      </c>
      <c r="V310">
        <v>6.25E-2</v>
      </c>
      <c r="W310">
        <v>4.2499999999999996E-2</v>
      </c>
      <c r="X310">
        <v>4.2499999999999996E-2</v>
      </c>
      <c r="Y310">
        <v>4.2499999999999996E-2</v>
      </c>
      <c r="Z310">
        <v>5.1999999999999991E-2</v>
      </c>
      <c r="AA310">
        <v>7.1999999999999995E-2</v>
      </c>
      <c r="AB310">
        <v>5.1999999999999991E-2</v>
      </c>
      <c r="AC310">
        <v>5.1999999999999991E-2</v>
      </c>
      <c r="AD310">
        <v>5.1999999999999991E-2</v>
      </c>
      <c r="AE310" t="str">
        <f>VLOOKUP(G310,'[2]Fee Breakdown-After May18'!BO:BP,2,0)</f>
        <v>Peralatan Rumah TanggaPeralatan KomersialPeralatan Kebersihan</v>
      </c>
      <c r="AR310" t="s">
        <v>1496</v>
      </c>
      <c r="AS310" t="s">
        <v>1502</v>
      </c>
    </row>
    <row r="311" spans="1:46">
      <c r="A311" t="s">
        <v>1862</v>
      </c>
      <c r="B311">
        <v>600942</v>
      </c>
      <c r="C311" t="s">
        <v>1863</v>
      </c>
      <c r="D311">
        <v>845320</v>
      </c>
      <c r="E311" t="s">
        <v>1867</v>
      </c>
      <c r="F311">
        <v>851336</v>
      </c>
      <c r="G311" t="s">
        <v>3030</v>
      </c>
      <c r="H311" t="s">
        <v>3524</v>
      </c>
      <c r="I311" t="s">
        <v>2403</v>
      </c>
      <c r="J311" t="s">
        <v>1872</v>
      </c>
      <c r="K311">
        <v>0.04</v>
      </c>
      <c r="L311">
        <v>0.06</v>
      </c>
      <c r="M311">
        <v>1.9999999999999997E-2</v>
      </c>
      <c r="N311">
        <v>7.5000000000000011E-2</v>
      </c>
      <c r="O311">
        <v>6.9500000000000006E-2</v>
      </c>
      <c r="P311">
        <v>-1.7500000000000002E-2</v>
      </c>
      <c r="Q311">
        <v>0</v>
      </c>
      <c r="R311">
        <v>-1.7500000000000002E-2</v>
      </c>
      <c r="S311">
        <v>-1.7500000000000002E-2</v>
      </c>
      <c r="T311">
        <v>-1.7500000000000002E-2</v>
      </c>
      <c r="U311">
        <v>5.7500000000000009E-2</v>
      </c>
      <c r="V311">
        <v>7.5000000000000011E-2</v>
      </c>
      <c r="W311">
        <v>5.7500000000000009E-2</v>
      </c>
      <c r="X311">
        <v>5.7500000000000009E-2</v>
      </c>
      <c r="Y311">
        <v>5.7500000000000009E-2</v>
      </c>
      <c r="Z311">
        <v>5.2000000000000005E-2</v>
      </c>
      <c r="AA311">
        <v>6.9500000000000006E-2</v>
      </c>
      <c r="AB311">
        <v>5.2000000000000005E-2</v>
      </c>
      <c r="AC311">
        <v>5.2000000000000005E-2</v>
      </c>
      <c r="AD311">
        <v>5.2000000000000005E-2</v>
      </c>
      <c r="AE311" t="str">
        <f>VLOOKUP(G311,'[2]Fee Breakdown-After May18'!BO:BP,2,0)</f>
        <v>Peralatan Rumah TanggaPeralatan KomersialPeralatan Kipas &amp; Knalpot</v>
      </c>
      <c r="AR311" t="s">
        <v>1496</v>
      </c>
      <c r="AS311" t="s">
        <v>1503</v>
      </c>
    </row>
    <row r="312" spans="1:46">
      <c r="A312" t="s">
        <v>1862</v>
      </c>
      <c r="B312">
        <v>600942</v>
      </c>
      <c r="C312" t="s">
        <v>1863</v>
      </c>
      <c r="D312">
        <v>845320</v>
      </c>
      <c r="E312" t="s">
        <v>1871</v>
      </c>
      <c r="F312">
        <v>851464</v>
      </c>
      <c r="G312" t="s">
        <v>3038</v>
      </c>
      <c r="H312" t="s">
        <v>3524</v>
      </c>
      <c r="I312" t="s">
        <v>2403</v>
      </c>
      <c r="J312" t="s">
        <v>1872</v>
      </c>
      <c r="K312">
        <v>0.04</v>
      </c>
      <c r="L312">
        <v>0.06</v>
      </c>
      <c r="M312">
        <v>1.9999999999999997E-2</v>
      </c>
      <c r="N312">
        <v>6.25E-2</v>
      </c>
      <c r="O312">
        <v>7.1999999999999995E-2</v>
      </c>
      <c r="P312">
        <v>-0.02</v>
      </c>
      <c r="Q312">
        <v>0</v>
      </c>
      <c r="R312">
        <v>-0.02</v>
      </c>
      <c r="S312">
        <v>-0.02</v>
      </c>
      <c r="T312">
        <v>-0.02</v>
      </c>
      <c r="U312">
        <v>4.2499999999999996E-2</v>
      </c>
      <c r="V312">
        <v>6.25E-2</v>
      </c>
      <c r="W312">
        <v>4.2499999999999996E-2</v>
      </c>
      <c r="X312">
        <v>4.2499999999999996E-2</v>
      </c>
      <c r="Y312">
        <v>4.2499999999999996E-2</v>
      </c>
      <c r="Z312">
        <v>5.1999999999999991E-2</v>
      </c>
      <c r="AA312">
        <v>7.1999999999999995E-2</v>
      </c>
      <c r="AB312">
        <v>5.1999999999999991E-2</v>
      </c>
      <c r="AC312">
        <v>5.1999999999999991E-2</v>
      </c>
      <c r="AD312">
        <v>5.1999999999999991E-2</v>
      </c>
      <c r="AE312" t="str">
        <f>VLOOKUP(G312,'[2]Fee Breakdown-After May18'!BO:BP,2,0)</f>
        <v>Peralatan Rumah TanggaPeralatan KomersialPeralatan Pendingin</v>
      </c>
      <c r="AR312" t="s">
        <v>1504</v>
      </c>
      <c r="AS312" t="s">
        <v>1505</v>
      </c>
      <c r="AT312" t="s">
        <v>1506</v>
      </c>
    </row>
    <row r="313" spans="1:46">
      <c r="A313" t="s">
        <v>1862</v>
      </c>
      <c r="B313">
        <v>600942</v>
      </c>
      <c r="C313" t="s">
        <v>1863</v>
      </c>
      <c r="D313">
        <v>845320</v>
      </c>
      <c r="E313" t="s">
        <v>1870</v>
      </c>
      <c r="F313">
        <v>850952</v>
      </c>
      <c r="G313" t="s">
        <v>3034</v>
      </c>
      <c r="H313" t="s">
        <v>3524</v>
      </c>
      <c r="I313" t="s">
        <v>2403</v>
      </c>
      <c r="J313" t="s">
        <v>1872</v>
      </c>
      <c r="K313">
        <v>0.04</v>
      </c>
      <c r="L313">
        <v>0.06</v>
      </c>
      <c r="M313">
        <v>1.9999999999999997E-2</v>
      </c>
      <c r="N313">
        <v>6.5000000000000002E-2</v>
      </c>
      <c r="O313">
        <v>5.9499999999999997E-2</v>
      </c>
      <c r="P313">
        <v>-7.4999999999999997E-3</v>
      </c>
      <c r="Q313">
        <v>0</v>
      </c>
      <c r="R313">
        <v>-7.4999999999999997E-3</v>
      </c>
      <c r="S313">
        <v>-7.4999999999999997E-3</v>
      </c>
      <c r="T313">
        <v>-7.4999999999999997E-3</v>
      </c>
      <c r="U313">
        <v>5.7500000000000002E-2</v>
      </c>
      <c r="V313">
        <v>6.5000000000000002E-2</v>
      </c>
      <c r="W313">
        <v>5.7500000000000002E-2</v>
      </c>
      <c r="X313">
        <v>5.7500000000000002E-2</v>
      </c>
      <c r="Y313">
        <v>5.7500000000000002E-2</v>
      </c>
      <c r="Z313">
        <v>5.1999999999999998E-2</v>
      </c>
      <c r="AA313">
        <v>5.9499999999999997E-2</v>
      </c>
      <c r="AB313">
        <v>5.1999999999999998E-2</v>
      </c>
      <c r="AC313">
        <v>5.1999999999999998E-2</v>
      </c>
      <c r="AD313">
        <v>5.1999999999999998E-2</v>
      </c>
      <c r="AE313" t="str">
        <f>VLOOKUP(G313,'[2]Fee Breakdown-After May18'!BO:BP,2,0)</f>
        <v>Peralatan Rumah TanggaPeralatan KomersialPeralatan Laundry</v>
      </c>
      <c r="AR313" t="s">
        <v>1504</v>
      </c>
      <c r="AS313" t="s">
        <v>1505</v>
      </c>
      <c r="AT313" t="s">
        <v>1507</v>
      </c>
    </row>
    <row r="314" spans="1:46">
      <c r="A314" t="s">
        <v>1862</v>
      </c>
      <c r="B314">
        <v>600942</v>
      </c>
      <c r="C314" t="s">
        <v>1863</v>
      </c>
      <c r="D314">
        <v>845320</v>
      </c>
      <c r="E314" t="s">
        <v>1868</v>
      </c>
      <c r="F314">
        <v>851592</v>
      </c>
      <c r="G314" t="s">
        <v>3042</v>
      </c>
      <c r="H314" t="s">
        <v>3524</v>
      </c>
      <c r="I314" t="s">
        <v>2403</v>
      </c>
      <c r="J314" t="s">
        <v>1872</v>
      </c>
      <c r="K314">
        <v>0.04</v>
      </c>
      <c r="L314">
        <v>0.06</v>
      </c>
      <c r="M314">
        <v>1.9999999999999997E-2</v>
      </c>
      <c r="N314">
        <v>6.25E-2</v>
      </c>
      <c r="O314">
        <v>7.1999999999999995E-2</v>
      </c>
      <c r="P314">
        <v>-0.02</v>
      </c>
      <c r="Q314">
        <v>0</v>
      </c>
      <c r="R314">
        <v>-0.02</v>
      </c>
      <c r="S314">
        <v>-0.02</v>
      </c>
      <c r="T314">
        <v>-0.02</v>
      </c>
      <c r="U314">
        <v>4.2499999999999996E-2</v>
      </c>
      <c r="V314">
        <v>6.25E-2</v>
      </c>
      <c r="W314">
        <v>4.2499999999999996E-2</v>
      </c>
      <c r="X314">
        <v>4.2499999999999996E-2</v>
      </c>
      <c r="Y314">
        <v>4.2499999999999996E-2</v>
      </c>
      <c r="Z314">
        <v>5.1999999999999991E-2</v>
      </c>
      <c r="AA314">
        <v>7.1999999999999995E-2</v>
      </c>
      <c r="AB314">
        <v>5.1999999999999991E-2</v>
      </c>
      <c r="AC314">
        <v>5.1999999999999991E-2</v>
      </c>
      <c r="AD314">
        <v>5.1999999999999991E-2</v>
      </c>
      <c r="AE314" t="str">
        <f>VLOOKUP(G314,'[2]Fee Breakdown-After May18'!BO:BP,2,0)</f>
        <v>Peralatan Rumah TanggaPeralatan KomersialPeralatan Pengolahan Makanan</v>
      </c>
      <c r="AR314" t="s">
        <v>1504</v>
      </c>
      <c r="AS314" t="s">
        <v>1505</v>
      </c>
      <c r="AT314" t="s">
        <v>1508</v>
      </c>
    </row>
    <row r="315" spans="1:46">
      <c r="A315" t="s">
        <v>1862</v>
      </c>
      <c r="B315">
        <v>600942</v>
      </c>
      <c r="C315" t="s">
        <v>1863</v>
      </c>
      <c r="D315">
        <v>845320</v>
      </c>
      <c r="E315" t="s">
        <v>1865</v>
      </c>
      <c r="F315">
        <v>851720</v>
      </c>
      <c r="G315" t="s">
        <v>3046</v>
      </c>
      <c r="H315" t="s">
        <v>3524</v>
      </c>
      <c r="I315" t="s">
        <v>2403</v>
      </c>
      <c r="J315" t="s">
        <v>1872</v>
      </c>
      <c r="K315">
        <v>0.04</v>
      </c>
      <c r="L315">
        <v>0.06</v>
      </c>
      <c r="M315">
        <v>1.9999999999999997E-2</v>
      </c>
      <c r="N315">
        <v>6.25E-2</v>
      </c>
      <c r="O315">
        <v>7.1999999999999995E-2</v>
      </c>
      <c r="P315">
        <v>-0.02</v>
      </c>
      <c r="Q315">
        <v>0</v>
      </c>
      <c r="R315">
        <v>-0.02</v>
      </c>
      <c r="S315">
        <v>-0.02</v>
      </c>
      <c r="T315">
        <v>-0.02</v>
      </c>
      <c r="U315">
        <v>4.2499999999999996E-2</v>
      </c>
      <c r="V315">
        <v>6.25E-2</v>
      </c>
      <c r="W315">
        <v>4.2499999999999996E-2</v>
      </c>
      <c r="X315">
        <v>4.2499999999999996E-2</v>
      </c>
      <c r="Y315">
        <v>4.2499999999999996E-2</v>
      </c>
      <c r="Z315">
        <v>5.1999999999999991E-2</v>
      </c>
      <c r="AA315">
        <v>7.1999999999999995E-2</v>
      </c>
      <c r="AB315">
        <v>5.1999999999999991E-2</v>
      </c>
      <c r="AC315">
        <v>5.1999999999999991E-2</v>
      </c>
      <c r="AD315">
        <v>5.1999999999999991E-2</v>
      </c>
      <c r="AE315" t="str">
        <f>VLOOKUP(G315,'[2]Fee Breakdown-After May18'!BO:BP,2,0)</f>
        <v>Peralatan Rumah TanggaPeralatan KomersialSuku Cadang Alat Komersial</v>
      </c>
      <c r="AR315" t="s">
        <v>1504</v>
      </c>
      <c r="AS315" t="s">
        <v>1505</v>
      </c>
      <c r="AT315" t="s">
        <v>1509</v>
      </c>
    </row>
    <row r="316" spans="1:46">
      <c r="A316" t="s">
        <v>2160</v>
      </c>
      <c r="B316">
        <v>603014</v>
      </c>
      <c r="C316" t="s">
        <v>2221</v>
      </c>
      <c r="D316">
        <v>834824</v>
      </c>
      <c r="E316" t="s">
        <v>2230</v>
      </c>
      <c r="F316">
        <v>603682</v>
      </c>
      <c r="G316" t="s">
        <v>3539</v>
      </c>
      <c r="H316" t="s">
        <v>3061</v>
      </c>
      <c r="I316" t="s">
        <v>246</v>
      </c>
      <c r="J316" t="s">
        <v>2748</v>
      </c>
      <c r="K316">
        <v>0.06</v>
      </c>
      <c r="L316">
        <v>6.5000000000000002E-2</v>
      </c>
      <c r="M316">
        <v>5.0000000000000044E-3</v>
      </c>
      <c r="N316">
        <v>0.1</v>
      </c>
      <c r="O316">
        <v>0.122</v>
      </c>
      <c r="P316">
        <v>-0.02</v>
      </c>
      <c r="Q316">
        <v>0</v>
      </c>
      <c r="R316">
        <v>-0.02</v>
      </c>
      <c r="S316">
        <v>-0.02</v>
      </c>
      <c r="T316">
        <v>-0.02</v>
      </c>
      <c r="U316">
        <v>0.08</v>
      </c>
      <c r="V316">
        <v>0.1</v>
      </c>
      <c r="W316">
        <v>0.08</v>
      </c>
      <c r="X316">
        <v>0.08</v>
      </c>
      <c r="Y316">
        <v>0.08</v>
      </c>
      <c r="Z316">
        <v>0.10199999999999999</v>
      </c>
      <c r="AA316">
        <v>0.122</v>
      </c>
      <c r="AB316">
        <v>0.10199999999999999</v>
      </c>
      <c r="AC316">
        <v>0.10199999999999999</v>
      </c>
      <c r="AD316">
        <v>0.10199999999999999</v>
      </c>
      <c r="AE316" t="str">
        <f>VLOOKUP(G316,'[2]Fee Breakdown-After May18'!BO:BP,2,0)</f>
        <v>Olahraga &amp; OutdoorAksesoris Olahraga &amp; OutdoorTas Olahraga</v>
      </c>
      <c r="AR316" t="s">
        <v>1504</v>
      </c>
      <c r="AS316" t="s">
        <v>1505</v>
      </c>
      <c r="AT316" t="s">
        <v>1510</v>
      </c>
    </row>
    <row r="317" spans="1:46">
      <c r="A317" t="s">
        <v>1348</v>
      </c>
      <c r="B317">
        <v>601450</v>
      </c>
      <c r="C317" t="s">
        <v>1379</v>
      </c>
      <c r="D317">
        <v>856208</v>
      </c>
      <c r="E317" t="s">
        <v>1381</v>
      </c>
      <c r="F317">
        <v>856080</v>
      </c>
      <c r="G317" t="s">
        <v>3541</v>
      </c>
      <c r="H317" t="s">
        <v>2583</v>
      </c>
      <c r="I317" t="s">
        <v>2457</v>
      </c>
      <c r="J317" t="s">
        <v>1348</v>
      </c>
      <c r="K317">
        <v>0.04</v>
      </c>
      <c r="L317">
        <v>7.0000000000000007E-2</v>
      </c>
      <c r="M317">
        <v>3.0000000000000006E-2</v>
      </c>
      <c r="N317">
        <v>9.2499999999999999E-2</v>
      </c>
      <c r="O317">
        <v>0.1095</v>
      </c>
      <c r="P317">
        <v>-1.2500000000000002E-2</v>
      </c>
      <c r="Q317">
        <v>0</v>
      </c>
      <c r="R317">
        <v>-1.2500000000000002E-2</v>
      </c>
      <c r="S317">
        <v>-1.2500000000000002E-2</v>
      </c>
      <c r="T317">
        <v>-1.2500000000000002E-2</v>
      </c>
      <c r="U317">
        <v>0.08</v>
      </c>
      <c r="V317">
        <v>9.2499999999999999E-2</v>
      </c>
      <c r="W317">
        <v>0.08</v>
      </c>
      <c r="X317">
        <v>0.08</v>
      </c>
      <c r="Y317">
        <v>0.08</v>
      </c>
      <c r="Z317">
        <v>9.7000000000000003E-2</v>
      </c>
      <c r="AA317">
        <v>0.1095</v>
      </c>
      <c r="AB317">
        <v>9.7000000000000003E-2</v>
      </c>
      <c r="AC317">
        <v>9.7000000000000003E-2</v>
      </c>
      <c r="AD317">
        <v>9.7000000000000003E-2</v>
      </c>
      <c r="AE317" t="str">
        <f>VLOOKUP(G317,'[2]Fee Breakdown-After May18'!BO:BP,2,0)</f>
        <v>Perawatan &amp; KecantikanParfumKit Parfum</v>
      </c>
      <c r="AR317" t="s">
        <v>1504</v>
      </c>
      <c r="AS317" t="s">
        <v>1505</v>
      </c>
      <c r="AT317" t="s">
        <v>1511</v>
      </c>
    </row>
    <row r="318" spans="1:46">
      <c r="A318" t="s">
        <v>1444</v>
      </c>
      <c r="B318">
        <v>801928</v>
      </c>
      <c r="C318" t="s">
        <v>1454</v>
      </c>
      <c r="D318">
        <v>992904</v>
      </c>
      <c r="G318" t="s">
        <v>3544</v>
      </c>
      <c r="H318" t="s">
        <v>3544</v>
      </c>
      <c r="I318" t="s">
        <v>2971</v>
      </c>
      <c r="J318" t="s">
        <v>3208</v>
      </c>
      <c r="K318">
        <v>0.05</v>
      </c>
      <c r="L318">
        <v>0.08</v>
      </c>
      <c r="M318">
        <v>0.03</v>
      </c>
      <c r="N318">
        <v>0.1</v>
      </c>
      <c r="O318">
        <v>8.2000000000000003E-2</v>
      </c>
      <c r="P318">
        <v>-0.02</v>
      </c>
      <c r="Q318">
        <v>0</v>
      </c>
      <c r="R318">
        <v>-0.02</v>
      </c>
      <c r="S318">
        <v>-0.02</v>
      </c>
      <c r="T318">
        <v>-0.02</v>
      </c>
      <c r="U318">
        <v>0.08</v>
      </c>
      <c r="V318">
        <v>0.1</v>
      </c>
      <c r="W318">
        <v>0.08</v>
      </c>
      <c r="X318">
        <v>0.08</v>
      </c>
      <c r="Y318">
        <v>0.08</v>
      </c>
      <c r="Z318">
        <v>6.2E-2</v>
      </c>
      <c r="AA318">
        <v>8.2000000000000003E-2</v>
      </c>
      <c r="AB318">
        <v>6.2E-2</v>
      </c>
      <c r="AC318">
        <v>6.2E-2</v>
      </c>
      <c r="AD318">
        <v>6.2E-2</v>
      </c>
      <c r="AE318" t="str">
        <f>VLOOKUP(G318,'[2]Fee Breakdown-After May18'!BO:BP,2,0)</f>
        <v>Buku, Majalah, &amp; AudioEdukasi &amp; Sekolah</v>
      </c>
      <c r="AR318" t="s">
        <v>1504</v>
      </c>
      <c r="AS318" t="s">
        <v>1505</v>
      </c>
      <c r="AT318" t="s">
        <v>1512</v>
      </c>
    </row>
    <row r="319" spans="1:46">
      <c r="A319" t="s">
        <v>1348</v>
      </c>
      <c r="B319">
        <v>601450</v>
      </c>
      <c r="C319" t="s">
        <v>963</v>
      </c>
      <c r="D319">
        <v>848776</v>
      </c>
      <c r="E319" t="s">
        <v>1395</v>
      </c>
      <c r="F319">
        <v>601611</v>
      </c>
      <c r="G319" t="s">
        <v>3547</v>
      </c>
      <c r="H319" t="s">
        <v>3548</v>
      </c>
      <c r="I319" t="s">
        <v>2457</v>
      </c>
      <c r="J319" t="s">
        <v>1348</v>
      </c>
      <c r="K319">
        <v>0.04</v>
      </c>
      <c r="L319">
        <v>7.0000000000000007E-2</v>
      </c>
      <c r="M319">
        <v>3.0000000000000006E-2</v>
      </c>
      <c r="N319">
        <v>9.2499999999999999E-2</v>
      </c>
      <c r="O319">
        <v>0.1095</v>
      </c>
      <c r="P319">
        <v>-1.2500000000000002E-2</v>
      </c>
      <c r="Q319">
        <v>0</v>
      </c>
      <c r="R319">
        <v>-1.2500000000000002E-2</v>
      </c>
      <c r="S319">
        <v>-1.2500000000000002E-2</v>
      </c>
      <c r="T319">
        <v>-1.2500000000000002E-2</v>
      </c>
      <c r="U319">
        <v>0.08</v>
      </c>
      <c r="V319">
        <v>9.2499999999999999E-2</v>
      </c>
      <c r="W319">
        <v>0.08</v>
      </c>
      <c r="X319">
        <v>0.08</v>
      </c>
      <c r="Y319">
        <v>0.08</v>
      </c>
      <c r="Z319">
        <v>9.7000000000000003E-2</v>
      </c>
      <c r="AA319">
        <v>0.1095</v>
      </c>
      <c r="AB319">
        <v>9.7000000000000003E-2</v>
      </c>
      <c r="AC319">
        <v>9.7000000000000003E-2</v>
      </c>
      <c r="AD319">
        <v>9.7000000000000003E-2</v>
      </c>
      <c r="AE319" t="str">
        <f>VLOOKUP(G319,'[2]Fee Breakdown-After May18'!BO:BP,2,0)</f>
        <v>Perawatan &amp; KecantikanSkincareKit Perawatan Kulit</v>
      </c>
      <c r="AR319" t="s">
        <v>1504</v>
      </c>
      <c r="AS319" t="s">
        <v>1505</v>
      </c>
      <c r="AT319" t="s">
        <v>1513</v>
      </c>
    </row>
    <row r="320" spans="1:46">
      <c r="A320" t="s">
        <v>1348</v>
      </c>
      <c r="B320">
        <v>601450</v>
      </c>
      <c r="C320" t="s">
        <v>963</v>
      </c>
      <c r="D320">
        <v>848776</v>
      </c>
      <c r="E320" t="s">
        <v>1394</v>
      </c>
      <c r="F320">
        <v>601619</v>
      </c>
      <c r="G320" t="s">
        <v>3551</v>
      </c>
      <c r="H320" t="s">
        <v>3548</v>
      </c>
      <c r="I320" t="s">
        <v>2457</v>
      </c>
      <c r="J320" t="s">
        <v>1348</v>
      </c>
      <c r="K320">
        <v>0.04</v>
      </c>
      <c r="L320">
        <v>7.0000000000000007E-2</v>
      </c>
      <c r="M320">
        <v>3.0000000000000006E-2</v>
      </c>
      <c r="N320">
        <v>9.2499999999999999E-2</v>
      </c>
      <c r="O320">
        <v>0.1095</v>
      </c>
      <c r="P320">
        <v>-1.2500000000000002E-2</v>
      </c>
      <c r="Q320">
        <v>0</v>
      </c>
      <c r="R320">
        <v>-1.2500000000000002E-2</v>
      </c>
      <c r="S320">
        <v>-1.2500000000000002E-2</v>
      </c>
      <c r="T320">
        <v>-1.2500000000000002E-2</v>
      </c>
      <c r="U320">
        <v>0.08</v>
      </c>
      <c r="V320">
        <v>9.2499999999999999E-2</v>
      </c>
      <c r="W320">
        <v>0.08</v>
      </c>
      <c r="X320">
        <v>0.08</v>
      </c>
      <c r="Y320">
        <v>0.08</v>
      </c>
      <c r="Z320">
        <v>9.7000000000000003E-2</v>
      </c>
      <c r="AA320">
        <v>0.1095</v>
      </c>
      <c r="AB320">
        <v>9.7000000000000003E-2</v>
      </c>
      <c r="AC320">
        <v>9.7000000000000003E-2</v>
      </c>
      <c r="AD320">
        <v>9.7000000000000003E-2</v>
      </c>
      <c r="AE320" t="str">
        <f>VLOOKUP(G320,'[2]Fee Breakdown-After May18'!BO:BP,2,0)</f>
        <v>Perawatan &amp; KecantikanSkincareSerum &amp; Essence</v>
      </c>
      <c r="AR320" t="s">
        <v>1504</v>
      </c>
      <c r="AS320" t="s">
        <v>1505</v>
      </c>
      <c r="AT320" t="s">
        <v>1514</v>
      </c>
    </row>
    <row r="321" spans="1:46">
      <c r="A321" t="s">
        <v>1348</v>
      </c>
      <c r="B321">
        <v>601450</v>
      </c>
      <c r="C321" t="s">
        <v>963</v>
      </c>
      <c r="D321">
        <v>848776</v>
      </c>
      <c r="E321" t="s">
        <v>1392</v>
      </c>
      <c r="F321">
        <v>601615</v>
      </c>
      <c r="G321" t="s">
        <v>3554</v>
      </c>
      <c r="H321" t="s">
        <v>3548</v>
      </c>
      <c r="I321" t="s">
        <v>2457</v>
      </c>
      <c r="J321" t="s">
        <v>1348</v>
      </c>
      <c r="K321">
        <v>0.04</v>
      </c>
      <c r="L321">
        <v>7.0000000000000007E-2</v>
      </c>
      <c r="M321">
        <v>3.0000000000000006E-2</v>
      </c>
      <c r="N321">
        <v>9.2499999999999999E-2</v>
      </c>
      <c r="O321">
        <v>0.1095</v>
      </c>
      <c r="P321">
        <v>-1.2500000000000002E-2</v>
      </c>
      <c r="Q321">
        <v>0</v>
      </c>
      <c r="R321">
        <v>-1.2500000000000002E-2</v>
      </c>
      <c r="S321">
        <v>-1.2500000000000002E-2</v>
      </c>
      <c r="T321">
        <v>-1.2500000000000002E-2</v>
      </c>
      <c r="U321">
        <v>0.08</v>
      </c>
      <c r="V321">
        <v>9.2499999999999999E-2</v>
      </c>
      <c r="W321">
        <v>0.08</v>
      </c>
      <c r="X321">
        <v>0.08</v>
      </c>
      <c r="Y321">
        <v>0.08</v>
      </c>
      <c r="Z321">
        <v>9.7000000000000003E-2</v>
      </c>
      <c r="AA321">
        <v>0.1095</v>
      </c>
      <c r="AB321">
        <v>9.7000000000000003E-2</v>
      </c>
      <c r="AC321">
        <v>9.7000000000000003E-2</v>
      </c>
      <c r="AD321">
        <v>9.7000000000000003E-2</v>
      </c>
      <c r="AE321" t="str">
        <f>VLOOKUP(G321,'[2]Fee Breakdown-After May18'!BO:BP,2,0)</f>
        <v>Perawatan &amp; KecantikanSkincareMoisturiser &amp; Mist</v>
      </c>
      <c r="AR321" t="s">
        <v>1504</v>
      </c>
      <c r="AS321" t="s">
        <v>1505</v>
      </c>
      <c r="AT321" t="s">
        <v>1515</v>
      </c>
    </row>
    <row r="322" spans="1:46">
      <c r="A322" t="s">
        <v>1348</v>
      </c>
      <c r="B322">
        <v>601450</v>
      </c>
      <c r="C322" t="s">
        <v>963</v>
      </c>
      <c r="D322">
        <v>848776</v>
      </c>
      <c r="E322" t="s">
        <v>967</v>
      </c>
      <c r="F322">
        <v>601602</v>
      </c>
      <c r="G322" t="s">
        <v>3557</v>
      </c>
      <c r="H322" t="s">
        <v>3548</v>
      </c>
      <c r="I322" t="s">
        <v>2457</v>
      </c>
      <c r="J322" t="s">
        <v>1348</v>
      </c>
      <c r="K322">
        <v>0.04</v>
      </c>
      <c r="L322">
        <v>7.0000000000000007E-2</v>
      </c>
      <c r="M322">
        <v>3.0000000000000006E-2</v>
      </c>
      <c r="N322">
        <v>9.2499999999999999E-2</v>
      </c>
      <c r="O322">
        <v>0.1095</v>
      </c>
      <c r="P322">
        <v>-1.2500000000000002E-2</v>
      </c>
      <c r="Q322">
        <v>0</v>
      </c>
      <c r="R322">
        <v>-1.2500000000000002E-2</v>
      </c>
      <c r="S322">
        <v>-1.2500000000000002E-2</v>
      </c>
      <c r="T322">
        <v>-1.2500000000000002E-2</v>
      </c>
      <c r="U322">
        <v>0.08</v>
      </c>
      <c r="V322">
        <v>9.2499999999999999E-2</v>
      </c>
      <c r="W322">
        <v>0.08</v>
      </c>
      <c r="X322">
        <v>0.08</v>
      </c>
      <c r="Y322">
        <v>0.08</v>
      </c>
      <c r="Z322">
        <v>9.7000000000000003E-2</v>
      </c>
      <c r="AA322">
        <v>0.1095</v>
      </c>
      <c r="AB322">
        <v>9.7000000000000003E-2</v>
      </c>
      <c r="AC322">
        <v>9.7000000000000003E-2</v>
      </c>
      <c r="AD322">
        <v>9.7000000000000003E-2</v>
      </c>
      <c r="AE322" t="str">
        <f>VLOOKUP(G322,'[2]Fee Breakdown-After May18'!BO:BP,2,0)</f>
        <v>Perawatan &amp; KecantikanSkincareFacial Sunscreen &amp; Sun Care</v>
      </c>
      <c r="AR322" t="s">
        <v>1504</v>
      </c>
      <c r="AS322" t="s">
        <v>1516</v>
      </c>
      <c r="AT322" t="s">
        <v>1517</v>
      </c>
    </row>
    <row r="323" spans="1:46">
      <c r="A323" t="s">
        <v>1348</v>
      </c>
      <c r="B323">
        <v>601450</v>
      </c>
      <c r="C323" t="s">
        <v>963</v>
      </c>
      <c r="D323">
        <v>848776</v>
      </c>
      <c r="E323" t="s">
        <v>1389</v>
      </c>
      <c r="F323">
        <v>601609</v>
      </c>
      <c r="G323" t="s">
        <v>3560</v>
      </c>
      <c r="H323" t="s">
        <v>3548</v>
      </c>
      <c r="I323" t="s">
        <v>2457</v>
      </c>
      <c r="J323" t="s">
        <v>1348</v>
      </c>
      <c r="K323">
        <v>0.04</v>
      </c>
      <c r="L323">
        <v>7.0000000000000007E-2</v>
      </c>
      <c r="M323">
        <v>3.0000000000000006E-2</v>
      </c>
      <c r="N323">
        <v>9.2499999999999999E-2</v>
      </c>
      <c r="O323">
        <v>0.1095</v>
      </c>
      <c r="P323">
        <v>-1.2500000000000002E-2</v>
      </c>
      <c r="Q323">
        <v>0</v>
      </c>
      <c r="R323">
        <v>-1.2500000000000002E-2</v>
      </c>
      <c r="S323">
        <v>-1.2500000000000002E-2</v>
      </c>
      <c r="T323">
        <v>-1.2500000000000002E-2</v>
      </c>
      <c r="U323">
        <v>0.08</v>
      </c>
      <c r="V323">
        <v>9.2499999999999999E-2</v>
      </c>
      <c r="W323">
        <v>0.08</v>
      </c>
      <c r="X323">
        <v>0.08</v>
      </c>
      <c r="Y323">
        <v>0.08</v>
      </c>
      <c r="Z323">
        <v>9.7000000000000003E-2</v>
      </c>
      <c r="AA323">
        <v>0.1095</v>
      </c>
      <c r="AB323">
        <v>9.7000000000000003E-2</v>
      </c>
      <c r="AC323">
        <v>9.7000000000000003E-2</v>
      </c>
      <c r="AD323">
        <v>9.7000000000000003E-2</v>
      </c>
      <c r="AE323" t="str">
        <f>VLOOKUP(G323,'[2]Fee Breakdown-After May18'!BO:BP,2,0)</f>
        <v>Perawatan &amp; KecantikanSkincarePembersih Wajah</v>
      </c>
      <c r="AR323" t="s">
        <v>1504</v>
      </c>
      <c r="AS323" t="s">
        <v>1516</v>
      </c>
      <c r="AT323" t="s">
        <v>1518</v>
      </c>
    </row>
    <row r="324" spans="1:46">
      <c r="A324" t="s">
        <v>1348</v>
      </c>
      <c r="B324">
        <v>601450</v>
      </c>
      <c r="C324" t="s">
        <v>963</v>
      </c>
      <c r="D324">
        <v>848776</v>
      </c>
      <c r="E324" t="s">
        <v>1387</v>
      </c>
      <c r="F324">
        <v>601616</v>
      </c>
      <c r="G324" t="s">
        <v>3563</v>
      </c>
      <c r="H324" t="s">
        <v>3548</v>
      </c>
      <c r="I324" t="s">
        <v>2457</v>
      </c>
      <c r="J324" t="s">
        <v>1348</v>
      </c>
      <c r="K324">
        <v>0.04</v>
      </c>
      <c r="L324">
        <v>7.0000000000000007E-2</v>
      </c>
      <c r="M324">
        <v>3.0000000000000006E-2</v>
      </c>
      <c r="N324">
        <v>9.2499999999999999E-2</v>
      </c>
      <c r="O324">
        <v>0.1095</v>
      </c>
      <c r="P324">
        <v>-1.2500000000000002E-2</v>
      </c>
      <c r="Q324">
        <v>0</v>
      </c>
      <c r="R324">
        <v>-1.2500000000000002E-2</v>
      </c>
      <c r="S324">
        <v>-1.2500000000000002E-2</v>
      </c>
      <c r="T324">
        <v>-1.2500000000000002E-2</v>
      </c>
      <c r="U324">
        <v>0.08</v>
      </c>
      <c r="V324">
        <v>9.2499999999999999E-2</v>
      </c>
      <c r="W324">
        <v>0.08</v>
      </c>
      <c r="X324">
        <v>0.08</v>
      </c>
      <c r="Y324">
        <v>0.08</v>
      </c>
      <c r="Z324">
        <v>9.7000000000000003E-2</v>
      </c>
      <c r="AA324">
        <v>0.1095</v>
      </c>
      <c r="AB324">
        <v>9.7000000000000003E-2</v>
      </c>
      <c r="AC324">
        <v>9.7000000000000003E-2</v>
      </c>
      <c r="AD324">
        <v>9.7000000000000003E-2</v>
      </c>
      <c r="AE324" t="str">
        <f>VLOOKUP(G324,'[2]Fee Breakdown-After May18'!BO:BP,2,0)</f>
        <v>Perawatan &amp; KecantikanSkincareFace Mask</v>
      </c>
      <c r="AR324" t="s">
        <v>1504</v>
      </c>
      <c r="AS324" t="s">
        <v>1516</v>
      </c>
      <c r="AT324" t="s">
        <v>1519</v>
      </c>
    </row>
    <row r="325" spans="1:46">
      <c r="A325" t="s">
        <v>1348</v>
      </c>
      <c r="B325">
        <v>601450</v>
      </c>
      <c r="C325" t="s">
        <v>963</v>
      </c>
      <c r="D325">
        <v>848776</v>
      </c>
      <c r="E325" t="s">
        <v>1385</v>
      </c>
      <c r="F325">
        <v>873480</v>
      </c>
      <c r="G325" t="s">
        <v>3566</v>
      </c>
      <c r="H325" t="s">
        <v>3548</v>
      </c>
      <c r="I325" t="s">
        <v>2457</v>
      </c>
      <c r="J325" t="s">
        <v>1348</v>
      </c>
      <c r="K325">
        <v>0.04</v>
      </c>
      <c r="L325">
        <v>7.0000000000000007E-2</v>
      </c>
      <c r="M325">
        <v>3.0000000000000006E-2</v>
      </c>
      <c r="N325">
        <v>9.2499999999999999E-2</v>
      </c>
      <c r="O325">
        <v>0.1095</v>
      </c>
      <c r="P325">
        <v>-1.2500000000000002E-2</v>
      </c>
      <c r="Q325">
        <v>0</v>
      </c>
      <c r="R325">
        <v>-1.2500000000000002E-2</v>
      </c>
      <c r="S325">
        <v>-1.2500000000000002E-2</v>
      </c>
      <c r="T325">
        <v>-1.2500000000000002E-2</v>
      </c>
      <c r="U325">
        <v>0.08</v>
      </c>
      <c r="V325">
        <v>9.2499999999999999E-2</v>
      </c>
      <c r="W325">
        <v>0.08</v>
      </c>
      <c r="X325">
        <v>0.08</v>
      </c>
      <c r="Y325">
        <v>0.08</v>
      </c>
      <c r="Z325">
        <v>9.7000000000000003E-2</v>
      </c>
      <c r="AA325">
        <v>0.1095</v>
      </c>
      <c r="AB325">
        <v>9.7000000000000003E-2</v>
      </c>
      <c r="AC325">
        <v>9.7000000000000003E-2</v>
      </c>
      <c r="AD325">
        <v>9.7000000000000003E-2</v>
      </c>
      <c r="AE325" t="str">
        <f>VLOOKUP(G325,'[2]Fee Breakdown-After May18'!BO:BP,2,0)</f>
        <v>Perawatan &amp; KecantikanSkincarePerawatan Jerawat</v>
      </c>
      <c r="AR325" t="s">
        <v>1504</v>
      </c>
      <c r="AS325" t="s">
        <v>1516</v>
      </c>
      <c r="AT325" t="s">
        <v>1520</v>
      </c>
    </row>
    <row r="326" spans="1:46">
      <c r="A326" t="s">
        <v>1348</v>
      </c>
      <c r="B326">
        <v>601450</v>
      </c>
      <c r="C326" t="s">
        <v>963</v>
      </c>
      <c r="D326">
        <v>848776</v>
      </c>
      <c r="E326" t="s">
        <v>1398</v>
      </c>
      <c r="F326">
        <v>601608</v>
      </c>
      <c r="G326" t="s">
        <v>3569</v>
      </c>
      <c r="H326" t="s">
        <v>3548</v>
      </c>
      <c r="I326" t="s">
        <v>2457</v>
      </c>
      <c r="J326" t="s">
        <v>1348</v>
      </c>
      <c r="K326">
        <v>0.04</v>
      </c>
      <c r="L326">
        <v>7.0000000000000007E-2</v>
      </c>
      <c r="M326">
        <v>3.0000000000000006E-2</v>
      </c>
      <c r="N326">
        <v>9.2499999999999999E-2</v>
      </c>
      <c r="O326">
        <v>0.1095</v>
      </c>
      <c r="P326">
        <v>-1.2500000000000002E-2</v>
      </c>
      <c r="Q326">
        <v>0</v>
      </c>
      <c r="R326">
        <v>-1.2500000000000002E-2</v>
      </c>
      <c r="S326">
        <v>-1.2500000000000002E-2</v>
      </c>
      <c r="T326">
        <v>-1.2500000000000002E-2</v>
      </c>
      <c r="U326">
        <v>0.08</v>
      </c>
      <c r="V326">
        <v>9.2499999999999999E-2</v>
      </c>
      <c r="W326">
        <v>0.08</v>
      </c>
      <c r="X326">
        <v>0.08</v>
      </c>
      <c r="Y326">
        <v>0.08</v>
      </c>
      <c r="Z326">
        <v>9.7000000000000003E-2</v>
      </c>
      <c r="AA326">
        <v>0.1095</v>
      </c>
      <c r="AB326">
        <v>9.7000000000000003E-2</v>
      </c>
      <c r="AC326">
        <v>9.7000000000000003E-2</v>
      </c>
      <c r="AD326">
        <v>9.7000000000000003E-2</v>
      </c>
      <c r="AE326" t="str">
        <f>VLOOKUP(G326,'[2]Fee Breakdown-After May18'!BO:BP,2,0)</f>
        <v>Perawatan &amp; KecantikanSkincareToner</v>
      </c>
      <c r="AR326" t="s">
        <v>1504</v>
      </c>
      <c r="AS326" t="s">
        <v>1516</v>
      </c>
      <c r="AT326" t="s">
        <v>1521</v>
      </c>
    </row>
    <row r="327" spans="1:46">
      <c r="A327" t="s">
        <v>1348</v>
      </c>
      <c r="B327">
        <v>601450</v>
      </c>
      <c r="C327" t="s">
        <v>963</v>
      </c>
      <c r="D327">
        <v>848776</v>
      </c>
      <c r="E327" t="s">
        <v>1391</v>
      </c>
      <c r="F327">
        <v>601595</v>
      </c>
      <c r="G327" t="s">
        <v>3572</v>
      </c>
      <c r="H327" t="s">
        <v>3548</v>
      </c>
      <c r="I327" t="s">
        <v>2457</v>
      </c>
      <c r="J327" t="s">
        <v>1348</v>
      </c>
      <c r="K327">
        <v>0.04</v>
      </c>
      <c r="L327">
        <v>7.0000000000000007E-2</v>
      </c>
      <c r="M327">
        <v>3.0000000000000006E-2</v>
      </c>
      <c r="N327">
        <v>9.2499999999999999E-2</v>
      </c>
      <c r="O327">
        <v>0.1095</v>
      </c>
      <c r="P327">
        <v>-1.2500000000000002E-2</v>
      </c>
      <c r="Q327">
        <v>0</v>
      </c>
      <c r="R327">
        <v>-1.2500000000000002E-2</v>
      </c>
      <c r="S327">
        <v>-1.2500000000000002E-2</v>
      </c>
      <c r="T327">
        <v>-1.2500000000000002E-2</v>
      </c>
      <c r="U327">
        <v>0.08</v>
      </c>
      <c r="V327">
        <v>9.2499999999999999E-2</v>
      </c>
      <c r="W327">
        <v>0.08</v>
      </c>
      <c r="X327">
        <v>0.08</v>
      </c>
      <c r="Y327">
        <v>0.08</v>
      </c>
      <c r="Z327">
        <v>9.7000000000000003E-2</v>
      </c>
      <c r="AA327">
        <v>0.1095</v>
      </c>
      <c r="AB327">
        <v>9.7000000000000003E-2</v>
      </c>
      <c r="AC327">
        <v>9.7000000000000003E-2</v>
      </c>
      <c r="AD327">
        <v>9.7000000000000003E-2</v>
      </c>
      <c r="AE327" t="str">
        <f>VLOOKUP(G327,'[2]Fee Breakdown-After May18'!BO:BP,2,0)</f>
        <v>Perawatan &amp; KecantikanSkincarePerawatan Bibir</v>
      </c>
      <c r="AR327" t="s">
        <v>1504</v>
      </c>
      <c r="AS327" t="s">
        <v>1516</v>
      </c>
      <c r="AT327" t="s">
        <v>444</v>
      </c>
    </row>
    <row r="328" spans="1:46">
      <c r="A328" t="s">
        <v>1348</v>
      </c>
      <c r="B328">
        <v>601450</v>
      </c>
      <c r="C328" t="s">
        <v>963</v>
      </c>
      <c r="D328">
        <v>848776</v>
      </c>
      <c r="E328" t="s">
        <v>1388</v>
      </c>
      <c r="F328">
        <v>601613</v>
      </c>
      <c r="G328" t="s">
        <v>3575</v>
      </c>
      <c r="H328" t="s">
        <v>3548</v>
      </c>
      <c r="I328" t="s">
        <v>2457</v>
      </c>
      <c r="J328" t="s">
        <v>1348</v>
      </c>
      <c r="K328">
        <v>0.04</v>
      </c>
      <c r="L328">
        <v>7.0000000000000007E-2</v>
      </c>
      <c r="M328">
        <v>3.0000000000000006E-2</v>
      </c>
      <c r="N328">
        <v>9.2499999999999999E-2</v>
      </c>
      <c r="O328">
        <v>0.1095</v>
      </c>
      <c r="P328">
        <v>-1.2500000000000002E-2</v>
      </c>
      <c r="Q328">
        <v>0</v>
      </c>
      <c r="R328">
        <v>-1.2500000000000002E-2</v>
      </c>
      <c r="S328">
        <v>-1.2500000000000002E-2</v>
      </c>
      <c r="T328">
        <v>-1.2500000000000002E-2</v>
      </c>
      <c r="U328">
        <v>0.08</v>
      </c>
      <c r="V328">
        <v>9.2499999999999999E-2</v>
      </c>
      <c r="W328">
        <v>0.08</v>
      </c>
      <c r="X328">
        <v>0.08</v>
      </c>
      <c r="Y328">
        <v>0.08</v>
      </c>
      <c r="Z328">
        <v>9.7000000000000003E-2</v>
      </c>
      <c r="AA328">
        <v>0.1095</v>
      </c>
      <c r="AB328">
        <v>9.7000000000000003E-2</v>
      </c>
      <c r="AC328">
        <v>9.7000000000000003E-2</v>
      </c>
      <c r="AD328">
        <v>9.7000000000000003E-2</v>
      </c>
      <c r="AE328" t="str">
        <f>VLOOKUP(G328,'[2]Fee Breakdown-After May18'!BO:BP,2,0)</f>
        <v>Perawatan &amp; KecantikanSkincareFace Scrub &amp; Peel</v>
      </c>
      <c r="AR328" t="s">
        <v>1504</v>
      </c>
      <c r="AS328" t="s">
        <v>1516</v>
      </c>
      <c r="AT328" t="s">
        <v>445</v>
      </c>
    </row>
    <row r="329" spans="1:46">
      <c r="A329" t="s">
        <v>1348</v>
      </c>
      <c r="B329">
        <v>601450</v>
      </c>
      <c r="C329" t="s">
        <v>963</v>
      </c>
      <c r="D329">
        <v>848776</v>
      </c>
      <c r="E329" t="s">
        <v>1386</v>
      </c>
      <c r="F329">
        <v>601646</v>
      </c>
      <c r="G329" t="s">
        <v>3578</v>
      </c>
      <c r="H329" t="s">
        <v>3548</v>
      </c>
      <c r="I329" t="s">
        <v>2457</v>
      </c>
      <c r="J329" t="s">
        <v>1348</v>
      </c>
      <c r="K329">
        <v>0.04</v>
      </c>
      <c r="L329">
        <v>7.0000000000000007E-2</v>
      </c>
      <c r="M329">
        <v>3.0000000000000006E-2</v>
      </c>
      <c r="N329">
        <v>9.2499999999999999E-2</v>
      </c>
      <c r="O329">
        <v>0.1095</v>
      </c>
      <c r="P329">
        <v>-1.2500000000000002E-2</v>
      </c>
      <c r="Q329">
        <v>0</v>
      </c>
      <c r="R329">
        <v>-1.2500000000000002E-2</v>
      </c>
      <c r="S329">
        <v>-1.2500000000000002E-2</v>
      </c>
      <c r="T329">
        <v>-1.2500000000000002E-2</v>
      </c>
      <c r="U329">
        <v>0.08</v>
      </c>
      <c r="V329">
        <v>9.2499999999999999E-2</v>
      </c>
      <c r="W329">
        <v>0.08</v>
      </c>
      <c r="X329">
        <v>0.08</v>
      </c>
      <c r="Y329">
        <v>0.08</v>
      </c>
      <c r="Z329">
        <v>9.7000000000000003E-2</v>
      </c>
      <c r="AA329">
        <v>0.1095</v>
      </c>
      <c r="AB329">
        <v>9.7000000000000003E-2</v>
      </c>
      <c r="AC329">
        <v>9.7000000000000003E-2</v>
      </c>
      <c r="AD329">
        <v>9.7000000000000003E-2</v>
      </c>
      <c r="AE329" t="str">
        <f>VLOOKUP(G329,'[2]Fee Breakdown-After May18'!BO:BP,2,0)</f>
        <v>Perawatan &amp; KecantikanSkincarePerawatan Mata</v>
      </c>
      <c r="AR329" t="s">
        <v>1504</v>
      </c>
      <c r="AS329" t="s">
        <v>1516</v>
      </c>
      <c r="AT329" t="s">
        <v>446</v>
      </c>
    </row>
    <row r="330" spans="1:46">
      <c r="A330" t="s">
        <v>1348</v>
      </c>
      <c r="B330">
        <v>601450</v>
      </c>
      <c r="C330" t="s">
        <v>963</v>
      </c>
      <c r="D330">
        <v>848776</v>
      </c>
      <c r="E330" t="s">
        <v>1393</v>
      </c>
      <c r="F330">
        <v>601653</v>
      </c>
      <c r="G330" t="s">
        <v>3581</v>
      </c>
      <c r="H330" t="s">
        <v>3548</v>
      </c>
      <c r="I330" t="s">
        <v>2457</v>
      </c>
      <c r="J330" t="s">
        <v>1348</v>
      </c>
      <c r="K330">
        <v>0.04</v>
      </c>
      <c r="L330">
        <v>7.0000000000000007E-2</v>
      </c>
      <c r="M330">
        <v>3.0000000000000006E-2</v>
      </c>
      <c r="N330">
        <v>0.1</v>
      </c>
      <c r="O330">
        <v>7.1999999999999995E-2</v>
      </c>
      <c r="P330">
        <v>-0.02</v>
      </c>
      <c r="Q330">
        <v>0</v>
      </c>
      <c r="R330">
        <v>-0.02</v>
      </c>
      <c r="S330">
        <v>-0.02</v>
      </c>
      <c r="T330">
        <v>-0.02</v>
      </c>
      <c r="U330">
        <v>0.08</v>
      </c>
      <c r="V330">
        <v>0.1</v>
      </c>
      <c r="W330">
        <v>0.08</v>
      </c>
      <c r="X330">
        <v>0.08</v>
      </c>
      <c r="Y330">
        <v>0.08</v>
      </c>
      <c r="Z330">
        <v>5.1999999999999991E-2</v>
      </c>
      <c r="AA330">
        <v>7.1999999999999995E-2</v>
      </c>
      <c r="AB330">
        <v>5.1999999999999991E-2</v>
      </c>
      <c r="AC330">
        <v>5.1999999999999991E-2</v>
      </c>
      <c r="AD330">
        <v>5.1999999999999991E-2</v>
      </c>
      <c r="AE330" t="str">
        <f>VLOOKUP(G330,'[2]Fee Breakdown-After May18'!BO:BP,2,0)</f>
        <v>Perawatan &amp; KecantikanSkincarePerawatan Hidung</v>
      </c>
      <c r="AR330" t="s">
        <v>1504</v>
      </c>
      <c r="AS330" t="s">
        <v>1522</v>
      </c>
      <c r="AT330" t="s">
        <v>1523</v>
      </c>
    </row>
    <row r="331" spans="1:46">
      <c r="A331" t="s">
        <v>1348</v>
      </c>
      <c r="B331">
        <v>601450</v>
      </c>
      <c r="C331" t="s">
        <v>963</v>
      </c>
      <c r="D331">
        <v>848776</v>
      </c>
      <c r="E331" t="s">
        <v>1396</v>
      </c>
      <c r="F331">
        <v>601733</v>
      </c>
      <c r="G331" t="s">
        <v>3584</v>
      </c>
      <c r="H331" t="s">
        <v>3548</v>
      </c>
      <c r="I331" t="s">
        <v>2457</v>
      </c>
      <c r="J331" t="s">
        <v>1348</v>
      </c>
      <c r="K331">
        <v>0.04</v>
      </c>
      <c r="L331">
        <v>7.0000000000000007E-2</v>
      </c>
      <c r="M331">
        <v>3.0000000000000006E-2</v>
      </c>
      <c r="N331">
        <v>9.2499999999999999E-2</v>
      </c>
      <c r="O331">
        <v>0.1095</v>
      </c>
      <c r="P331">
        <v>-1.2500000000000002E-2</v>
      </c>
      <c r="Q331">
        <v>0</v>
      </c>
      <c r="R331">
        <v>-1.2500000000000002E-2</v>
      </c>
      <c r="S331">
        <v>-1.2500000000000002E-2</v>
      </c>
      <c r="T331">
        <v>-1.2500000000000002E-2</v>
      </c>
      <c r="U331">
        <v>0.08</v>
      </c>
      <c r="V331">
        <v>9.2499999999999999E-2</v>
      </c>
      <c r="W331">
        <v>0.08</v>
      </c>
      <c r="X331">
        <v>0.08</v>
      </c>
      <c r="Y331">
        <v>0.08</v>
      </c>
      <c r="Z331">
        <v>9.7000000000000003E-2</v>
      </c>
      <c r="AA331">
        <v>0.1095</v>
      </c>
      <c r="AB331">
        <v>9.7000000000000003E-2</v>
      </c>
      <c r="AC331">
        <v>9.7000000000000003E-2</v>
      </c>
      <c r="AD331">
        <v>9.7000000000000003E-2</v>
      </c>
      <c r="AE331" t="str">
        <f>VLOOKUP(G331,'[2]Fee Breakdown-After May18'!BO:BP,2,0)</f>
        <v>Perawatan &amp; KecantikanSkincareAlat Skincare</v>
      </c>
      <c r="AR331" t="s">
        <v>1504</v>
      </c>
      <c r="AS331" t="s">
        <v>1522</v>
      </c>
      <c r="AT331" t="s">
        <v>1524</v>
      </c>
    </row>
    <row r="332" spans="1:46">
      <c r="A332" t="s">
        <v>1348</v>
      </c>
      <c r="B332">
        <v>601450</v>
      </c>
      <c r="C332" t="s">
        <v>963</v>
      </c>
      <c r="D332">
        <v>848776</v>
      </c>
      <c r="E332" t="s">
        <v>1390</v>
      </c>
      <c r="F332">
        <v>601610</v>
      </c>
      <c r="G332" t="s">
        <v>3587</v>
      </c>
      <c r="H332" t="s">
        <v>3548</v>
      </c>
      <c r="I332" t="s">
        <v>2457</v>
      </c>
      <c r="J332" t="s">
        <v>1348</v>
      </c>
      <c r="K332">
        <v>0.04</v>
      </c>
      <c r="L332">
        <v>7.0000000000000007E-2</v>
      </c>
      <c r="M332">
        <v>3.0000000000000006E-2</v>
      </c>
      <c r="N332">
        <v>9.2499999999999999E-2</v>
      </c>
      <c r="O332">
        <v>0.1095</v>
      </c>
      <c r="P332">
        <v>-1.2500000000000002E-2</v>
      </c>
      <c r="Q332">
        <v>0</v>
      </c>
      <c r="R332">
        <v>-1.2500000000000002E-2</v>
      </c>
      <c r="S332">
        <v>-1.2500000000000002E-2</v>
      </c>
      <c r="T332">
        <v>-1.2500000000000002E-2</v>
      </c>
      <c r="U332">
        <v>0.08</v>
      </c>
      <c r="V332">
        <v>9.2499999999999999E-2</v>
      </c>
      <c r="W332">
        <v>0.08</v>
      </c>
      <c r="X332">
        <v>0.08</v>
      </c>
      <c r="Y332">
        <v>0.08</v>
      </c>
      <c r="Z332">
        <v>9.7000000000000003E-2</v>
      </c>
      <c r="AA332">
        <v>0.1095</v>
      </c>
      <c r="AB332">
        <v>9.7000000000000003E-2</v>
      </c>
      <c r="AC332">
        <v>9.7000000000000003E-2</v>
      </c>
      <c r="AD332">
        <v>9.7000000000000003E-2</v>
      </c>
      <c r="AE332" t="str">
        <f>VLOOKUP(G332,'[2]Fee Breakdown-After May18'!BO:BP,2,0)</f>
        <v>Perawatan &amp; KecantikanSkincareKrim Pijat Wajah</v>
      </c>
      <c r="AR332" t="s">
        <v>1504</v>
      </c>
      <c r="AS332" t="s">
        <v>1522</v>
      </c>
      <c r="AT332" t="s">
        <v>1525</v>
      </c>
    </row>
    <row r="333" spans="1:46">
      <c r="A333" t="s">
        <v>1348</v>
      </c>
      <c r="B333">
        <v>601450</v>
      </c>
      <c r="C333" t="s">
        <v>1376</v>
      </c>
      <c r="D333">
        <v>849032</v>
      </c>
      <c r="G333" t="s">
        <v>3590</v>
      </c>
      <c r="H333" t="s">
        <v>3590</v>
      </c>
      <c r="I333" t="s">
        <v>2457</v>
      </c>
      <c r="J333" t="s">
        <v>1348</v>
      </c>
      <c r="K333">
        <v>0.04</v>
      </c>
      <c r="L333">
        <v>7.0000000000000007E-2</v>
      </c>
      <c r="M333">
        <v>3.0000000000000006E-2</v>
      </c>
      <c r="N333">
        <v>9.2499999999999999E-2</v>
      </c>
      <c r="O333">
        <v>0.1095</v>
      </c>
      <c r="P333">
        <v>-1.2500000000000002E-2</v>
      </c>
      <c r="Q333">
        <v>0</v>
      </c>
      <c r="R333">
        <v>-1.2500000000000002E-2</v>
      </c>
      <c r="S333">
        <v>-1.2500000000000002E-2</v>
      </c>
      <c r="T333">
        <v>-1.2500000000000002E-2</v>
      </c>
      <c r="U333">
        <v>0.08</v>
      </c>
      <c r="V333">
        <v>9.2499999999999999E-2</v>
      </c>
      <c r="W333">
        <v>0.08</v>
      </c>
      <c r="X333">
        <v>0.08</v>
      </c>
      <c r="Y333">
        <v>0.08</v>
      </c>
      <c r="Z333">
        <v>9.7000000000000003E-2</v>
      </c>
      <c r="AA333">
        <v>0.1095</v>
      </c>
      <c r="AB333">
        <v>9.7000000000000003E-2</v>
      </c>
      <c r="AC333">
        <v>9.7000000000000003E-2</v>
      </c>
      <c r="AD333">
        <v>9.7000000000000003E-2</v>
      </c>
      <c r="AE333" t="str">
        <f>VLOOKUP(G333,'[2]Fee Breakdown-After May18'!BO:BP,2,0)</f>
        <v>Perawatan &amp; KecantikanPerawatan Tangan, Kaki &amp; Kuku</v>
      </c>
      <c r="AR333" t="s">
        <v>1504</v>
      </c>
      <c r="AS333" t="s">
        <v>1522</v>
      </c>
      <c r="AT333" t="s">
        <v>1526</v>
      </c>
    </row>
    <row r="334" spans="1:46">
      <c r="A334" t="s">
        <v>1348</v>
      </c>
      <c r="B334">
        <v>601450</v>
      </c>
      <c r="C334" t="s">
        <v>1349</v>
      </c>
      <c r="D334">
        <v>849160</v>
      </c>
      <c r="E334" t="s">
        <v>934</v>
      </c>
      <c r="F334">
        <v>873864</v>
      </c>
      <c r="G334" t="s">
        <v>3593</v>
      </c>
      <c r="H334" t="s">
        <v>2510</v>
      </c>
      <c r="I334" t="s">
        <v>2457</v>
      </c>
      <c r="J334" t="s">
        <v>1348</v>
      </c>
      <c r="K334">
        <v>0.04</v>
      </c>
      <c r="L334">
        <v>7.0000000000000007E-2</v>
      </c>
      <c r="M334">
        <v>3.0000000000000006E-2</v>
      </c>
      <c r="N334">
        <v>9.2499999999999999E-2</v>
      </c>
      <c r="O334">
        <v>0.1095</v>
      </c>
      <c r="P334">
        <v>-1.2500000000000002E-2</v>
      </c>
      <c r="Q334">
        <v>0</v>
      </c>
      <c r="R334">
        <v>-1.2500000000000002E-2</v>
      </c>
      <c r="S334">
        <v>-1.2500000000000002E-2</v>
      </c>
      <c r="T334">
        <v>-1.2500000000000002E-2</v>
      </c>
      <c r="U334">
        <v>0.08</v>
      </c>
      <c r="V334">
        <v>9.2499999999999999E-2</v>
      </c>
      <c r="W334">
        <v>0.08</v>
      </c>
      <c r="X334">
        <v>0.08</v>
      </c>
      <c r="Y334">
        <v>0.08</v>
      </c>
      <c r="Z334">
        <v>9.7000000000000003E-2</v>
      </c>
      <c r="AA334">
        <v>0.1095</v>
      </c>
      <c r="AB334">
        <v>9.7000000000000003E-2</v>
      </c>
      <c r="AC334">
        <v>9.7000000000000003E-2</v>
      </c>
      <c r="AD334">
        <v>9.7000000000000003E-2</v>
      </c>
      <c r="AE334" t="str">
        <f>VLOOKUP(G334,'[2]Fee Breakdown-After May18'!BO:BP,2,0)</f>
        <v>Perawatan &amp; KecantikanKeperluan Mandi &amp; Perawatan TubuhSunscreen &amp; Sun Care</v>
      </c>
      <c r="AR334" t="s">
        <v>1504</v>
      </c>
      <c r="AS334" t="s">
        <v>1522</v>
      </c>
      <c r="AT334" t="s">
        <v>1527</v>
      </c>
    </row>
    <row r="335" spans="1:46">
      <c r="A335" t="s">
        <v>1615</v>
      </c>
      <c r="B335">
        <v>700437</v>
      </c>
      <c r="C335" t="s">
        <v>1650</v>
      </c>
      <c r="D335">
        <v>914952</v>
      </c>
      <c r="E335" t="s">
        <v>1653</v>
      </c>
      <c r="F335">
        <v>918280</v>
      </c>
      <c r="G335" t="s">
        <v>3596</v>
      </c>
      <c r="H335" t="s">
        <v>3597</v>
      </c>
      <c r="I335" t="s">
        <v>2457</v>
      </c>
      <c r="J335" t="s">
        <v>1615</v>
      </c>
      <c r="K335">
        <v>0.05</v>
      </c>
      <c r="L335">
        <v>6.5000000000000002E-2</v>
      </c>
      <c r="M335">
        <v>1.4999999999999999E-2</v>
      </c>
      <c r="N335">
        <v>9.5000000000000001E-2</v>
      </c>
      <c r="O335">
        <v>0.11700000000000001</v>
      </c>
      <c r="P335">
        <v>-0.02</v>
      </c>
      <c r="Q335">
        <v>0</v>
      </c>
      <c r="R335">
        <v>-0.02</v>
      </c>
      <c r="S335">
        <v>-0.02</v>
      </c>
      <c r="T335">
        <v>-0.02</v>
      </c>
      <c r="U335">
        <v>7.4999999999999997E-2</v>
      </c>
      <c r="V335">
        <v>9.5000000000000001E-2</v>
      </c>
      <c r="W335">
        <v>7.4999999999999997E-2</v>
      </c>
      <c r="X335">
        <v>7.4999999999999997E-2</v>
      </c>
      <c r="Y335">
        <v>7.4999999999999997E-2</v>
      </c>
      <c r="Z335">
        <v>9.7000000000000003E-2</v>
      </c>
      <c r="AA335">
        <v>0.11700000000000001</v>
      </c>
      <c r="AB335">
        <v>9.7000000000000003E-2</v>
      </c>
      <c r="AC335">
        <v>9.7000000000000003E-2</v>
      </c>
      <c r="AD335">
        <v>9.7000000000000003E-2</v>
      </c>
      <c r="AE335" t="str">
        <f>VLOOKUP(G335,'[2]Fee Breakdown-After May18'!BO:BP,2,0)</f>
        <v>Makanan &amp; MinumanMakanan InstanMakanan Kalengan, Stoples, &amp; Kemasan</v>
      </c>
      <c r="AR335" t="s">
        <v>1504</v>
      </c>
      <c r="AS335" t="s">
        <v>1522</v>
      </c>
      <c r="AT335" t="s">
        <v>1528</v>
      </c>
    </row>
    <row r="336" spans="1:46">
      <c r="A336" t="s">
        <v>2322</v>
      </c>
      <c r="B336">
        <v>601152</v>
      </c>
      <c r="C336" t="s">
        <v>2328</v>
      </c>
      <c r="D336">
        <v>842760</v>
      </c>
      <c r="E336" t="s">
        <v>2330</v>
      </c>
      <c r="F336">
        <v>601291</v>
      </c>
      <c r="G336" t="s">
        <v>3600</v>
      </c>
      <c r="H336" t="s">
        <v>3601</v>
      </c>
      <c r="I336" t="s">
        <v>246</v>
      </c>
      <c r="J336" t="s">
        <v>2322</v>
      </c>
      <c r="K336">
        <v>5.5E-2</v>
      </c>
      <c r="L336">
        <v>0.08</v>
      </c>
      <c r="M336">
        <v>2.5000000000000001E-2</v>
      </c>
      <c r="N336">
        <v>9.2499999999999999E-2</v>
      </c>
      <c r="O336">
        <v>0.1095</v>
      </c>
      <c r="P336">
        <v>-1.2500000000000002E-2</v>
      </c>
      <c r="Q336">
        <v>0</v>
      </c>
      <c r="R336">
        <v>-1.2500000000000002E-2</v>
      </c>
      <c r="S336">
        <v>-1.2500000000000002E-2</v>
      </c>
      <c r="T336">
        <v>-1.2500000000000002E-2</v>
      </c>
      <c r="U336">
        <v>0.08</v>
      </c>
      <c r="V336">
        <v>9.2499999999999999E-2</v>
      </c>
      <c r="W336">
        <v>0.08</v>
      </c>
      <c r="X336">
        <v>0.08</v>
      </c>
      <c r="Y336">
        <v>0.08</v>
      </c>
      <c r="Z336">
        <v>9.7000000000000003E-2</v>
      </c>
      <c r="AA336">
        <v>0.1095</v>
      </c>
      <c r="AB336">
        <v>9.7000000000000003E-2</v>
      </c>
      <c r="AC336">
        <v>9.7000000000000003E-2</v>
      </c>
      <c r="AD336">
        <v>9.7000000000000003E-2</v>
      </c>
      <c r="AE336" t="str">
        <f>VLOOKUP(G336,'[2]Fee Breakdown-After May18'!BO:BP,2,0)</f>
        <v>Pakaian &amp; Pakaian Dalam WanitaSetelan &amp; Overall WanitaSetelan</v>
      </c>
      <c r="AR336" t="s">
        <v>1504</v>
      </c>
      <c r="AS336" t="s">
        <v>1522</v>
      </c>
      <c r="AT336" t="s">
        <v>1529</v>
      </c>
    </row>
    <row r="337" spans="1:46">
      <c r="A337" t="s">
        <v>1184</v>
      </c>
      <c r="B337">
        <v>605196</v>
      </c>
      <c r="C337" t="s">
        <v>1206</v>
      </c>
      <c r="D337">
        <v>929928</v>
      </c>
      <c r="G337" t="s">
        <v>2787</v>
      </c>
      <c r="H337" t="s">
        <v>2787</v>
      </c>
      <c r="I337" t="s">
        <v>2403</v>
      </c>
      <c r="J337" t="s">
        <v>1184</v>
      </c>
      <c r="K337">
        <v>5.5E-2</v>
      </c>
      <c r="L337">
        <v>7.4999999999999997E-2</v>
      </c>
      <c r="M337">
        <v>1.9999999999999997E-2</v>
      </c>
      <c r="N337">
        <v>9.2499999999999999E-2</v>
      </c>
      <c r="O337">
        <v>0.11449999999999999</v>
      </c>
      <c r="P337">
        <v>-1.2500000000000002E-2</v>
      </c>
      <c r="Q337">
        <v>0</v>
      </c>
      <c r="R337">
        <v>-1.2500000000000002E-2</v>
      </c>
      <c r="S337">
        <v>-1.2500000000000002E-2</v>
      </c>
      <c r="T337">
        <v>-1.2500000000000002E-2</v>
      </c>
      <c r="U337">
        <v>0.08</v>
      </c>
      <c r="V337">
        <v>9.2499999999999999E-2</v>
      </c>
      <c r="W337">
        <v>0.08</v>
      </c>
      <c r="X337">
        <v>0.08</v>
      </c>
      <c r="Y337">
        <v>0.08</v>
      </c>
      <c r="Z337">
        <v>0.10199999999999999</v>
      </c>
      <c r="AA337">
        <v>0.11449999999999999</v>
      </c>
      <c r="AB337">
        <v>0.10199999999999999</v>
      </c>
      <c r="AC337">
        <v>0.10199999999999999</v>
      </c>
      <c r="AD337">
        <v>0.10199999999999999</v>
      </c>
      <c r="AE337" t="str">
        <f>VLOOKUP(G337,'[2]Fee Breakdown-After May18'!BO:BP,2,0)</f>
        <v>Mobil &amp; Sepeda MotorElektronik Mobil</v>
      </c>
      <c r="AR337" t="s">
        <v>1504</v>
      </c>
      <c r="AS337" t="s">
        <v>1522</v>
      </c>
      <c r="AT337" t="s">
        <v>1530</v>
      </c>
    </row>
    <row r="338" spans="1:46">
      <c r="A338" t="s">
        <v>1615</v>
      </c>
      <c r="B338">
        <v>700437</v>
      </c>
      <c r="C338" t="s">
        <v>1650</v>
      </c>
      <c r="D338">
        <v>914952</v>
      </c>
      <c r="E338" t="s">
        <v>1655</v>
      </c>
      <c r="F338">
        <v>700644</v>
      </c>
      <c r="G338" t="s">
        <v>3606</v>
      </c>
      <c r="H338" t="s">
        <v>3597</v>
      </c>
      <c r="I338" t="s">
        <v>2457</v>
      </c>
      <c r="J338" t="s">
        <v>1615</v>
      </c>
      <c r="K338">
        <v>0.05</v>
      </c>
      <c r="L338">
        <v>6.5000000000000002E-2</v>
      </c>
      <c r="M338">
        <v>1.4999999999999999E-2</v>
      </c>
      <c r="N338">
        <v>7.7499999999999999E-2</v>
      </c>
      <c r="O338">
        <v>8.2000000000000003E-2</v>
      </c>
      <c r="P338">
        <v>-0.02</v>
      </c>
      <c r="Q338">
        <v>0</v>
      </c>
      <c r="R338">
        <v>-0.02</v>
      </c>
      <c r="S338">
        <v>-0.02</v>
      </c>
      <c r="T338">
        <v>-0.02</v>
      </c>
      <c r="U338">
        <v>5.7499999999999996E-2</v>
      </c>
      <c r="V338">
        <v>7.7499999999999999E-2</v>
      </c>
      <c r="W338">
        <v>5.7499999999999996E-2</v>
      </c>
      <c r="X338">
        <v>5.7499999999999996E-2</v>
      </c>
      <c r="Y338">
        <v>5.7499999999999996E-2</v>
      </c>
      <c r="Z338">
        <v>6.2E-2</v>
      </c>
      <c r="AA338">
        <v>8.2000000000000003E-2</v>
      </c>
      <c r="AB338">
        <v>6.2E-2</v>
      </c>
      <c r="AC338">
        <v>6.2E-2</v>
      </c>
      <c r="AD338">
        <v>6.2E-2</v>
      </c>
      <c r="AE338" t="str">
        <f>VLOOKUP(G338,'[2]Fee Breakdown-After May18'!BO:BP,2,0)</f>
        <v>Makanan &amp; MinumanMakanan InstanMie Instan</v>
      </c>
      <c r="AR338" t="s">
        <v>1504</v>
      </c>
      <c r="AS338" t="s">
        <v>1522</v>
      </c>
      <c r="AT338" t="s">
        <v>423</v>
      </c>
    </row>
    <row r="339" spans="1:46">
      <c r="A339" t="s">
        <v>1348</v>
      </c>
      <c r="B339">
        <v>601450</v>
      </c>
      <c r="C339" t="s">
        <v>1349</v>
      </c>
      <c r="D339">
        <v>849160</v>
      </c>
      <c r="E339" t="s">
        <v>1355</v>
      </c>
      <c r="F339">
        <v>601506</v>
      </c>
      <c r="G339" t="s">
        <v>3609</v>
      </c>
      <c r="H339" t="s">
        <v>2510</v>
      </c>
      <c r="I339" t="s">
        <v>2457</v>
      </c>
      <c r="J339" t="s">
        <v>1348</v>
      </c>
      <c r="K339">
        <v>0.04</v>
      </c>
      <c r="L339">
        <v>7.0000000000000007E-2</v>
      </c>
      <c r="M339">
        <v>3.0000000000000006E-2</v>
      </c>
      <c r="N339">
        <v>9.2499999999999999E-2</v>
      </c>
      <c r="O339">
        <v>0.1095</v>
      </c>
      <c r="P339">
        <v>-1.2500000000000002E-2</v>
      </c>
      <c r="Q339">
        <v>0</v>
      </c>
      <c r="R339">
        <v>-1.2500000000000002E-2</v>
      </c>
      <c r="S339">
        <v>-1.2500000000000002E-2</v>
      </c>
      <c r="T339">
        <v>-1.2500000000000002E-2</v>
      </c>
      <c r="U339">
        <v>0.08</v>
      </c>
      <c r="V339">
        <v>9.2499999999999999E-2</v>
      </c>
      <c r="W339">
        <v>0.08</v>
      </c>
      <c r="X339">
        <v>0.08</v>
      </c>
      <c r="Y339">
        <v>0.08</v>
      </c>
      <c r="Z339">
        <v>9.7000000000000003E-2</v>
      </c>
      <c r="AA339">
        <v>0.1095</v>
      </c>
      <c r="AB339">
        <v>9.7000000000000003E-2</v>
      </c>
      <c r="AC339">
        <v>9.7000000000000003E-2</v>
      </c>
      <c r="AD339">
        <v>9.7000000000000003E-2</v>
      </c>
      <c r="AE339" t="str">
        <f>VLOOKUP(G339,'[2]Fee Breakdown-After May18'!BO:BP,2,0)</f>
        <v>Perawatan &amp; KecantikanKeperluan Mandi &amp; Perawatan TubuhLulur &amp; Peel Badan</v>
      </c>
      <c r="AR339" t="s">
        <v>1504</v>
      </c>
      <c r="AS339" t="s">
        <v>1522</v>
      </c>
      <c r="AT339" t="s">
        <v>1531</v>
      </c>
    </row>
    <row r="340" spans="1:46">
      <c r="A340" t="s">
        <v>1348</v>
      </c>
      <c r="B340">
        <v>601450</v>
      </c>
      <c r="C340" t="s">
        <v>1349</v>
      </c>
      <c r="D340">
        <v>849160</v>
      </c>
      <c r="E340" t="s">
        <v>1360</v>
      </c>
      <c r="F340">
        <v>601495</v>
      </c>
      <c r="G340" t="s">
        <v>3612</v>
      </c>
      <c r="H340" t="s">
        <v>2510</v>
      </c>
      <c r="I340" t="s">
        <v>2457</v>
      </c>
      <c r="J340" t="s">
        <v>1348</v>
      </c>
      <c r="K340">
        <v>0.04</v>
      </c>
      <c r="L340">
        <v>7.0000000000000007E-2</v>
      </c>
      <c r="M340">
        <v>3.0000000000000006E-2</v>
      </c>
      <c r="N340">
        <v>9.2499999999999999E-2</v>
      </c>
      <c r="O340">
        <v>0.1095</v>
      </c>
      <c r="P340">
        <v>-1.2500000000000002E-2</v>
      </c>
      <c r="Q340">
        <v>0</v>
      </c>
      <c r="R340">
        <v>-1.2500000000000002E-2</v>
      </c>
      <c r="S340">
        <v>-1.2500000000000002E-2</v>
      </c>
      <c r="T340">
        <v>-1.2500000000000002E-2</v>
      </c>
      <c r="U340">
        <v>0.08</v>
      </c>
      <c r="V340">
        <v>9.2499999999999999E-2</v>
      </c>
      <c r="W340">
        <v>0.08</v>
      </c>
      <c r="X340">
        <v>0.08</v>
      </c>
      <c r="Y340">
        <v>0.08</v>
      </c>
      <c r="Z340">
        <v>9.7000000000000003E-2</v>
      </c>
      <c r="AA340">
        <v>0.1095</v>
      </c>
      <c r="AB340">
        <v>9.7000000000000003E-2</v>
      </c>
      <c r="AC340">
        <v>9.7000000000000003E-2</v>
      </c>
      <c r="AD340">
        <v>9.7000000000000003E-2</v>
      </c>
      <c r="AE340" t="str">
        <f>VLOOKUP(G340,'[2]Fee Breakdown-After May18'!BO:BP,2,0)</f>
        <v>Perawatan &amp; KecantikanKeperluan Mandi &amp; Perawatan TubuhKrim Penghilang Rambut, Wax, &amp; Cukur</v>
      </c>
      <c r="AR340" t="s">
        <v>1504</v>
      </c>
      <c r="AS340" t="s">
        <v>1522</v>
      </c>
      <c r="AT340" t="s">
        <v>1532</v>
      </c>
    </row>
    <row r="341" spans="1:46">
      <c r="A341" t="s">
        <v>1244</v>
      </c>
      <c r="B341">
        <v>602284</v>
      </c>
      <c r="C341" t="s">
        <v>1245</v>
      </c>
      <c r="D341">
        <v>879112</v>
      </c>
      <c r="E341" t="s">
        <v>1263</v>
      </c>
      <c r="F341">
        <v>602676</v>
      </c>
      <c r="G341" t="s">
        <v>3615</v>
      </c>
      <c r="H341" t="s">
        <v>2738</v>
      </c>
      <c r="I341" t="s">
        <v>2457</v>
      </c>
      <c r="J341" t="s">
        <v>2739</v>
      </c>
      <c r="K341">
        <v>0.04</v>
      </c>
      <c r="L341">
        <v>7.0000000000000007E-2</v>
      </c>
      <c r="M341">
        <v>3.0000000000000006E-2</v>
      </c>
      <c r="N341">
        <v>9.2499999999999999E-2</v>
      </c>
      <c r="O341">
        <v>8.4499999999999992E-2</v>
      </c>
      <c r="P341">
        <v>-1.2500000000000002E-2</v>
      </c>
      <c r="Q341">
        <v>0</v>
      </c>
      <c r="R341">
        <v>-1.2500000000000002E-2</v>
      </c>
      <c r="S341">
        <v>-1.2500000000000002E-2</v>
      </c>
      <c r="T341">
        <v>-1.2500000000000002E-2</v>
      </c>
      <c r="U341">
        <v>0.08</v>
      </c>
      <c r="V341">
        <v>9.2499999999999999E-2</v>
      </c>
      <c r="W341">
        <v>0.08</v>
      </c>
      <c r="X341">
        <v>0.08</v>
      </c>
      <c r="Y341">
        <v>0.08</v>
      </c>
      <c r="Z341">
        <v>7.1999999999999995E-2</v>
      </c>
      <c r="AA341">
        <v>8.4499999999999992E-2</v>
      </c>
      <c r="AB341">
        <v>7.1999999999999995E-2</v>
      </c>
      <c r="AC341">
        <v>7.1999999999999995E-2</v>
      </c>
      <c r="AD341">
        <v>7.1999999999999995E-2</v>
      </c>
      <c r="AE341" t="str">
        <f>VLOOKUP(G341,'[2]Fee Breakdown-After May18'!BO:BP,2,0)</f>
        <v>Bayi &amp; PersalinanPerawatan &amp; Kesehatan BayiPerawatan Hidung &amp; Mulut</v>
      </c>
      <c r="AR341" t="s">
        <v>1504</v>
      </c>
      <c r="AS341" t="s">
        <v>1522</v>
      </c>
      <c r="AT341" t="s">
        <v>1533</v>
      </c>
    </row>
    <row r="342" spans="1:46">
      <c r="A342" t="s">
        <v>1348</v>
      </c>
      <c r="B342">
        <v>601450</v>
      </c>
      <c r="C342" t="s">
        <v>1349</v>
      </c>
      <c r="D342">
        <v>849160</v>
      </c>
      <c r="E342" t="s">
        <v>1359</v>
      </c>
      <c r="F342">
        <v>601498</v>
      </c>
      <c r="G342" t="s">
        <v>3617</v>
      </c>
      <c r="H342" t="s">
        <v>2510</v>
      </c>
      <c r="I342" t="s">
        <v>2457</v>
      </c>
      <c r="J342" t="s">
        <v>1348</v>
      </c>
      <c r="K342">
        <v>0.04</v>
      </c>
      <c r="L342">
        <v>7.0000000000000007E-2</v>
      </c>
      <c r="M342">
        <v>3.0000000000000006E-2</v>
      </c>
      <c r="N342">
        <v>9.2499999999999999E-2</v>
      </c>
      <c r="O342">
        <v>0.1095</v>
      </c>
      <c r="P342">
        <v>-1.2500000000000002E-2</v>
      </c>
      <c r="Q342">
        <v>0</v>
      </c>
      <c r="R342">
        <v>-1.2500000000000002E-2</v>
      </c>
      <c r="S342">
        <v>-1.2500000000000002E-2</v>
      </c>
      <c r="T342">
        <v>-1.2500000000000002E-2</v>
      </c>
      <c r="U342">
        <v>0.08</v>
      </c>
      <c r="V342">
        <v>9.2499999999999999E-2</v>
      </c>
      <c r="W342">
        <v>0.08</v>
      </c>
      <c r="X342">
        <v>0.08</v>
      </c>
      <c r="Y342">
        <v>0.08</v>
      </c>
      <c r="Z342">
        <v>9.7000000000000003E-2</v>
      </c>
      <c r="AA342">
        <v>0.1095</v>
      </c>
      <c r="AB342">
        <v>9.7000000000000003E-2</v>
      </c>
      <c r="AC342">
        <v>9.7000000000000003E-2</v>
      </c>
      <c r="AD342">
        <v>9.7000000000000003E-2</v>
      </c>
      <c r="AE342" t="str">
        <f>VLOOKUP(G342,'[2]Fee Breakdown-After May18'!BO:BP,2,0)</f>
        <v>Perawatan &amp; KecantikanKeperluan Mandi &amp; Perawatan TubuhDeodoran &amp; Antiperspiran</v>
      </c>
      <c r="AR342" t="s">
        <v>1504</v>
      </c>
      <c r="AS342" t="s">
        <v>1522</v>
      </c>
      <c r="AT342" t="s">
        <v>1534</v>
      </c>
    </row>
    <row r="343" spans="1:46">
      <c r="A343" t="s">
        <v>1348</v>
      </c>
      <c r="B343">
        <v>601450</v>
      </c>
      <c r="C343" t="s">
        <v>1349</v>
      </c>
      <c r="D343">
        <v>849160</v>
      </c>
      <c r="E343" t="s">
        <v>1351</v>
      </c>
      <c r="F343">
        <v>873736</v>
      </c>
      <c r="G343" t="s">
        <v>3619</v>
      </c>
      <c r="H343" t="s">
        <v>2510</v>
      </c>
      <c r="I343" t="s">
        <v>2457</v>
      </c>
      <c r="J343" t="s">
        <v>1348</v>
      </c>
      <c r="K343">
        <v>0.04</v>
      </c>
      <c r="L343">
        <v>7.0000000000000007E-2</v>
      </c>
      <c r="M343">
        <v>3.0000000000000006E-2</v>
      </c>
      <c r="N343">
        <v>9.2499999999999999E-2</v>
      </c>
      <c r="O343">
        <v>0.1095</v>
      </c>
      <c r="P343">
        <v>-1.2500000000000002E-2</v>
      </c>
      <c r="Q343">
        <v>0</v>
      </c>
      <c r="R343">
        <v>-1.2500000000000002E-2</v>
      </c>
      <c r="S343">
        <v>-1.2500000000000002E-2</v>
      </c>
      <c r="T343">
        <v>-1.2500000000000002E-2</v>
      </c>
      <c r="U343">
        <v>0.08</v>
      </c>
      <c r="V343">
        <v>9.2499999999999999E-2</v>
      </c>
      <c r="W343">
        <v>0.08</v>
      </c>
      <c r="X343">
        <v>0.08</v>
      </c>
      <c r="Y343">
        <v>0.08</v>
      </c>
      <c r="Z343">
        <v>9.7000000000000003E-2</v>
      </c>
      <c r="AA343">
        <v>0.1095</v>
      </c>
      <c r="AB343">
        <v>9.7000000000000003E-2</v>
      </c>
      <c r="AC343">
        <v>9.7000000000000003E-2</v>
      </c>
      <c r="AD343">
        <v>9.7000000000000003E-2</v>
      </c>
      <c r="AE343" t="str">
        <f>VLOOKUP(G343,'[2]Fee Breakdown-After May18'!BO:BP,2,0)</f>
        <v>Perawatan &amp; KecantikanKeperluan Mandi &amp; Perawatan TubuhMinyak Tubuh &amp; Pijat</v>
      </c>
      <c r="AR343" t="s">
        <v>1504</v>
      </c>
      <c r="AS343" t="s">
        <v>1535</v>
      </c>
    </row>
    <row r="344" spans="1:46">
      <c r="A344" t="s">
        <v>1348</v>
      </c>
      <c r="B344">
        <v>601450</v>
      </c>
      <c r="C344" t="s">
        <v>1349</v>
      </c>
      <c r="D344">
        <v>849160</v>
      </c>
      <c r="E344" t="s">
        <v>1354</v>
      </c>
      <c r="F344">
        <v>873608</v>
      </c>
      <c r="G344" t="s">
        <v>3622</v>
      </c>
      <c r="H344" t="s">
        <v>2510</v>
      </c>
      <c r="I344" t="s">
        <v>2457</v>
      </c>
      <c r="J344" t="s">
        <v>1348</v>
      </c>
      <c r="K344">
        <v>0.04</v>
      </c>
      <c r="L344">
        <v>7.0000000000000007E-2</v>
      </c>
      <c r="M344">
        <v>3.0000000000000006E-2</v>
      </c>
      <c r="N344">
        <v>9.2499999999999999E-2</v>
      </c>
      <c r="O344">
        <v>0.1095</v>
      </c>
      <c r="P344">
        <v>-1.2500000000000002E-2</v>
      </c>
      <c r="Q344">
        <v>0</v>
      </c>
      <c r="R344">
        <v>-1.2500000000000002E-2</v>
      </c>
      <c r="S344">
        <v>-1.2500000000000002E-2</v>
      </c>
      <c r="T344">
        <v>-1.2500000000000002E-2</v>
      </c>
      <c r="U344">
        <v>0.08</v>
      </c>
      <c r="V344">
        <v>9.2499999999999999E-2</v>
      </c>
      <c r="W344">
        <v>0.08</v>
      </c>
      <c r="X344">
        <v>0.08</v>
      </c>
      <c r="Y344">
        <v>0.08</v>
      </c>
      <c r="Z344">
        <v>9.7000000000000003E-2</v>
      </c>
      <c r="AA344">
        <v>0.1095</v>
      </c>
      <c r="AB344">
        <v>9.7000000000000003E-2</v>
      </c>
      <c r="AC344">
        <v>9.7000000000000003E-2</v>
      </c>
      <c r="AD344">
        <v>9.7000000000000003E-2</v>
      </c>
      <c r="AE344" t="str">
        <f>VLOOKUP(G344,'[2]Fee Breakdown-After May18'!BO:BP,2,0)</f>
        <v>Perawatan &amp; KecantikanKeperluan Mandi &amp; Perawatan TubuhMasker Tubuh</v>
      </c>
      <c r="AR344" t="s">
        <v>1504</v>
      </c>
      <c r="AS344" t="s">
        <v>1536</v>
      </c>
      <c r="AT344" t="s">
        <v>1537</v>
      </c>
    </row>
    <row r="345" spans="1:46">
      <c r="A345" t="s">
        <v>1779</v>
      </c>
      <c r="B345">
        <v>604968</v>
      </c>
      <c r="C345" t="s">
        <v>1797</v>
      </c>
      <c r="D345">
        <v>872712</v>
      </c>
      <c r="G345" t="s">
        <v>3625</v>
      </c>
      <c r="H345" t="s">
        <v>3625</v>
      </c>
      <c r="I345" t="s">
        <v>2547</v>
      </c>
      <c r="J345" t="s">
        <v>1779</v>
      </c>
      <c r="K345">
        <v>5.5E-2</v>
      </c>
      <c r="L345">
        <v>7.4999999999999997E-2</v>
      </c>
      <c r="M345">
        <v>1.9999999999999997E-2</v>
      </c>
      <c r="N345">
        <v>0.1</v>
      </c>
      <c r="O345">
        <v>0.122</v>
      </c>
      <c r="P345">
        <v>-0.02</v>
      </c>
      <c r="Q345">
        <v>0</v>
      </c>
      <c r="R345">
        <v>-0.02</v>
      </c>
      <c r="S345">
        <v>-0.02</v>
      </c>
      <c r="T345">
        <v>-0.02</v>
      </c>
      <c r="U345">
        <v>0.08</v>
      </c>
      <c r="V345">
        <v>0.1</v>
      </c>
      <c r="W345">
        <v>0.08</v>
      </c>
      <c r="X345">
        <v>0.08</v>
      </c>
      <c r="Y345">
        <v>0.08</v>
      </c>
      <c r="Z345">
        <v>0.10199999999999999</v>
      </c>
      <c r="AA345">
        <v>0.122</v>
      </c>
      <c r="AB345">
        <v>0.10199999999999999</v>
      </c>
      <c r="AC345">
        <v>0.10199999999999999</v>
      </c>
      <c r="AD345">
        <v>0.10199999999999999</v>
      </c>
      <c r="AE345" t="str">
        <f>VLOOKUP(G345,'[2]Fee Breakdown-After May18'!BO:BP,2,0)</f>
        <v>Perbaikan RumahPerlengkapan Dapur</v>
      </c>
      <c r="AR345" t="s">
        <v>1504</v>
      </c>
      <c r="AS345" t="s">
        <v>1536</v>
      </c>
      <c r="AT345" t="s">
        <v>1538</v>
      </c>
    </row>
    <row r="346" spans="1:46">
      <c r="A346" t="s">
        <v>1348</v>
      </c>
      <c r="B346">
        <v>601450</v>
      </c>
      <c r="C346" t="s">
        <v>1349</v>
      </c>
      <c r="D346">
        <v>849160</v>
      </c>
      <c r="E346" t="s">
        <v>1361</v>
      </c>
      <c r="F346">
        <v>700785</v>
      </c>
      <c r="G346" t="s">
        <v>3628</v>
      </c>
      <c r="H346" t="s">
        <v>2510</v>
      </c>
      <c r="I346" t="s">
        <v>2457</v>
      </c>
      <c r="J346" t="s">
        <v>1348</v>
      </c>
      <c r="K346">
        <v>0.04</v>
      </c>
      <c r="L346">
        <v>7.0000000000000007E-2</v>
      </c>
      <c r="M346">
        <v>3.0000000000000006E-2</v>
      </c>
      <c r="N346">
        <v>0.1</v>
      </c>
      <c r="O346">
        <v>8.2000000000000003E-2</v>
      </c>
      <c r="P346">
        <v>-0.02</v>
      </c>
      <c r="Q346">
        <v>0</v>
      </c>
      <c r="R346">
        <v>-0.02</v>
      </c>
      <c r="S346">
        <v>-0.02</v>
      </c>
      <c r="T346">
        <v>-0.02</v>
      </c>
      <c r="U346">
        <v>0.08</v>
      </c>
      <c r="V346">
        <v>0.1</v>
      </c>
      <c r="W346">
        <v>0.08</v>
      </c>
      <c r="X346">
        <v>0.08</v>
      </c>
      <c r="Y346">
        <v>0.08</v>
      </c>
      <c r="Z346">
        <v>6.2E-2</v>
      </c>
      <c r="AA346">
        <v>8.2000000000000003E-2</v>
      </c>
      <c r="AB346">
        <v>6.2E-2</v>
      </c>
      <c r="AC346">
        <v>6.2E-2</v>
      </c>
      <c r="AD346">
        <v>6.2E-2</v>
      </c>
      <c r="AE346" t="str">
        <f>VLOOKUP(G346,'[2]Fee Breakdown-After May18'!BO:BP,2,0)</f>
        <v>Perawatan &amp; KecantikanKeperluan Mandi &amp; Perawatan TubuhAlat Pijat Manual</v>
      </c>
      <c r="AR346" t="s">
        <v>1504</v>
      </c>
      <c r="AS346" t="s">
        <v>1536</v>
      </c>
      <c r="AT346" t="s">
        <v>1539</v>
      </c>
    </row>
    <row r="347" spans="1:46">
      <c r="A347" t="s">
        <v>1348</v>
      </c>
      <c r="B347">
        <v>601450</v>
      </c>
      <c r="C347" t="s">
        <v>1349</v>
      </c>
      <c r="D347">
        <v>849160</v>
      </c>
      <c r="E347" t="s">
        <v>1362</v>
      </c>
      <c r="F347">
        <v>1003784</v>
      </c>
      <c r="G347" t="s">
        <v>3631</v>
      </c>
      <c r="H347" t="s">
        <v>2510</v>
      </c>
      <c r="I347" t="s">
        <v>2457</v>
      </c>
      <c r="J347" t="s">
        <v>1348</v>
      </c>
      <c r="K347">
        <v>0.04</v>
      </c>
      <c r="L347">
        <v>7.0000000000000007E-2</v>
      </c>
      <c r="M347">
        <v>3.0000000000000006E-2</v>
      </c>
      <c r="N347">
        <v>9.2499999999999999E-2</v>
      </c>
      <c r="O347">
        <v>8.4499999999999992E-2</v>
      </c>
      <c r="P347">
        <v>-1.2500000000000002E-2</v>
      </c>
      <c r="Q347">
        <v>0</v>
      </c>
      <c r="R347">
        <v>-1.2500000000000002E-2</v>
      </c>
      <c r="S347">
        <v>-1.2500000000000002E-2</v>
      </c>
      <c r="T347">
        <v>-1.2500000000000002E-2</v>
      </c>
      <c r="U347">
        <v>0.08</v>
      </c>
      <c r="V347">
        <v>9.2499999999999999E-2</v>
      </c>
      <c r="W347">
        <v>0.08</v>
      </c>
      <c r="X347">
        <v>0.08</v>
      </c>
      <c r="Y347">
        <v>0.08</v>
      </c>
      <c r="Z347">
        <v>7.1999999999999995E-2</v>
      </c>
      <c r="AA347">
        <v>8.4499999999999992E-2</v>
      </c>
      <c r="AB347">
        <v>7.1999999999999995E-2</v>
      </c>
      <c r="AC347">
        <v>7.1999999999999995E-2</v>
      </c>
      <c r="AD347">
        <v>7.1999999999999995E-2</v>
      </c>
      <c r="AE347" t="str">
        <f>VLOOKUP(G347,'[2]Fee Breakdown-After May18'!BO:BP,2,0)</f>
        <v>Perawatan &amp; KecantikanKeperluan Mandi &amp; Perawatan TubuhPerawatan Leher</v>
      </c>
      <c r="AR347" t="s">
        <v>1504</v>
      </c>
      <c r="AS347" t="s">
        <v>1536</v>
      </c>
      <c r="AT347" t="s">
        <v>1540</v>
      </c>
    </row>
    <row r="348" spans="1:46">
      <c r="A348" t="s">
        <v>1348</v>
      </c>
      <c r="B348">
        <v>601450</v>
      </c>
      <c r="C348" t="s">
        <v>1349</v>
      </c>
      <c r="D348">
        <v>849160</v>
      </c>
      <c r="E348" t="s">
        <v>1356</v>
      </c>
      <c r="F348">
        <v>601686</v>
      </c>
      <c r="G348" t="s">
        <v>3634</v>
      </c>
      <c r="H348" t="s">
        <v>2510</v>
      </c>
      <c r="I348" t="s">
        <v>2457</v>
      </c>
      <c r="J348" t="s">
        <v>1348</v>
      </c>
      <c r="K348">
        <v>0.04</v>
      </c>
      <c r="L348">
        <v>7.0000000000000007E-2</v>
      </c>
      <c r="M348">
        <v>3.0000000000000006E-2</v>
      </c>
      <c r="N348">
        <v>9.2499999999999999E-2</v>
      </c>
      <c r="O348">
        <v>0.1095</v>
      </c>
      <c r="P348">
        <v>-1.2500000000000002E-2</v>
      </c>
      <c r="Q348">
        <v>0</v>
      </c>
      <c r="R348">
        <v>-1.2500000000000002E-2</v>
      </c>
      <c r="S348">
        <v>-1.2500000000000002E-2</v>
      </c>
      <c r="T348">
        <v>-1.2500000000000002E-2</v>
      </c>
      <c r="U348">
        <v>0.08</v>
      </c>
      <c r="V348">
        <v>9.2499999999999999E-2</v>
      </c>
      <c r="W348">
        <v>0.08</v>
      </c>
      <c r="X348">
        <v>0.08</v>
      </c>
      <c r="Y348">
        <v>0.08</v>
      </c>
      <c r="Z348">
        <v>9.7000000000000003E-2</v>
      </c>
      <c r="AA348">
        <v>0.1095</v>
      </c>
      <c r="AB348">
        <v>9.7000000000000003E-2</v>
      </c>
      <c r="AC348">
        <v>9.7000000000000003E-2</v>
      </c>
      <c r="AD348">
        <v>9.7000000000000003E-2</v>
      </c>
      <c r="AE348" t="str">
        <f>VLOOKUP(G348,'[2]Fee Breakdown-After May18'!BO:BP,2,0)</f>
        <v>Perawatan &amp; KecantikanKeperluan Mandi &amp; Perawatan TubuhKrim Pelangsing Tubuh</v>
      </c>
      <c r="AR348" t="s">
        <v>1504</v>
      </c>
      <c r="AS348" t="s">
        <v>1536</v>
      </c>
      <c r="AT348" t="s">
        <v>1541</v>
      </c>
    </row>
    <row r="349" spans="1:46">
      <c r="A349" t="s">
        <v>1348</v>
      </c>
      <c r="B349">
        <v>601450</v>
      </c>
      <c r="C349" t="s">
        <v>1349</v>
      </c>
      <c r="D349">
        <v>849160</v>
      </c>
      <c r="E349" t="s">
        <v>1363</v>
      </c>
      <c r="F349">
        <v>601494</v>
      </c>
      <c r="G349" t="s">
        <v>3637</v>
      </c>
      <c r="H349" t="s">
        <v>2510</v>
      </c>
      <c r="I349" t="s">
        <v>2457</v>
      </c>
      <c r="J349" t="s">
        <v>1348</v>
      </c>
      <c r="K349">
        <v>0.04</v>
      </c>
      <c r="L349">
        <v>7.0000000000000007E-2</v>
      </c>
      <c r="M349">
        <v>3.0000000000000006E-2</v>
      </c>
      <c r="N349">
        <v>9.2499999999999999E-2</v>
      </c>
      <c r="O349">
        <v>0.1095</v>
      </c>
      <c r="P349">
        <v>-1.2500000000000002E-2</v>
      </c>
      <c r="Q349">
        <v>0</v>
      </c>
      <c r="R349">
        <v>-1.2500000000000002E-2</v>
      </c>
      <c r="S349">
        <v>-1.2500000000000002E-2</v>
      </c>
      <c r="T349">
        <v>-1.2500000000000002E-2</v>
      </c>
      <c r="U349">
        <v>0.08</v>
      </c>
      <c r="V349">
        <v>9.2499999999999999E-2</v>
      </c>
      <c r="W349">
        <v>0.08</v>
      </c>
      <c r="X349">
        <v>0.08</v>
      </c>
      <c r="Y349">
        <v>0.08</v>
      </c>
      <c r="Z349">
        <v>9.7000000000000003E-2</v>
      </c>
      <c r="AA349">
        <v>0.1095</v>
      </c>
      <c r="AB349">
        <v>9.7000000000000003E-2</v>
      </c>
      <c r="AC349">
        <v>9.7000000000000003E-2</v>
      </c>
      <c r="AD349">
        <v>9.7000000000000003E-2</v>
      </c>
      <c r="AE349" t="str">
        <f>VLOOKUP(G349,'[2]Fee Breakdown-After May18'!BO:BP,2,0)</f>
        <v>Perawatan &amp; KecantikanKeperluan Mandi &amp; Perawatan TubuhBedak Talek</v>
      </c>
      <c r="AR349" t="s">
        <v>1504</v>
      </c>
      <c r="AS349" t="s">
        <v>1536</v>
      </c>
      <c r="AT349" t="s">
        <v>1542</v>
      </c>
    </row>
    <row r="350" spans="1:46">
      <c r="A350" t="s">
        <v>2014</v>
      </c>
      <c r="B350">
        <v>824328</v>
      </c>
      <c r="C350" t="s">
        <v>2023</v>
      </c>
      <c r="D350">
        <v>840456</v>
      </c>
      <c r="G350" t="s">
        <v>3639</v>
      </c>
      <c r="H350" t="s">
        <v>3639</v>
      </c>
      <c r="I350" t="s">
        <v>246</v>
      </c>
      <c r="J350" t="s">
        <v>2014</v>
      </c>
      <c r="K350">
        <v>0.05</v>
      </c>
      <c r="L350">
        <v>0.08</v>
      </c>
      <c r="M350">
        <v>0.03</v>
      </c>
      <c r="N350">
        <v>9.2499999999999999E-2</v>
      </c>
      <c r="O350">
        <v>0.1095</v>
      </c>
      <c r="P350">
        <v>-1.2500000000000002E-2</v>
      </c>
      <c r="Q350">
        <v>0</v>
      </c>
      <c r="R350">
        <v>-1.2500000000000002E-2</v>
      </c>
      <c r="S350">
        <v>-1.2500000000000002E-2</v>
      </c>
      <c r="T350">
        <v>-1.2500000000000002E-2</v>
      </c>
      <c r="U350">
        <v>0.08</v>
      </c>
      <c r="V350">
        <v>9.2499999999999999E-2</v>
      </c>
      <c r="W350">
        <v>0.08</v>
      </c>
      <c r="X350">
        <v>0.08</v>
      </c>
      <c r="Y350">
        <v>0.08</v>
      </c>
      <c r="Z350">
        <v>9.7000000000000003E-2</v>
      </c>
      <c r="AA350">
        <v>0.1095</v>
      </c>
      <c r="AB350">
        <v>9.7000000000000003E-2</v>
      </c>
      <c r="AC350">
        <v>9.7000000000000003E-2</v>
      </c>
      <c r="AD350">
        <v>9.7000000000000003E-2</v>
      </c>
      <c r="AE350" t="str">
        <f>VLOOKUP(G350,'[2]Fee Breakdown-After May18'!BO:BP,2,0)</f>
        <v>Pakaian &amp; Pakaian Dalam PriaPakaian Dalam Pria</v>
      </c>
      <c r="AR350" t="s">
        <v>1504</v>
      </c>
      <c r="AS350" t="s">
        <v>1536</v>
      </c>
      <c r="AT350" t="s">
        <v>1543</v>
      </c>
    </row>
    <row r="351" spans="1:46">
      <c r="A351" t="s">
        <v>1717</v>
      </c>
      <c r="B351">
        <v>700645</v>
      </c>
      <c r="C351" t="s">
        <v>373</v>
      </c>
      <c r="D351">
        <v>2315536</v>
      </c>
      <c r="E351" t="s">
        <v>1769</v>
      </c>
      <c r="F351">
        <v>2321552</v>
      </c>
      <c r="G351" t="s">
        <v>2497</v>
      </c>
      <c r="H351" t="s">
        <v>3641</v>
      </c>
      <c r="I351" t="s">
        <v>2403</v>
      </c>
      <c r="J351" t="s">
        <v>2529</v>
      </c>
      <c r="K351">
        <v>0.04</v>
      </c>
      <c r="L351">
        <v>6.5000000000000002E-2</v>
      </c>
      <c r="M351">
        <v>2.5000000000000001E-2</v>
      </c>
      <c r="N351">
        <v>7.4999999999999997E-2</v>
      </c>
      <c r="O351">
        <v>0.06</v>
      </c>
      <c r="P351">
        <v>0</v>
      </c>
      <c r="Q351">
        <v>0</v>
      </c>
      <c r="R351">
        <v>0</v>
      </c>
      <c r="S351">
        <v>0</v>
      </c>
      <c r="T351">
        <v>0</v>
      </c>
      <c r="U351">
        <v>7.4999999999999997E-2</v>
      </c>
      <c r="V351">
        <v>7.4999999999999997E-2</v>
      </c>
      <c r="W351">
        <v>7.4999999999999997E-2</v>
      </c>
      <c r="X351">
        <v>7.4999999999999997E-2</v>
      </c>
      <c r="Y351">
        <v>7.4999999999999997E-2</v>
      </c>
      <c r="Z351">
        <v>0.06</v>
      </c>
      <c r="AA351">
        <v>0.06</v>
      </c>
      <c r="AB351">
        <v>0.06</v>
      </c>
      <c r="AC351">
        <v>0.06</v>
      </c>
      <c r="AD351">
        <v>0.06</v>
      </c>
      <c r="AE351" t="str">
        <f>VLOOKUP(G351,'[2]Fee Breakdown-After May18'!BO:BP,2,0)</f>
        <v>KesehatanVaporizerVape Cair</v>
      </c>
      <c r="AR351" t="s">
        <v>1504</v>
      </c>
      <c r="AS351" t="s">
        <v>1536</v>
      </c>
      <c r="AT351" t="s">
        <v>1544</v>
      </c>
    </row>
    <row r="352" spans="1:46">
      <c r="A352" t="s">
        <v>1348</v>
      </c>
      <c r="B352">
        <v>601450</v>
      </c>
      <c r="C352" t="s">
        <v>1364</v>
      </c>
      <c r="D352">
        <v>849544</v>
      </c>
      <c r="E352" t="s">
        <v>1366</v>
      </c>
      <c r="F352">
        <v>601462</v>
      </c>
      <c r="G352" t="s">
        <v>3643</v>
      </c>
      <c r="H352" t="s">
        <v>3644</v>
      </c>
      <c r="I352" t="s">
        <v>2457</v>
      </c>
      <c r="J352" t="s">
        <v>1348</v>
      </c>
      <c r="K352">
        <v>0.04</v>
      </c>
      <c r="L352">
        <v>7.0000000000000007E-2</v>
      </c>
      <c r="M352">
        <v>3.0000000000000006E-2</v>
      </c>
      <c r="N352">
        <v>0.1</v>
      </c>
      <c r="O352">
        <v>9.1999999999999998E-2</v>
      </c>
      <c r="P352">
        <v>-0.02</v>
      </c>
      <c r="Q352">
        <v>0</v>
      </c>
      <c r="R352">
        <v>-0.02</v>
      </c>
      <c r="S352">
        <v>-0.02</v>
      </c>
      <c r="T352">
        <v>-0.02</v>
      </c>
      <c r="U352">
        <v>0.08</v>
      </c>
      <c r="V352">
        <v>0.1</v>
      </c>
      <c r="W352">
        <v>0.08</v>
      </c>
      <c r="X352">
        <v>0.08</v>
      </c>
      <c r="Y352">
        <v>0.08</v>
      </c>
      <c r="Z352">
        <v>7.1999999999999995E-2</v>
      </c>
      <c r="AA352">
        <v>9.1999999999999998E-2</v>
      </c>
      <c r="AB352">
        <v>7.1999999999999995E-2</v>
      </c>
      <c r="AC352">
        <v>7.1999999999999995E-2</v>
      </c>
      <c r="AD352">
        <v>7.1999999999999995E-2</v>
      </c>
      <c r="AE352" t="str">
        <f>VLOOKUP(G352,'[2]Fee Breakdown-After May18'!BO:BP,2,0)</f>
        <v>Perawatan &amp; KecantikanPerawatan Mata &amp; TelingaLensa Kontak</v>
      </c>
      <c r="AR352" t="s">
        <v>1504</v>
      </c>
      <c r="AS352" t="s">
        <v>1545</v>
      </c>
      <c r="AT352" t="s">
        <v>1546</v>
      </c>
    </row>
    <row r="353" spans="1:46">
      <c r="A353" t="s">
        <v>1184</v>
      </c>
      <c r="B353">
        <v>605196</v>
      </c>
      <c r="C353" t="s">
        <v>1242</v>
      </c>
      <c r="D353">
        <v>847504</v>
      </c>
      <c r="G353" t="s">
        <v>2852</v>
      </c>
      <c r="H353" t="s">
        <v>2852</v>
      </c>
      <c r="I353" t="s">
        <v>2403</v>
      </c>
      <c r="J353" t="s">
        <v>1184</v>
      </c>
      <c r="K353">
        <v>5.5E-2</v>
      </c>
      <c r="L353">
        <v>7.4999999999999997E-2</v>
      </c>
      <c r="M353">
        <v>1.9999999999999997E-2</v>
      </c>
      <c r="N353">
        <v>2.5000000000000001E-2</v>
      </c>
      <c r="O353">
        <v>2.5000000000000001E-2</v>
      </c>
      <c r="P353">
        <v>0</v>
      </c>
      <c r="Q353">
        <v>0</v>
      </c>
      <c r="R353">
        <v>0</v>
      </c>
      <c r="S353">
        <v>0</v>
      </c>
      <c r="T353">
        <v>0</v>
      </c>
      <c r="U353">
        <v>2.5000000000000001E-2</v>
      </c>
      <c r="V353">
        <v>2.5000000000000001E-2</v>
      </c>
      <c r="W353">
        <v>2.5000000000000001E-2</v>
      </c>
      <c r="X353">
        <v>2.5000000000000001E-2</v>
      </c>
      <c r="Y353">
        <v>2.5000000000000001E-2</v>
      </c>
      <c r="Z353">
        <v>2.5000000000000001E-2</v>
      </c>
      <c r="AA353">
        <v>2.5000000000000001E-2</v>
      </c>
      <c r="AB353">
        <v>2.5000000000000001E-2</v>
      </c>
      <c r="AC353">
        <v>2.5000000000000001E-2</v>
      </c>
      <c r="AD353">
        <v>2.5000000000000001E-2</v>
      </c>
      <c r="AE353" t="str">
        <f>VLOOKUP(G353,'[2]Fee Breakdown-After May18'!BO:BP,2,0)</f>
        <v>Mobil &amp; Sepeda MotorSepeda Motor</v>
      </c>
      <c r="AR353" t="s">
        <v>1504</v>
      </c>
      <c r="AS353" t="s">
        <v>1545</v>
      </c>
      <c r="AT353" t="s">
        <v>1547</v>
      </c>
    </row>
    <row r="354" spans="1:46">
      <c r="A354" t="s">
        <v>1348</v>
      </c>
      <c r="B354">
        <v>601450</v>
      </c>
      <c r="C354" t="s">
        <v>1364</v>
      </c>
      <c r="D354">
        <v>849544</v>
      </c>
      <c r="E354" t="s">
        <v>1370</v>
      </c>
      <c r="F354">
        <v>875016</v>
      </c>
      <c r="G354" t="s">
        <v>3647</v>
      </c>
      <c r="H354" t="s">
        <v>3644</v>
      </c>
      <c r="I354" t="s">
        <v>2457</v>
      </c>
      <c r="J354" t="s">
        <v>1348</v>
      </c>
      <c r="K354">
        <v>0.04</v>
      </c>
      <c r="L354">
        <v>7.0000000000000007E-2</v>
      </c>
      <c r="M354">
        <v>3.0000000000000006E-2</v>
      </c>
      <c r="N354">
        <v>0.1</v>
      </c>
      <c r="O354">
        <v>9.1999999999999998E-2</v>
      </c>
      <c r="P354">
        <v>-0.02</v>
      </c>
      <c r="Q354">
        <v>0</v>
      </c>
      <c r="R354">
        <v>-0.02</v>
      </c>
      <c r="S354">
        <v>-0.02</v>
      </c>
      <c r="T354">
        <v>-0.02</v>
      </c>
      <c r="U354">
        <v>0.08</v>
      </c>
      <c r="V354">
        <v>0.1</v>
      </c>
      <c r="W354">
        <v>0.08</v>
      </c>
      <c r="X354">
        <v>0.08</v>
      </c>
      <c r="Y354">
        <v>0.08</v>
      </c>
      <c r="Z354">
        <v>7.1999999999999995E-2</v>
      </c>
      <c r="AA354">
        <v>9.1999999999999998E-2</v>
      </c>
      <c r="AB354">
        <v>7.1999999999999995E-2</v>
      </c>
      <c r="AC354">
        <v>7.1999999999999995E-2</v>
      </c>
      <c r="AD354">
        <v>7.1999999999999995E-2</v>
      </c>
      <c r="AE354" t="str">
        <f>VLOOKUP(G354,'[2]Fee Breakdown-After May18'!BO:BP,2,0)</f>
        <v>Perawatan &amp; KecantikanPerawatan Mata &amp; TelingaProduk Penghilang Kotoran Telinga</v>
      </c>
      <c r="AR354" t="s">
        <v>1504</v>
      </c>
      <c r="AS354" t="s">
        <v>1545</v>
      </c>
      <c r="AT354" t="s">
        <v>1548</v>
      </c>
    </row>
    <row r="355" spans="1:46">
      <c r="A355" t="s">
        <v>2072</v>
      </c>
      <c r="B355">
        <v>601739</v>
      </c>
      <c r="C355" t="s">
        <v>2109</v>
      </c>
      <c r="D355">
        <v>909064</v>
      </c>
      <c r="E355" t="s">
        <v>2116</v>
      </c>
      <c r="F355">
        <v>910344</v>
      </c>
      <c r="G355" t="s">
        <v>3187</v>
      </c>
      <c r="H355" t="s">
        <v>2817</v>
      </c>
      <c r="I355" t="s">
        <v>2403</v>
      </c>
      <c r="J355" t="s">
        <v>2818</v>
      </c>
      <c r="K355">
        <v>0.04</v>
      </c>
      <c r="L355">
        <v>0.03</v>
      </c>
      <c r="M355">
        <v>-1.0000000000000002E-2</v>
      </c>
      <c r="N355">
        <v>0.1</v>
      </c>
      <c r="O355">
        <v>0.11700000000000001</v>
      </c>
      <c r="P355">
        <v>-0.02</v>
      </c>
      <c r="Q355">
        <v>0</v>
      </c>
      <c r="R355">
        <v>-0.02</v>
      </c>
      <c r="S355">
        <v>-0.02</v>
      </c>
      <c r="T355">
        <v>-0.02</v>
      </c>
      <c r="U355">
        <v>0.08</v>
      </c>
      <c r="V355">
        <v>0.1</v>
      </c>
      <c r="W355">
        <v>0.08</v>
      </c>
      <c r="X355">
        <v>0.08</v>
      </c>
      <c r="Y355">
        <v>0.08</v>
      </c>
      <c r="Z355">
        <v>9.7000000000000003E-2</v>
      </c>
      <c r="AA355">
        <v>0.11700000000000001</v>
      </c>
      <c r="AB355">
        <v>9.7000000000000003E-2</v>
      </c>
      <c r="AC355">
        <v>9.7000000000000003E-2</v>
      </c>
      <c r="AD355">
        <v>9.7000000000000003E-2</v>
      </c>
      <c r="AE355" t="str">
        <f>VLOOKUP(G355,'[2]Fee Breakdown-After May18'!BO:BP,2,0)</f>
        <v>Telepon &amp; ElektronikAksesori PonselHolder &amp; Dudukan Telepon</v>
      </c>
      <c r="AR355" t="s">
        <v>1504</v>
      </c>
      <c r="AS355" t="s">
        <v>1545</v>
      </c>
      <c r="AT355" t="s">
        <v>1549</v>
      </c>
    </row>
    <row r="356" spans="1:46">
      <c r="A356" t="s">
        <v>1348</v>
      </c>
      <c r="B356">
        <v>601450</v>
      </c>
      <c r="C356" t="s">
        <v>1364</v>
      </c>
      <c r="D356">
        <v>849544</v>
      </c>
      <c r="E356" t="s">
        <v>1365</v>
      </c>
      <c r="F356">
        <v>854160</v>
      </c>
      <c r="G356" t="s">
        <v>3650</v>
      </c>
      <c r="H356" t="s">
        <v>3644</v>
      </c>
      <c r="I356" t="s">
        <v>2457</v>
      </c>
      <c r="J356" t="s">
        <v>1348</v>
      </c>
      <c r="K356">
        <v>0.04</v>
      </c>
      <c r="L356">
        <v>7.0000000000000007E-2</v>
      </c>
      <c r="M356">
        <v>3.0000000000000006E-2</v>
      </c>
      <c r="N356">
        <v>0.1</v>
      </c>
      <c r="O356">
        <v>9.1999999999999998E-2</v>
      </c>
      <c r="P356">
        <v>-0.02</v>
      </c>
      <c r="Q356">
        <v>0</v>
      </c>
      <c r="R356">
        <v>-0.02</v>
      </c>
      <c r="S356">
        <v>-0.02</v>
      </c>
      <c r="T356">
        <v>-0.02</v>
      </c>
      <c r="U356">
        <v>0.08</v>
      </c>
      <c r="V356">
        <v>0.1</v>
      </c>
      <c r="W356">
        <v>0.08</v>
      </c>
      <c r="X356">
        <v>0.08</v>
      </c>
      <c r="Y356">
        <v>0.08</v>
      </c>
      <c r="Z356">
        <v>7.1999999999999995E-2</v>
      </c>
      <c r="AA356">
        <v>9.1999999999999998E-2</v>
      </c>
      <c r="AB356">
        <v>7.1999999999999995E-2</v>
      </c>
      <c r="AC356">
        <v>7.1999999999999995E-2</v>
      </c>
      <c r="AD356">
        <v>7.1999999999999995E-2</v>
      </c>
      <c r="AE356" t="str">
        <f>VLOOKUP(G356,'[2]Fee Breakdown-After May18'!BO:BP,2,0)</f>
        <v>Perawatan &amp; KecantikanPerawatan Mata &amp; TelingaLensa Kontak Berwarna</v>
      </c>
      <c r="AR356" t="s">
        <v>1504</v>
      </c>
      <c r="AS356" t="s">
        <v>1545</v>
      </c>
      <c r="AT356" t="s">
        <v>1550</v>
      </c>
    </row>
    <row r="357" spans="1:46">
      <c r="A357" t="s">
        <v>1348</v>
      </c>
      <c r="B357">
        <v>601450</v>
      </c>
      <c r="C357" t="s">
        <v>1364</v>
      </c>
      <c r="D357">
        <v>849544</v>
      </c>
      <c r="E357" t="s">
        <v>1368</v>
      </c>
      <c r="F357">
        <v>874888</v>
      </c>
      <c r="G357" t="s">
        <v>3652</v>
      </c>
      <c r="H357" t="s">
        <v>3644</v>
      </c>
      <c r="I357" t="s">
        <v>2457</v>
      </c>
      <c r="J357" t="s">
        <v>1348</v>
      </c>
      <c r="K357">
        <v>0.04</v>
      </c>
      <c r="L357">
        <v>7.0000000000000007E-2</v>
      </c>
      <c r="M357">
        <v>3.0000000000000006E-2</v>
      </c>
      <c r="N357">
        <v>9.5000000000000001E-2</v>
      </c>
      <c r="O357">
        <v>9.1999999999999998E-2</v>
      </c>
      <c r="P357">
        <v>-0.02</v>
      </c>
      <c r="Q357">
        <v>0</v>
      </c>
      <c r="R357">
        <v>-0.02</v>
      </c>
      <c r="S357">
        <v>-0.02</v>
      </c>
      <c r="T357">
        <v>-0.02</v>
      </c>
      <c r="U357">
        <v>7.4999999999999997E-2</v>
      </c>
      <c r="V357">
        <v>9.5000000000000001E-2</v>
      </c>
      <c r="W357">
        <v>7.4999999999999997E-2</v>
      </c>
      <c r="X357">
        <v>7.4999999999999997E-2</v>
      </c>
      <c r="Y357">
        <v>7.4999999999999997E-2</v>
      </c>
      <c r="Z357">
        <v>7.1999999999999995E-2</v>
      </c>
      <c r="AA357">
        <v>9.1999999999999998E-2</v>
      </c>
      <c r="AB357">
        <v>7.1999999999999995E-2</v>
      </c>
      <c r="AC357">
        <v>7.1999999999999995E-2</v>
      </c>
      <c r="AD357">
        <v>7.1999999999999995E-2</v>
      </c>
      <c r="AE357" t="str">
        <f>VLOOKUP(G357,'[2]Fee Breakdown-After May18'!BO:BP,2,0)</f>
        <v>Perawatan &amp; KecantikanPerawatan Mata &amp; TelingaObat Tetes Telinga</v>
      </c>
      <c r="AR357" t="s">
        <v>1504</v>
      </c>
      <c r="AS357" t="s">
        <v>1545</v>
      </c>
      <c r="AT357" t="s">
        <v>1551</v>
      </c>
    </row>
    <row r="358" spans="1:46">
      <c r="A358" t="s">
        <v>1348</v>
      </c>
      <c r="B358">
        <v>601450</v>
      </c>
      <c r="C358" t="s">
        <v>1364</v>
      </c>
      <c r="D358">
        <v>849544</v>
      </c>
      <c r="E358" t="s">
        <v>1373</v>
      </c>
      <c r="F358">
        <v>601737</v>
      </c>
      <c r="G358" t="s">
        <v>3654</v>
      </c>
      <c r="H358" t="s">
        <v>3644</v>
      </c>
      <c r="I358" t="s">
        <v>2457</v>
      </c>
      <c r="J358" t="s">
        <v>1348</v>
      </c>
      <c r="K358">
        <v>0.04</v>
      </c>
      <c r="L358">
        <v>7.0000000000000007E-2</v>
      </c>
      <c r="M358">
        <v>3.0000000000000006E-2</v>
      </c>
      <c r="N358">
        <v>9.2499999999999999E-2</v>
      </c>
      <c r="O358">
        <v>0.1095</v>
      </c>
      <c r="P358">
        <v>-1.2500000000000002E-2</v>
      </c>
      <c r="Q358">
        <v>0</v>
      </c>
      <c r="R358">
        <v>-1.2500000000000002E-2</v>
      </c>
      <c r="S358">
        <v>-1.2500000000000002E-2</v>
      </c>
      <c r="T358">
        <v>-1.2500000000000002E-2</v>
      </c>
      <c r="U358">
        <v>0.08</v>
      </c>
      <c r="V358">
        <v>9.2499999999999999E-2</v>
      </c>
      <c r="W358">
        <v>0.08</v>
      </c>
      <c r="X358">
        <v>0.08</v>
      </c>
      <c r="Y358">
        <v>0.08</v>
      </c>
      <c r="Z358">
        <v>9.7000000000000003E-2</v>
      </c>
      <c r="AA358">
        <v>0.1095</v>
      </c>
      <c r="AB358">
        <v>9.7000000000000003E-2</v>
      </c>
      <c r="AC358">
        <v>9.7000000000000003E-2</v>
      </c>
      <c r="AD358">
        <v>9.7000000000000003E-2</v>
      </c>
      <c r="AE358" t="str">
        <f>VLOOKUP(G358,'[2]Fee Breakdown-After May18'!BO:BP,2,0)</f>
        <v>Perawatan &amp; KecantikanPerawatan Mata &amp; TelingaSleep Mask</v>
      </c>
      <c r="AR358" t="s">
        <v>1504</v>
      </c>
      <c r="AS358" t="s">
        <v>1545</v>
      </c>
      <c r="AT358" t="s">
        <v>1552</v>
      </c>
    </row>
    <row r="359" spans="1:46">
      <c r="A359" t="s">
        <v>1348</v>
      </c>
      <c r="B359">
        <v>601450</v>
      </c>
      <c r="C359" t="s">
        <v>1364</v>
      </c>
      <c r="D359">
        <v>849544</v>
      </c>
      <c r="E359" t="s">
        <v>1372</v>
      </c>
      <c r="F359">
        <v>874760</v>
      </c>
      <c r="G359" t="s">
        <v>3656</v>
      </c>
      <c r="H359" t="s">
        <v>3644</v>
      </c>
      <c r="I359" t="s">
        <v>2457</v>
      </c>
      <c r="J359" t="s">
        <v>1348</v>
      </c>
      <c r="K359">
        <v>0.04</v>
      </c>
      <c r="L359">
        <v>7.0000000000000007E-2</v>
      </c>
      <c r="M359">
        <v>3.0000000000000006E-2</v>
      </c>
      <c r="N359">
        <v>0.1</v>
      </c>
      <c r="O359">
        <v>9.1999999999999998E-2</v>
      </c>
      <c r="P359">
        <v>-0.02</v>
      </c>
      <c r="Q359">
        <v>0</v>
      </c>
      <c r="R359">
        <v>-0.02</v>
      </c>
      <c r="S359">
        <v>-0.02</v>
      </c>
      <c r="T359">
        <v>-0.02</v>
      </c>
      <c r="U359">
        <v>0.08</v>
      </c>
      <c r="V359">
        <v>0.1</v>
      </c>
      <c r="W359">
        <v>0.08</v>
      </c>
      <c r="X359">
        <v>0.08</v>
      </c>
      <c r="Y359">
        <v>0.08</v>
      </c>
      <c r="Z359">
        <v>7.1999999999999995E-2</v>
      </c>
      <c r="AA359">
        <v>9.1999999999999998E-2</v>
      </c>
      <c r="AB359">
        <v>7.1999999999999995E-2</v>
      </c>
      <c r="AC359">
        <v>7.1999999999999995E-2</v>
      </c>
      <c r="AD359">
        <v>7.1999999999999995E-2</v>
      </c>
      <c r="AE359" t="str">
        <f>VLOOKUP(G359,'[2]Fee Breakdown-After May18'!BO:BP,2,0)</f>
        <v>Perawatan &amp; KecantikanPerawatan Mata &amp; TelingaKacamata Baca</v>
      </c>
      <c r="AR359" t="s">
        <v>1504</v>
      </c>
      <c r="AS359" t="s">
        <v>1545</v>
      </c>
      <c r="AT359" t="s">
        <v>1553</v>
      </c>
    </row>
    <row r="360" spans="1:46">
      <c r="A360" t="s">
        <v>1348</v>
      </c>
      <c r="B360">
        <v>601450</v>
      </c>
      <c r="C360" t="s">
        <v>1364</v>
      </c>
      <c r="D360">
        <v>849544</v>
      </c>
      <c r="E360" t="s">
        <v>1369</v>
      </c>
      <c r="F360">
        <v>875144</v>
      </c>
      <c r="G360" t="s">
        <v>3658</v>
      </c>
      <c r="H360" t="s">
        <v>3644</v>
      </c>
      <c r="I360" t="s">
        <v>2457</v>
      </c>
      <c r="J360" t="s">
        <v>1348</v>
      </c>
      <c r="K360">
        <v>0.04</v>
      </c>
      <c r="L360">
        <v>7.0000000000000007E-2</v>
      </c>
      <c r="M360">
        <v>3.0000000000000006E-2</v>
      </c>
      <c r="N360">
        <v>0.1</v>
      </c>
      <c r="O360">
        <v>9.1999999999999998E-2</v>
      </c>
      <c r="P360">
        <v>-0.02</v>
      </c>
      <c r="Q360">
        <v>0</v>
      </c>
      <c r="R360">
        <v>-0.02</v>
      </c>
      <c r="S360">
        <v>-0.02</v>
      </c>
      <c r="T360">
        <v>-0.02</v>
      </c>
      <c r="U360">
        <v>0.08</v>
      </c>
      <c r="V360">
        <v>0.1</v>
      </c>
      <c r="W360">
        <v>0.08</v>
      </c>
      <c r="X360">
        <v>0.08</v>
      </c>
      <c r="Y360">
        <v>0.08</v>
      </c>
      <c r="Z360">
        <v>7.1999999999999995E-2</v>
      </c>
      <c r="AA360">
        <v>9.1999999999999998E-2</v>
      </c>
      <c r="AB360">
        <v>7.1999999999999995E-2</v>
      </c>
      <c r="AC360">
        <v>7.1999999999999995E-2</v>
      </c>
      <c r="AD360">
        <v>7.1999999999999995E-2</v>
      </c>
      <c r="AE360" t="str">
        <f>VLOOKUP(G360,'[2]Fee Breakdown-After May18'!BO:BP,2,0)</f>
        <v>Perawatan &amp; KecantikanPerawatan Mata &amp; TelingaPenyumbat Telinga</v>
      </c>
      <c r="AR360" t="s">
        <v>1504</v>
      </c>
      <c r="AS360" t="s">
        <v>1545</v>
      </c>
      <c r="AT360" t="s">
        <v>1554</v>
      </c>
    </row>
    <row r="361" spans="1:46">
      <c r="A361" t="s">
        <v>1948</v>
      </c>
      <c r="B361">
        <v>802184</v>
      </c>
      <c r="C361" t="s">
        <v>1950</v>
      </c>
      <c r="D361">
        <v>805128</v>
      </c>
      <c r="G361" t="s">
        <v>3661</v>
      </c>
      <c r="H361" t="s">
        <v>3661</v>
      </c>
      <c r="I361" t="s">
        <v>2457</v>
      </c>
      <c r="J361" t="s">
        <v>1948</v>
      </c>
      <c r="K361">
        <v>0.04</v>
      </c>
      <c r="L361">
        <v>7.4999999999999997E-2</v>
      </c>
      <c r="M361">
        <v>3.4999999999999996E-2</v>
      </c>
      <c r="N361">
        <v>0.1</v>
      </c>
      <c r="O361">
        <v>0.11700000000000001</v>
      </c>
      <c r="P361">
        <v>-0.02</v>
      </c>
      <c r="Q361">
        <v>0</v>
      </c>
      <c r="R361">
        <v>-0.02</v>
      </c>
      <c r="S361">
        <v>-0.02</v>
      </c>
      <c r="T361">
        <v>-0.02</v>
      </c>
      <c r="U361">
        <v>0.08</v>
      </c>
      <c r="V361">
        <v>0.1</v>
      </c>
      <c r="W361">
        <v>0.08</v>
      </c>
      <c r="X361">
        <v>0.08</v>
      </c>
      <c r="Y361">
        <v>0.08</v>
      </c>
      <c r="Z361">
        <v>9.7000000000000003E-2</v>
      </c>
      <c r="AA361">
        <v>0.11700000000000001</v>
      </c>
      <c r="AB361">
        <v>9.7000000000000003E-2</v>
      </c>
      <c r="AC361">
        <v>9.7000000000000003E-2</v>
      </c>
      <c r="AD361">
        <v>9.7000000000000003E-2</v>
      </c>
      <c r="AE361" t="str">
        <f>VLOOKUP(G361,'[2]Fee Breakdown-After May18'!BO:BP,2,0)</f>
        <v>Fashion AnakAlas Kaki Anak Laki-Laki</v>
      </c>
      <c r="AR361" t="s">
        <v>1504</v>
      </c>
      <c r="AS361" t="s">
        <v>1545</v>
      </c>
      <c r="AT361" t="s">
        <v>1555</v>
      </c>
    </row>
    <row r="362" spans="1:46">
      <c r="A362" t="s">
        <v>2292</v>
      </c>
      <c r="B362">
        <v>604206</v>
      </c>
      <c r="C362" t="s">
        <v>2318</v>
      </c>
      <c r="D362">
        <v>859912</v>
      </c>
      <c r="G362" t="s">
        <v>3664</v>
      </c>
      <c r="H362" t="s">
        <v>3664</v>
      </c>
      <c r="I362" t="s">
        <v>2971</v>
      </c>
      <c r="J362" t="s">
        <v>2292</v>
      </c>
      <c r="K362">
        <v>0.06</v>
      </c>
      <c r="L362">
        <v>0.08</v>
      </c>
      <c r="M362">
        <v>2.0000000000000004E-2</v>
      </c>
      <c r="N362">
        <v>9.5000000000000001E-2</v>
      </c>
      <c r="O362">
        <v>9.1999999999999998E-2</v>
      </c>
      <c r="P362">
        <v>-0.02</v>
      </c>
      <c r="Q362">
        <v>0</v>
      </c>
      <c r="R362">
        <v>-0.02</v>
      </c>
      <c r="S362">
        <v>-0.02</v>
      </c>
      <c r="T362">
        <v>-0.02</v>
      </c>
      <c r="U362">
        <v>7.4999999999999997E-2</v>
      </c>
      <c r="V362">
        <v>9.5000000000000001E-2</v>
      </c>
      <c r="W362">
        <v>7.4999999999999997E-2</v>
      </c>
      <c r="X362">
        <v>7.4999999999999997E-2</v>
      </c>
      <c r="Y362">
        <v>7.4999999999999997E-2</v>
      </c>
      <c r="Z362">
        <v>7.1999999999999995E-2</v>
      </c>
      <c r="AA362">
        <v>9.1999999999999998E-2</v>
      </c>
      <c r="AB362">
        <v>7.1999999999999995E-2</v>
      </c>
      <c r="AC362">
        <v>7.1999999999999995E-2</v>
      </c>
      <c r="AD362">
        <v>7.1999999999999995E-2</v>
      </c>
      <c r="AE362" t="str">
        <f>VLOOKUP(G362,'[2]Fee Breakdown-After May18'!BO:BP,2,0)</f>
        <v>Mainan &amp; HobiOlahraga &amp; Outdoor Play</v>
      </c>
      <c r="AR362" t="s">
        <v>1504</v>
      </c>
      <c r="AS362" t="s">
        <v>1545</v>
      </c>
      <c r="AT362" t="s">
        <v>1556</v>
      </c>
    </row>
    <row r="363" spans="1:46">
      <c r="A363" t="s">
        <v>2319</v>
      </c>
      <c r="B363">
        <v>834312</v>
      </c>
      <c r="C363" t="s">
        <v>2320</v>
      </c>
      <c r="D363">
        <v>888720</v>
      </c>
      <c r="G363" t="s">
        <v>3666</v>
      </c>
      <c r="H363" t="s">
        <v>3666</v>
      </c>
      <c r="I363" t="s">
        <v>2971</v>
      </c>
      <c r="J363" t="s">
        <v>3667</v>
      </c>
      <c r="K363">
        <v>0.04</v>
      </c>
      <c r="L363">
        <v>0.06</v>
      </c>
      <c r="M363">
        <v>1.9999999999999997E-2</v>
      </c>
      <c r="N363">
        <v>0.03</v>
      </c>
      <c r="O363">
        <v>9.1999999999999998E-2</v>
      </c>
      <c r="P363">
        <v>-0.02</v>
      </c>
      <c r="Q363">
        <v>0</v>
      </c>
      <c r="R363">
        <v>-0.02</v>
      </c>
      <c r="S363">
        <v>-0.02</v>
      </c>
      <c r="T363">
        <v>-0.02</v>
      </c>
      <c r="U363">
        <v>9.9999999999999985E-3</v>
      </c>
      <c r="V363">
        <v>0.03</v>
      </c>
      <c r="W363">
        <v>9.9999999999999985E-3</v>
      </c>
      <c r="X363">
        <v>9.9999999999999985E-3</v>
      </c>
      <c r="Y363">
        <v>9.9999999999999985E-3</v>
      </c>
      <c r="Z363">
        <v>7.1999999999999995E-2</v>
      </c>
      <c r="AA363">
        <v>9.1999999999999998E-2</v>
      </c>
      <c r="AB363">
        <v>7.1999999999999995E-2</v>
      </c>
      <c r="AC363">
        <v>7.1999999999999995E-2</v>
      </c>
      <c r="AD363">
        <v>7.1999999999999995E-2</v>
      </c>
      <c r="AE363" t="str">
        <f>VLOOKUP(G363,'[2]Fee Breakdown-After May18'!BO:BP,2,0)</f>
        <v>Produk VirtualVoucher Fisik</v>
      </c>
      <c r="AR363" t="s">
        <v>1504</v>
      </c>
      <c r="AS363" t="s">
        <v>1545</v>
      </c>
      <c r="AT363" t="s">
        <v>1557</v>
      </c>
    </row>
    <row r="364" spans="1:46">
      <c r="A364" t="s">
        <v>1811</v>
      </c>
      <c r="B364">
        <v>600001</v>
      </c>
      <c r="C364" t="s">
        <v>1851</v>
      </c>
      <c r="D364">
        <v>852360</v>
      </c>
      <c r="G364" t="s">
        <v>3670</v>
      </c>
      <c r="H364" t="s">
        <v>3670</v>
      </c>
      <c r="I364" t="s">
        <v>2547</v>
      </c>
      <c r="J364" t="s">
        <v>1811</v>
      </c>
      <c r="K364">
        <v>0.06</v>
      </c>
      <c r="L364">
        <v>0.08</v>
      </c>
      <c r="M364">
        <v>2.0000000000000004E-2</v>
      </c>
      <c r="N364">
        <v>0.1</v>
      </c>
      <c r="O364">
        <v>0.122</v>
      </c>
      <c r="P364">
        <v>-0.02</v>
      </c>
      <c r="Q364">
        <v>0</v>
      </c>
      <c r="R364">
        <v>-0.02</v>
      </c>
      <c r="S364">
        <v>-0.02</v>
      </c>
      <c r="T364">
        <v>-0.02</v>
      </c>
      <c r="U364">
        <v>0.08</v>
      </c>
      <c r="V364">
        <v>0.1</v>
      </c>
      <c r="W364">
        <v>0.08</v>
      </c>
      <c r="X364">
        <v>0.08</v>
      </c>
      <c r="Y364">
        <v>0.08</v>
      </c>
      <c r="Z364">
        <v>0.10199999999999999</v>
      </c>
      <c r="AA364">
        <v>0.122</v>
      </c>
      <c r="AB364">
        <v>0.10199999999999999</v>
      </c>
      <c r="AC364">
        <v>0.10199999999999999</v>
      </c>
      <c r="AD364">
        <v>0.10199999999999999</v>
      </c>
      <c r="AE364" t="str">
        <f>VLOOKUP(G364,'[2]Fee Breakdown-After May18'!BO:BP,2,0)</f>
        <v>Perlengkapan RumahAlat &amp; Aksesori Laundry</v>
      </c>
      <c r="AR364" t="s">
        <v>1504</v>
      </c>
      <c r="AS364" t="s">
        <v>1545</v>
      </c>
      <c r="AT364" t="s">
        <v>1558</v>
      </c>
    </row>
    <row r="365" spans="1:46">
      <c r="A365" t="s">
        <v>1811</v>
      </c>
      <c r="B365">
        <v>600001</v>
      </c>
      <c r="C365" t="s">
        <v>1823</v>
      </c>
      <c r="D365">
        <v>852104</v>
      </c>
      <c r="E365" t="s">
        <v>1829</v>
      </c>
      <c r="F365">
        <v>600338</v>
      </c>
      <c r="G365" t="s">
        <v>3672</v>
      </c>
      <c r="H365" t="s">
        <v>3673</v>
      </c>
      <c r="I365" t="s">
        <v>2547</v>
      </c>
      <c r="J365" t="s">
        <v>1811</v>
      </c>
      <c r="K365">
        <v>0.06</v>
      </c>
      <c r="L365">
        <v>0.08</v>
      </c>
      <c r="M365">
        <v>2.0000000000000004E-2</v>
      </c>
      <c r="N365">
        <v>0.1</v>
      </c>
      <c r="O365">
        <v>0.122</v>
      </c>
      <c r="P365">
        <v>-0.02</v>
      </c>
      <c r="Q365">
        <v>0</v>
      </c>
      <c r="R365">
        <v>-0.02</v>
      </c>
      <c r="S365">
        <v>-0.02</v>
      </c>
      <c r="T365">
        <v>-0.02</v>
      </c>
      <c r="U365">
        <v>0.08</v>
      </c>
      <c r="V365">
        <v>0.1</v>
      </c>
      <c r="W365">
        <v>0.08</v>
      </c>
      <c r="X365">
        <v>0.08</v>
      </c>
      <c r="Y365">
        <v>0.08</v>
      </c>
      <c r="Z365">
        <v>0.10199999999999999</v>
      </c>
      <c r="AA365">
        <v>0.122</v>
      </c>
      <c r="AB365">
        <v>0.10199999999999999</v>
      </c>
      <c r="AC365">
        <v>0.10199999999999999</v>
      </c>
      <c r="AD365">
        <v>0.10199999999999999</v>
      </c>
      <c r="AE365" t="str">
        <f>VLOOKUP(G365,'[2]Fee Breakdown-After May18'!BO:BP,2,0)</f>
        <v>Perlengkapan RumahDekorasi RumahStiker Dekoratif</v>
      </c>
      <c r="AR365" t="s">
        <v>1504</v>
      </c>
      <c r="AS365" t="s">
        <v>1545</v>
      </c>
      <c r="AT365" t="s">
        <v>1559</v>
      </c>
    </row>
    <row r="366" spans="1:46">
      <c r="A366" t="s">
        <v>1811</v>
      </c>
      <c r="B366">
        <v>600001</v>
      </c>
      <c r="C366" t="s">
        <v>1823</v>
      </c>
      <c r="D366">
        <v>852104</v>
      </c>
      <c r="E366" t="s">
        <v>1839</v>
      </c>
      <c r="F366">
        <v>1000072</v>
      </c>
      <c r="G366" t="s">
        <v>3675</v>
      </c>
      <c r="H366" t="s">
        <v>3673</v>
      </c>
      <c r="I366" t="s">
        <v>2547</v>
      </c>
      <c r="J366" t="s">
        <v>1811</v>
      </c>
      <c r="K366">
        <v>0.06</v>
      </c>
      <c r="L366">
        <v>0.08</v>
      </c>
      <c r="M366">
        <v>2.0000000000000004E-2</v>
      </c>
      <c r="N366">
        <v>0.1</v>
      </c>
      <c r="O366">
        <v>0.122</v>
      </c>
      <c r="P366">
        <v>-0.02</v>
      </c>
      <c r="Q366">
        <v>0</v>
      </c>
      <c r="R366">
        <v>-0.02</v>
      </c>
      <c r="S366">
        <v>-0.02</v>
      </c>
      <c r="T366">
        <v>-0.02</v>
      </c>
      <c r="U366">
        <v>0.08</v>
      </c>
      <c r="V366">
        <v>0.1</v>
      </c>
      <c r="W366">
        <v>0.08</v>
      </c>
      <c r="X366">
        <v>0.08</v>
      </c>
      <c r="Y366">
        <v>0.08</v>
      </c>
      <c r="Z366">
        <v>0.10199999999999999</v>
      </c>
      <c r="AA366">
        <v>0.122</v>
      </c>
      <c r="AB366">
        <v>0.10199999999999999</v>
      </c>
      <c r="AC366">
        <v>0.10199999999999999</v>
      </c>
      <c r="AD366">
        <v>0.10199999999999999</v>
      </c>
      <c r="AE366" t="str">
        <f>VLOOKUP(G366,'[2]Fee Breakdown-After May18'!BO:BP,2,0)</f>
        <v>Perlengkapan RumahDekorasi RumahPoster &amp; Produk Cetak</v>
      </c>
      <c r="AR366" t="s">
        <v>1504</v>
      </c>
      <c r="AS366" t="s">
        <v>1545</v>
      </c>
      <c r="AT366" t="s">
        <v>1560</v>
      </c>
    </row>
    <row r="367" spans="1:46">
      <c r="A367" t="s">
        <v>1811</v>
      </c>
      <c r="B367">
        <v>600001</v>
      </c>
      <c r="C367" t="s">
        <v>1823</v>
      </c>
      <c r="D367">
        <v>852104</v>
      </c>
      <c r="E367" t="s">
        <v>1832</v>
      </c>
      <c r="F367">
        <v>854024</v>
      </c>
      <c r="G367" t="s">
        <v>3677</v>
      </c>
      <c r="H367" t="s">
        <v>3673</v>
      </c>
      <c r="I367" t="s">
        <v>2547</v>
      </c>
      <c r="J367" t="s">
        <v>1811</v>
      </c>
      <c r="K367">
        <v>0.06</v>
      </c>
      <c r="L367">
        <v>0.08</v>
      </c>
      <c r="M367">
        <v>2.0000000000000004E-2</v>
      </c>
      <c r="N367">
        <v>0.1</v>
      </c>
      <c r="O367">
        <v>0.122</v>
      </c>
      <c r="P367">
        <v>-0.02</v>
      </c>
      <c r="Q367">
        <v>0</v>
      </c>
      <c r="R367">
        <v>-0.02</v>
      </c>
      <c r="S367">
        <v>-0.02</v>
      </c>
      <c r="T367">
        <v>-0.02</v>
      </c>
      <c r="U367">
        <v>0.08</v>
      </c>
      <c r="V367">
        <v>0.1</v>
      </c>
      <c r="W367">
        <v>0.08</v>
      </c>
      <c r="X367">
        <v>0.08</v>
      </c>
      <c r="Y367">
        <v>0.08</v>
      </c>
      <c r="Z367">
        <v>0.10199999999999999</v>
      </c>
      <c r="AA367">
        <v>0.122</v>
      </c>
      <c r="AB367">
        <v>0.10199999999999999</v>
      </c>
      <c r="AC367">
        <v>0.10199999999999999</v>
      </c>
      <c r="AD367">
        <v>0.10199999999999999</v>
      </c>
      <c r="AE367" t="str">
        <f>VLOOKUP(G367,'[2]Fee Breakdown-After May18'!BO:BP,2,0)</f>
        <v>Perlengkapan RumahDekorasi RumahDekorasi Gantung</v>
      </c>
      <c r="AR367" t="s">
        <v>1504</v>
      </c>
      <c r="AS367" t="s">
        <v>1561</v>
      </c>
      <c r="AT367" t="s">
        <v>1562</v>
      </c>
    </row>
    <row r="368" spans="1:46">
      <c r="A368" t="s">
        <v>1811</v>
      </c>
      <c r="B368">
        <v>600001</v>
      </c>
      <c r="C368" t="s">
        <v>1823</v>
      </c>
      <c r="D368">
        <v>852104</v>
      </c>
      <c r="E368" t="s">
        <v>1835</v>
      </c>
      <c r="F368">
        <v>982408</v>
      </c>
      <c r="G368" t="s">
        <v>3679</v>
      </c>
      <c r="H368" t="s">
        <v>3673</v>
      </c>
      <c r="I368" t="s">
        <v>2547</v>
      </c>
      <c r="J368" t="s">
        <v>1811</v>
      </c>
      <c r="K368">
        <v>0.06</v>
      </c>
      <c r="L368">
        <v>0.08</v>
      </c>
      <c r="M368">
        <v>2.0000000000000004E-2</v>
      </c>
      <c r="N368">
        <v>9.5000000000000001E-2</v>
      </c>
      <c r="O368">
        <v>9.1999999999999998E-2</v>
      </c>
      <c r="P368">
        <v>-0.02</v>
      </c>
      <c r="Q368">
        <v>0</v>
      </c>
      <c r="R368">
        <v>-0.02</v>
      </c>
      <c r="S368">
        <v>-0.02</v>
      </c>
      <c r="T368">
        <v>-0.02</v>
      </c>
      <c r="U368">
        <v>7.4999999999999997E-2</v>
      </c>
      <c r="V368">
        <v>9.5000000000000001E-2</v>
      </c>
      <c r="W368">
        <v>7.4999999999999997E-2</v>
      </c>
      <c r="X368">
        <v>7.4999999999999997E-2</v>
      </c>
      <c r="Y368">
        <v>7.4999999999999997E-2</v>
      </c>
      <c r="Z368">
        <v>7.1999999999999995E-2</v>
      </c>
      <c r="AA368">
        <v>9.1999999999999998E-2</v>
      </c>
      <c r="AB368">
        <v>7.1999999999999995E-2</v>
      </c>
      <c r="AC368">
        <v>7.1999999999999995E-2</v>
      </c>
      <c r="AD368">
        <v>7.1999999999999995E-2</v>
      </c>
      <c r="AE368" t="str">
        <f>VLOOKUP(G368,'[2]Fee Breakdown-After May18'!BO:BP,2,0)</f>
        <v>Perlengkapan RumahDekorasi RumahAlbum Foto</v>
      </c>
      <c r="AR368" t="s">
        <v>1504</v>
      </c>
      <c r="AS368" t="s">
        <v>1561</v>
      </c>
      <c r="AT368" t="s">
        <v>1563</v>
      </c>
    </row>
    <row r="369" spans="1:46">
      <c r="A369" t="s">
        <v>1811</v>
      </c>
      <c r="B369">
        <v>600001</v>
      </c>
      <c r="C369" t="s">
        <v>1823</v>
      </c>
      <c r="D369">
        <v>852104</v>
      </c>
      <c r="E369" t="s">
        <v>1830</v>
      </c>
      <c r="F369">
        <v>854664</v>
      </c>
      <c r="G369" t="s">
        <v>3681</v>
      </c>
      <c r="H369" t="s">
        <v>3673</v>
      </c>
      <c r="I369" t="s">
        <v>2547</v>
      </c>
      <c r="J369" t="s">
        <v>1811</v>
      </c>
      <c r="K369">
        <v>0.06</v>
      </c>
      <c r="L369">
        <v>0.08</v>
      </c>
      <c r="M369">
        <v>2.0000000000000004E-2</v>
      </c>
      <c r="N369">
        <v>0.1</v>
      </c>
      <c r="O369">
        <v>0.122</v>
      </c>
      <c r="P369">
        <v>-0.02</v>
      </c>
      <c r="Q369">
        <v>0</v>
      </c>
      <c r="R369">
        <v>-0.02</v>
      </c>
      <c r="S369">
        <v>-0.02</v>
      </c>
      <c r="T369">
        <v>-0.02</v>
      </c>
      <c r="U369">
        <v>0.08</v>
      </c>
      <c r="V369">
        <v>0.1</v>
      </c>
      <c r="W369">
        <v>0.08</v>
      </c>
      <c r="X369">
        <v>0.08</v>
      </c>
      <c r="Y369">
        <v>0.08</v>
      </c>
      <c r="Z369">
        <v>0.10199999999999999</v>
      </c>
      <c r="AA369">
        <v>0.122</v>
      </c>
      <c r="AB369">
        <v>0.10199999999999999</v>
      </c>
      <c r="AC369">
        <v>0.10199999999999999</v>
      </c>
      <c r="AD369">
        <v>0.10199999999999999</v>
      </c>
      <c r="AE369" t="str">
        <f>VLOOKUP(G369,'[2]Fee Breakdown-After May18'!BO:BP,2,0)</f>
        <v>Perlengkapan RumahDekorasi RumahOrnamen Fengshui</v>
      </c>
      <c r="AR369" t="s">
        <v>1504</v>
      </c>
      <c r="AS369" t="s">
        <v>1561</v>
      </c>
      <c r="AT369" t="s">
        <v>1564</v>
      </c>
    </row>
    <row r="370" spans="1:46">
      <c r="A370" t="s">
        <v>1811</v>
      </c>
      <c r="B370">
        <v>600001</v>
      </c>
      <c r="C370" t="s">
        <v>1823</v>
      </c>
      <c r="D370">
        <v>852104</v>
      </c>
      <c r="E370" t="s">
        <v>1841</v>
      </c>
      <c r="F370">
        <v>854792</v>
      </c>
      <c r="G370" t="s">
        <v>3683</v>
      </c>
      <c r="H370" t="s">
        <v>3673</v>
      </c>
      <c r="I370" t="s">
        <v>2547</v>
      </c>
      <c r="J370" t="s">
        <v>1811</v>
      </c>
      <c r="K370">
        <v>0.06</v>
      </c>
      <c r="L370">
        <v>0.08</v>
      </c>
      <c r="M370">
        <v>2.0000000000000004E-2</v>
      </c>
      <c r="N370">
        <v>0.1</v>
      </c>
      <c r="O370">
        <v>0.122</v>
      </c>
      <c r="P370">
        <v>-0.02</v>
      </c>
      <c r="Q370">
        <v>0</v>
      </c>
      <c r="R370">
        <v>-0.02</v>
      </c>
      <c r="S370">
        <v>-0.02</v>
      </c>
      <c r="T370">
        <v>-0.02</v>
      </c>
      <c r="U370">
        <v>0.08</v>
      </c>
      <c r="V370">
        <v>0.1</v>
      </c>
      <c r="W370">
        <v>0.08</v>
      </c>
      <c r="X370">
        <v>0.08</v>
      </c>
      <c r="Y370">
        <v>0.08</v>
      </c>
      <c r="Z370">
        <v>0.10199999999999999</v>
      </c>
      <c r="AA370">
        <v>0.122</v>
      </c>
      <c r="AB370">
        <v>0.10199999999999999</v>
      </c>
      <c r="AC370">
        <v>0.10199999999999999</v>
      </c>
      <c r="AD370">
        <v>0.10199999999999999</v>
      </c>
      <c r="AE370" t="str">
        <f>VLOOKUP(G370,'[2]Fee Breakdown-After May18'!BO:BP,2,0)</f>
        <v>Perlengkapan RumahDekorasi RumahDekorasi Keagamaan</v>
      </c>
      <c r="AR370" t="s">
        <v>1504</v>
      </c>
      <c r="AS370" t="s">
        <v>1561</v>
      </c>
      <c r="AT370" t="s">
        <v>1565</v>
      </c>
    </row>
    <row r="371" spans="1:46">
      <c r="A371" t="s">
        <v>1811</v>
      </c>
      <c r="B371">
        <v>600001</v>
      </c>
      <c r="C371" t="s">
        <v>1823</v>
      </c>
      <c r="D371">
        <v>852104</v>
      </c>
      <c r="E371" t="s">
        <v>1833</v>
      </c>
      <c r="F371">
        <v>600347</v>
      </c>
      <c r="G371" t="s">
        <v>3685</v>
      </c>
      <c r="H371" t="s">
        <v>3673</v>
      </c>
      <c r="I371" t="s">
        <v>2547</v>
      </c>
      <c r="J371" t="s">
        <v>1811</v>
      </c>
      <c r="K371">
        <v>0.06</v>
      </c>
      <c r="L371">
        <v>0.08</v>
      </c>
      <c r="M371">
        <v>2.0000000000000004E-2</v>
      </c>
      <c r="N371">
        <v>0.1</v>
      </c>
      <c r="O371">
        <v>0.122</v>
      </c>
      <c r="P371">
        <v>-0.02</v>
      </c>
      <c r="Q371">
        <v>0</v>
      </c>
      <c r="R371">
        <v>-0.02</v>
      </c>
      <c r="S371">
        <v>-0.02</v>
      </c>
      <c r="T371">
        <v>-0.02</v>
      </c>
      <c r="U371">
        <v>0.08</v>
      </c>
      <c r="V371">
        <v>0.1</v>
      </c>
      <c r="W371">
        <v>0.08</v>
      </c>
      <c r="X371">
        <v>0.08</v>
      </c>
      <c r="Y371">
        <v>0.08</v>
      </c>
      <c r="Z371">
        <v>0.10199999999999999</v>
      </c>
      <c r="AA371">
        <v>0.122</v>
      </c>
      <c r="AB371">
        <v>0.10199999999999999</v>
      </c>
      <c r="AC371">
        <v>0.10199999999999999</v>
      </c>
      <c r="AD371">
        <v>0.10199999999999999</v>
      </c>
      <c r="AE371" t="str">
        <f>VLOOKUP(G371,'[2]Fee Breakdown-After May18'!BO:BP,2,0)</f>
        <v>Perlengkapan RumahDekorasi RumahKait &amp; Rak</v>
      </c>
      <c r="AR371" t="s">
        <v>1504</v>
      </c>
      <c r="AS371" t="s">
        <v>1561</v>
      </c>
      <c r="AT371" t="s">
        <v>1566</v>
      </c>
    </row>
    <row r="372" spans="1:46">
      <c r="A372" t="s">
        <v>1811</v>
      </c>
      <c r="B372">
        <v>600001</v>
      </c>
      <c r="C372" t="s">
        <v>1823</v>
      </c>
      <c r="D372">
        <v>852104</v>
      </c>
      <c r="E372" t="s">
        <v>1827</v>
      </c>
      <c r="F372">
        <v>600321</v>
      </c>
      <c r="G372" t="s">
        <v>3687</v>
      </c>
      <c r="H372" t="s">
        <v>3673</v>
      </c>
      <c r="I372" t="s">
        <v>2547</v>
      </c>
      <c r="J372" t="s">
        <v>1811</v>
      </c>
      <c r="K372">
        <v>0.06</v>
      </c>
      <c r="L372">
        <v>0.08</v>
      </c>
      <c r="M372">
        <v>2.0000000000000004E-2</v>
      </c>
      <c r="N372">
        <v>0.1</v>
      </c>
      <c r="O372">
        <v>0.122</v>
      </c>
      <c r="P372">
        <v>-0.02</v>
      </c>
      <c r="Q372">
        <v>0</v>
      </c>
      <c r="R372">
        <v>-0.02</v>
      </c>
      <c r="S372">
        <v>-0.02</v>
      </c>
      <c r="T372">
        <v>-0.02</v>
      </c>
      <c r="U372">
        <v>0.08</v>
      </c>
      <c r="V372">
        <v>0.1</v>
      </c>
      <c r="W372">
        <v>0.08</v>
      </c>
      <c r="X372">
        <v>0.08</v>
      </c>
      <c r="Y372">
        <v>0.08</v>
      </c>
      <c r="Z372">
        <v>0.10199999999999999</v>
      </c>
      <c r="AA372">
        <v>0.122</v>
      </c>
      <c r="AB372">
        <v>0.10199999999999999</v>
      </c>
      <c r="AC372">
        <v>0.10199999999999999</v>
      </c>
      <c r="AD372">
        <v>0.10199999999999999</v>
      </c>
      <c r="AE372" t="str">
        <f>VLOOKUP(G372,'[2]Fee Breakdown-After May18'!BO:BP,2,0)</f>
        <v>Perlengkapan RumahDekorasi RumahJam Dinding</v>
      </c>
      <c r="AR372" t="s">
        <v>1504</v>
      </c>
      <c r="AS372" t="s">
        <v>1561</v>
      </c>
      <c r="AT372" t="s">
        <v>1567</v>
      </c>
    </row>
    <row r="373" spans="1:46">
      <c r="A373" t="s">
        <v>1811</v>
      </c>
      <c r="B373">
        <v>600001</v>
      </c>
      <c r="C373" t="s">
        <v>1823</v>
      </c>
      <c r="D373">
        <v>852104</v>
      </c>
      <c r="E373" t="s">
        <v>1836</v>
      </c>
      <c r="F373">
        <v>600341</v>
      </c>
      <c r="G373" t="s">
        <v>3689</v>
      </c>
      <c r="H373" t="s">
        <v>3673</v>
      </c>
      <c r="I373" t="s">
        <v>2547</v>
      </c>
      <c r="J373" t="s">
        <v>1811</v>
      </c>
      <c r="K373">
        <v>0.06</v>
      </c>
      <c r="L373">
        <v>0.08</v>
      </c>
      <c r="M373">
        <v>2.0000000000000004E-2</v>
      </c>
      <c r="N373">
        <v>9.5000000000000001E-2</v>
      </c>
      <c r="O373">
        <v>0.122</v>
      </c>
      <c r="P373">
        <v>-0.02</v>
      </c>
      <c r="Q373">
        <v>0</v>
      </c>
      <c r="R373">
        <v>-0.02</v>
      </c>
      <c r="S373">
        <v>-0.02</v>
      </c>
      <c r="T373">
        <v>-0.02</v>
      </c>
      <c r="U373">
        <v>7.4999999999999997E-2</v>
      </c>
      <c r="V373">
        <v>9.5000000000000001E-2</v>
      </c>
      <c r="W373">
        <v>7.4999999999999997E-2</v>
      </c>
      <c r="X373">
        <v>7.4999999999999997E-2</v>
      </c>
      <c r="Y373">
        <v>7.4999999999999997E-2</v>
      </c>
      <c r="Z373">
        <v>0.10199999999999999</v>
      </c>
      <c r="AA373">
        <v>0.122</v>
      </c>
      <c r="AB373">
        <v>0.10199999999999999</v>
      </c>
      <c r="AC373">
        <v>0.10199999999999999</v>
      </c>
      <c r="AD373">
        <v>0.10199999999999999</v>
      </c>
      <c r="AE373" t="str">
        <f>VLOOKUP(G373,'[2]Fee Breakdown-After May18'!BO:BP,2,0)</f>
        <v>Perlengkapan RumahDekorasi RumahBingkai Foto</v>
      </c>
      <c r="AR373" t="s">
        <v>1504</v>
      </c>
      <c r="AS373" t="s">
        <v>1561</v>
      </c>
      <c r="AT373" t="s">
        <v>1568</v>
      </c>
    </row>
    <row r="374" spans="1:46">
      <c r="A374" t="s">
        <v>1811</v>
      </c>
      <c r="B374">
        <v>600001</v>
      </c>
      <c r="C374" t="s">
        <v>1823</v>
      </c>
      <c r="D374">
        <v>852104</v>
      </c>
      <c r="E374" t="s">
        <v>1828</v>
      </c>
      <c r="F374">
        <v>700654</v>
      </c>
      <c r="G374" t="s">
        <v>3691</v>
      </c>
      <c r="H374" t="s">
        <v>3673</v>
      </c>
      <c r="I374" t="s">
        <v>2547</v>
      </c>
      <c r="J374" t="s">
        <v>1811</v>
      </c>
      <c r="K374">
        <v>0.06</v>
      </c>
      <c r="L374">
        <v>0.08</v>
      </c>
      <c r="M374">
        <v>2.0000000000000004E-2</v>
      </c>
      <c r="N374">
        <v>0.1</v>
      </c>
      <c r="O374">
        <v>0.122</v>
      </c>
      <c r="P374">
        <v>-0.02</v>
      </c>
      <c r="Q374">
        <v>0</v>
      </c>
      <c r="R374">
        <v>-0.02</v>
      </c>
      <c r="S374">
        <v>-0.02</v>
      </c>
      <c r="T374">
        <v>-0.02</v>
      </c>
      <c r="U374">
        <v>0.08</v>
      </c>
      <c r="V374">
        <v>0.1</v>
      </c>
      <c r="W374">
        <v>0.08</v>
      </c>
      <c r="X374">
        <v>0.08</v>
      </c>
      <c r="Y374">
        <v>0.08</v>
      </c>
      <c r="Z374">
        <v>0.10199999999999999</v>
      </c>
      <c r="AA374">
        <v>0.122</v>
      </c>
      <c r="AB374">
        <v>0.10199999999999999</v>
      </c>
      <c r="AC374">
        <v>0.10199999999999999</v>
      </c>
      <c r="AD374">
        <v>0.10199999999999999</v>
      </c>
      <c r="AE374" t="str">
        <f>VLOOKUP(G374,'[2]Fee Breakdown-After May18'!BO:BP,2,0)</f>
        <v>Perlengkapan RumahDekorasi RumahBunga, Tanaman &amp; Buah Dekoratif</v>
      </c>
      <c r="AR374" t="s">
        <v>1504</v>
      </c>
      <c r="AS374" t="s">
        <v>1561</v>
      </c>
      <c r="AT374" t="s">
        <v>1569</v>
      </c>
    </row>
    <row r="375" spans="1:46">
      <c r="A375" t="s">
        <v>1811</v>
      </c>
      <c r="B375">
        <v>600001</v>
      </c>
      <c r="C375" t="s">
        <v>1823</v>
      </c>
      <c r="D375">
        <v>852104</v>
      </c>
      <c r="E375" t="s">
        <v>1844</v>
      </c>
      <c r="F375">
        <v>700655</v>
      </c>
      <c r="G375" t="s">
        <v>3693</v>
      </c>
      <c r="H375" t="s">
        <v>3673</v>
      </c>
      <c r="I375" t="s">
        <v>2547</v>
      </c>
      <c r="J375" t="s">
        <v>1811</v>
      </c>
      <c r="K375">
        <v>0.06</v>
      </c>
      <c r="L375">
        <v>0.08</v>
      </c>
      <c r="M375">
        <v>2.0000000000000004E-2</v>
      </c>
      <c r="N375">
        <v>0.1</v>
      </c>
      <c r="O375">
        <v>0.122</v>
      </c>
      <c r="P375">
        <v>-0.02</v>
      </c>
      <c r="Q375">
        <v>0</v>
      </c>
      <c r="R375">
        <v>-0.02</v>
      </c>
      <c r="S375">
        <v>-0.02</v>
      </c>
      <c r="T375">
        <v>-0.02</v>
      </c>
      <c r="U375">
        <v>0.08</v>
      </c>
      <c r="V375">
        <v>0.1</v>
      </c>
      <c r="W375">
        <v>0.08</v>
      </c>
      <c r="X375">
        <v>0.08</v>
      </c>
      <c r="Y375">
        <v>0.08</v>
      </c>
      <c r="Z375">
        <v>0.10199999999999999</v>
      </c>
      <c r="AA375">
        <v>0.122</v>
      </c>
      <c r="AB375">
        <v>0.10199999999999999</v>
      </c>
      <c r="AC375">
        <v>0.10199999999999999</v>
      </c>
      <c r="AD375">
        <v>0.10199999999999999</v>
      </c>
      <c r="AE375" t="str">
        <f>VLOOKUP(G375,'[2]Fee Breakdown-After May18'!BO:BP,2,0)</f>
        <v>Perlengkapan RumahDekorasi RumahVas &amp; Isian</v>
      </c>
      <c r="AR375" t="s">
        <v>1504</v>
      </c>
      <c r="AS375" t="s">
        <v>1561</v>
      </c>
      <c r="AT375" t="s">
        <v>1570</v>
      </c>
    </row>
    <row r="376" spans="1:46">
      <c r="A376" t="s">
        <v>1811</v>
      </c>
      <c r="B376">
        <v>600001</v>
      </c>
      <c r="C376" t="s">
        <v>1823</v>
      </c>
      <c r="D376">
        <v>852104</v>
      </c>
      <c r="E376" t="s">
        <v>1303</v>
      </c>
      <c r="F376">
        <v>854408</v>
      </c>
      <c r="G376" t="s">
        <v>3696</v>
      </c>
      <c r="H376" t="s">
        <v>3673</v>
      </c>
      <c r="I376" t="s">
        <v>2547</v>
      </c>
      <c r="J376" t="s">
        <v>1811</v>
      </c>
      <c r="K376">
        <v>0.06</v>
      </c>
      <c r="L376">
        <v>0.08</v>
      </c>
      <c r="M376">
        <v>2.0000000000000004E-2</v>
      </c>
      <c r="N376">
        <v>9.2499999999999999E-2</v>
      </c>
      <c r="O376">
        <v>0.11449999999999999</v>
      </c>
      <c r="P376">
        <v>-1.2500000000000002E-2</v>
      </c>
      <c r="Q376">
        <v>0</v>
      </c>
      <c r="R376">
        <v>-1.2500000000000002E-2</v>
      </c>
      <c r="S376">
        <v>-1.2500000000000002E-2</v>
      </c>
      <c r="T376">
        <v>-1.2500000000000002E-2</v>
      </c>
      <c r="U376">
        <v>0.08</v>
      </c>
      <c r="V376">
        <v>9.2499999999999999E-2</v>
      </c>
      <c r="W376">
        <v>0.08</v>
      </c>
      <c r="X376">
        <v>0.08</v>
      </c>
      <c r="Y376">
        <v>0.08</v>
      </c>
      <c r="Z376">
        <v>0.10199999999999999</v>
      </c>
      <c r="AA376">
        <v>0.11449999999999999</v>
      </c>
      <c r="AB376">
        <v>0.10199999999999999</v>
      </c>
      <c r="AC376">
        <v>0.10199999999999999</v>
      </c>
      <c r="AD376">
        <v>0.10199999999999999</v>
      </c>
      <c r="AE376" t="str">
        <f>VLOOKUP(G376,'[2]Fee Breakdown-After May18'!BO:BP,2,0)</f>
        <v>Perlengkapan RumahDekorasi RumahCermin</v>
      </c>
      <c r="AR376" t="s">
        <v>1504</v>
      </c>
      <c r="AS376" t="s">
        <v>1561</v>
      </c>
      <c r="AT376" t="s">
        <v>1571</v>
      </c>
    </row>
    <row r="377" spans="1:46">
      <c r="A377" t="s">
        <v>1811</v>
      </c>
      <c r="B377">
        <v>600001</v>
      </c>
      <c r="C377" t="s">
        <v>1823</v>
      </c>
      <c r="D377">
        <v>852104</v>
      </c>
      <c r="E377" t="s">
        <v>1837</v>
      </c>
      <c r="F377">
        <v>984200</v>
      </c>
      <c r="G377" t="s">
        <v>3698</v>
      </c>
      <c r="H377" t="s">
        <v>3673</v>
      </c>
      <c r="I377" t="s">
        <v>2547</v>
      </c>
      <c r="J377" t="s">
        <v>1811</v>
      </c>
      <c r="K377">
        <v>0.06</v>
      </c>
      <c r="L377">
        <v>0.08</v>
      </c>
      <c r="M377">
        <v>2.0000000000000004E-2</v>
      </c>
      <c r="N377">
        <v>0.1</v>
      </c>
      <c r="O377">
        <v>0.122</v>
      </c>
      <c r="P377">
        <v>-0.02</v>
      </c>
      <c r="Q377">
        <v>0</v>
      </c>
      <c r="R377">
        <v>-0.02</v>
      </c>
      <c r="S377">
        <v>-0.02</v>
      </c>
      <c r="T377">
        <v>-0.02</v>
      </c>
      <c r="U377">
        <v>0.08</v>
      </c>
      <c r="V377">
        <v>0.1</v>
      </c>
      <c r="W377">
        <v>0.08</v>
      </c>
      <c r="X377">
        <v>0.08</v>
      </c>
      <c r="Y377">
        <v>0.08</v>
      </c>
      <c r="Z377">
        <v>0.10199999999999999</v>
      </c>
      <c r="AA377">
        <v>0.122</v>
      </c>
      <c r="AB377">
        <v>0.10199999999999999</v>
      </c>
      <c r="AC377">
        <v>0.10199999999999999</v>
      </c>
      <c r="AD377">
        <v>0.10199999999999999</v>
      </c>
      <c r="AE377" t="str">
        <f>VLOOKUP(G377,'[2]Fee Breakdown-After May18'!BO:BP,2,0)</f>
        <v>Perlengkapan RumahDekorasi RumahCelengan</v>
      </c>
      <c r="AR377" t="s">
        <v>1504</v>
      </c>
      <c r="AS377" t="s">
        <v>1561</v>
      </c>
      <c r="AT377" t="s">
        <v>1572</v>
      </c>
    </row>
    <row r="378" spans="1:46">
      <c r="A378" t="s">
        <v>1811</v>
      </c>
      <c r="B378">
        <v>600001</v>
      </c>
      <c r="C378" t="s">
        <v>1823</v>
      </c>
      <c r="D378">
        <v>852104</v>
      </c>
      <c r="E378" t="s">
        <v>1831</v>
      </c>
      <c r="F378">
        <v>984712</v>
      </c>
      <c r="G378" t="s">
        <v>3700</v>
      </c>
      <c r="H378" t="s">
        <v>3673</v>
      </c>
      <c r="I378" t="s">
        <v>2547</v>
      </c>
      <c r="J378" t="s">
        <v>1811</v>
      </c>
      <c r="K378">
        <v>0.06</v>
      </c>
      <c r="L378">
        <v>0.08</v>
      </c>
      <c r="M378">
        <v>2.0000000000000004E-2</v>
      </c>
      <c r="N378">
        <v>0.1</v>
      </c>
      <c r="O378">
        <v>0.122</v>
      </c>
      <c r="P378">
        <v>-0.02</v>
      </c>
      <c r="Q378">
        <v>0</v>
      </c>
      <c r="R378">
        <v>-0.02</v>
      </c>
      <c r="S378">
        <v>-0.02</v>
      </c>
      <c r="T378">
        <v>-0.02</v>
      </c>
      <c r="U378">
        <v>0.08</v>
      </c>
      <c r="V378">
        <v>0.1</v>
      </c>
      <c r="W378">
        <v>0.08</v>
      </c>
      <c r="X378">
        <v>0.08</v>
      </c>
      <c r="Y378">
        <v>0.08</v>
      </c>
      <c r="Z378">
        <v>0.10199999999999999</v>
      </c>
      <c r="AA378">
        <v>0.122</v>
      </c>
      <c r="AB378">
        <v>0.10199999999999999</v>
      </c>
      <c r="AC378">
        <v>0.10199999999999999</v>
      </c>
      <c r="AD378">
        <v>0.10199999999999999</v>
      </c>
      <c r="AE378" t="str">
        <f>VLOOKUP(G378,'[2]Fee Breakdown-After May18'!BO:BP,2,0)</f>
        <v>Perlengkapan RumahDekorasi RumahKipas Tangan</v>
      </c>
      <c r="AR378" t="s">
        <v>1504</v>
      </c>
      <c r="AS378" t="s">
        <v>1561</v>
      </c>
      <c r="AT378" t="s">
        <v>1573</v>
      </c>
    </row>
    <row r="379" spans="1:46">
      <c r="A379" t="s">
        <v>1811</v>
      </c>
      <c r="B379">
        <v>600001</v>
      </c>
      <c r="C379" t="s">
        <v>1823</v>
      </c>
      <c r="D379">
        <v>852104</v>
      </c>
      <c r="E379" t="s">
        <v>1825</v>
      </c>
      <c r="F379">
        <v>854152</v>
      </c>
      <c r="G379" t="s">
        <v>3703</v>
      </c>
      <c r="H379" t="s">
        <v>3673</v>
      </c>
      <c r="I379" t="s">
        <v>2547</v>
      </c>
      <c r="J379" t="s">
        <v>1811</v>
      </c>
      <c r="K379">
        <v>0.06</v>
      </c>
      <c r="L379">
        <v>0.08</v>
      </c>
      <c r="M379">
        <v>2.0000000000000004E-2</v>
      </c>
      <c r="N379">
        <v>0.1</v>
      </c>
      <c r="O379">
        <v>0.122</v>
      </c>
      <c r="P379">
        <v>-0.02</v>
      </c>
      <c r="Q379">
        <v>0</v>
      </c>
      <c r="R379">
        <v>-0.02</v>
      </c>
      <c r="S379">
        <v>-0.02</v>
      </c>
      <c r="T379">
        <v>-0.02</v>
      </c>
      <c r="U379">
        <v>0.08</v>
      </c>
      <c r="V379">
        <v>0.1</v>
      </c>
      <c r="W379">
        <v>0.08</v>
      </c>
      <c r="X379">
        <v>0.08</v>
      </c>
      <c r="Y379">
        <v>0.08</v>
      </c>
      <c r="Z379">
        <v>0.10199999999999999</v>
      </c>
      <c r="AA379">
        <v>0.122</v>
      </c>
      <c r="AB379">
        <v>0.10199999999999999</v>
      </c>
      <c r="AC379">
        <v>0.10199999999999999</v>
      </c>
      <c r="AD379">
        <v>0.10199999999999999</v>
      </c>
      <c r="AE379" t="str">
        <f>VLOOKUP(G379,'[2]Fee Breakdown-After May18'!BO:BP,2,0)</f>
        <v>Perlengkapan RumahDekorasi RumahLilin</v>
      </c>
      <c r="AR379" t="s">
        <v>1504</v>
      </c>
      <c r="AS379" t="s">
        <v>1561</v>
      </c>
      <c r="AT379" t="s">
        <v>1574</v>
      </c>
    </row>
    <row r="380" spans="1:46">
      <c r="A380" t="s">
        <v>1811</v>
      </c>
      <c r="B380">
        <v>600001</v>
      </c>
      <c r="C380" t="s">
        <v>1823</v>
      </c>
      <c r="D380">
        <v>852104</v>
      </c>
      <c r="E380" t="s">
        <v>1838</v>
      </c>
      <c r="F380">
        <v>982280</v>
      </c>
      <c r="G380" t="s">
        <v>3705</v>
      </c>
      <c r="H380" t="s">
        <v>3673</v>
      </c>
      <c r="I380" t="s">
        <v>2547</v>
      </c>
      <c r="J380" t="s">
        <v>1811</v>
      </c>
      <c r="K380">
        <v>0.06</v>
      </c>
      <c r="L380">
        <v>0.08</v>
      </c>
      <c r="M380">
        <v>2.0000000000000004E-2</v>
      </c>
      <c r="N380">
        <v>0.1</v>
      </c>
      <c r="O380">
        <v>0.122</v>
      </c>
      <c r="P380">
        <v>-0.02</v>
      </c>
      <c r="Q380">
        <v>0</v>
      </c>
      <c r="R380">
        <v>-0.02</v>
      </c>
      <c r="S380">
        <v>-0.02</v>
      </c>
      <c r="T380">
        <v>-0.02</v>
      </c>
      <c r="U380">
        <v>0.08</v>
      </c>
      <c r="V380">
        <v>0.1</v>
      </c>
      <c r="W380">
        <v>0.08</v>
      </c>
      <c r="X380">
        <v>0.08</v>
      </c>
      <c r="Y380">
        <v>0.08</v>
      </c>
      <c r="Z380">
        <v>0.10199999999999999</v>
      </c>
      <c r="AA380">
        <v>0.122</v>
      </c>
      <c r="AB380">
        <v>0.10199999999999999</v>
      </c>
      <c r="AC380">
        <v>0.10199999999999999</v>
      </c>
      <c r="AD380">
        <v>0.10199999999999999</v>
      </c>
      <c r="AE380" t="str">
        <f>VLOOKUP(G380,'[2]Fee Breakdown-After May18'!BO:BP,2,0)</f>
        <v>Perlengkapan RumahDekorasi RumahPlakat &amp; Papan Petunjuk</v>
      </c>
      <c r="AR380" t="s">
        <v>1504</v>
      </c>
      <c r="AS380" t="s">
        <v>1561</v>
      </c>
      <c r="AT380" t="s">
        <v>1575</v>
      </c>
    </row>
    <row r="381" spans="1:46">
      <c r="A381" t="s">
        <v>1811</v>
      </c>
      <c r="B381">
        <v>600001</v>
      </c>
      <c r="C381" t="s">
        <v>1823</v>
      </c>
      <c r="D381">
        <v>852104</v>
      </c>
      <c r="E381" t="s">
        <v>1840</v>
      </c>
      <c r="F381">
        <v>854536</v>
      </c>
      <c r="G381" t="s">
        <v>3708</v>
      </c>
      <c r="H381" t="s">
        <v>3673</v>
      </c>
      <c r="I381" t="s">
        <v>2547</v>
      </c>
      <c r="J381" t="s">
        <v>1811</v>
      </c>
      <c r="K381">
        <v>0.06</v>
      </c>
      <c r="L381">
        <v>0.08</v>
      </c>
      <c r="M381">
        <v>2.0000000000000004E-2</v>
      </c>
      <c r="N381">
        <v>0.1</v>
      </c>
      <c r="O381">
        <v>0.122</v>
      </c>
      <c r="P381">
        <v>-0.02</v>
      </c>
      <c r="Q381">
        <v>0</v>
      </c>
      <c r="R381">
        <v>-0.02</v>
      </c>
      <c r="S381">
        <v>-0.02</v>
      </c>
      <c r="T381">
        <v>-0.02</v>
      </c>
      <c r="U381">
        <v>0.08</v>
      </c>
      <c r="V381">
        <v>0.1</v>
      </c>
      <c r="W381">
        <v>0.08</v>
      </c>
      <c r="X381">
        <v>0.08</v>
      </c>
      <c r="Y381">
        <v>0.08</v>
      </c>
      <c r="Z381">
        <v>0.10199999999999999</v>
      </c>
      <c r="AA381">
        <v>0.122</v>
      </c>
      <c r="AB381">
        <v>0.10199999999999999</v>
      </c>
      <c r="AC381">
        <v>0.10199999999999999</v>
      </c>
      <c r="AD381">
        <v>0.10199999999999999</v>
      </c>
      <c r="AE381" t="str">
        <f>VLOOKUP(G381,'[2]Fee Breakdown-After May18'!BO:BP,2,0)</f>
        <v>Perlengkapan RumahDekorasi RumahMagnet Kulkas</v>
      </c>
      <c r="AR381" t="s">
        <v>1504</v>
      </c>
      <c r="AS381" t="s">
        <v>1561</v>
      </c>
      <c r="AT381" t="s">
        <v>1576</v>
      </c>
    </row>
    <row r="382" spans="1:46">
      <c r="A382" t="s">
        <v>1811</v>
      </c>
      <c r="B382">
        <v>600001</v>
      </c>
      <c r="C382" t="s">
        <v>1823</v>
      </c>
      <c r="D382">
        <v>852104</v>
      </c>
      <c r="E382" t="s">
        <v>1824</v>
      </c>
      <c r="F382">
        <v>854280</v>
      </c>
      <c r="G382" t="s">
        <v>3711</v>
      </c>
      <c r="H382" t="s">
        <v>3673</v>
      </c>
      <c r="I382" t="s">
        <v>2547</v>
      </c>
      <c r="J382" t="s">
        <v>1811</v>
      </c>
      <c r="K382">
        <v>0.06</v>
      </c>
      <c r="L382">
        <v>0.08</v>
      </c>
      <c r="M382">
        <v>2.0000000000000004E-2</v>
      </c>
      <c r="N382">
        <v>0.1</v>
      </c>
      <c r="O382">
        <v>0.122</v>
      </c>
      <c r="P382">
        <v>-0.02</v>
      </c>
      <c r="Q382">
        <v>0</v>
      </c>
      <c r="R382">
        <v>-0.02</v>
      </c>
      <c r="S382">
        <v>-0.02</v>
      </c>
      <c r="T382">
        <v>-0.02</v>
      </c>
      <c r="U382">
        <v>0.08</v>
      </c>
      <c r="V382">
        <v>0.1</v>
      </c>
      <c r="W382">
        <v>0.08</v>
      </c>
      <c r="X382">
        <v>0.08</v>
      </c>
      <c r="Y382">
        <v>0.08</v>
      </c>
      <c r="Z382">
        <v>0.10199999999999999</v>
      </c>
      <c r="AA382">
        <v>0.122</v>
      </c>
      <c r="AB382">
        <v>0.10199999999999999</v>
      </c>
      <c r="AC382">
        <v>0.10199999999999999</v>
      </c>
      <c r="AD382">
        <v>0.10199999999999999</v>
      </c>
      <c r="AE382" t="str">
        <f>VLOOKUP(G382,'[2]Fee Breakdown-After May18'!BO:BP,2,0)</f>
        <v>Perlengkapan RumahDekorasi RumahTempat Lilin</v>
      </c>
      <c r="AR382" t="s">
        <v>1504</v>
      </c>
      <c r="AS382" t="s">
        <v>1561</v>
      </c>
      <c r="AT382" t="s">
        <v>1577</v>
      </c>
    </row>
    <row r="383" spans="1:46">
      <c r="A383" t="s">
        <v>1811</v>
      </c>
      <c r="B383">
        <v>600001</v>
      </c>
      <c r="C383" t="s">
        <v>1823</v>
      </c>
      <c r="D383">
        <v>852104</v>
      </c>
      <c r="E383" t="s">
        <v>1843</v>
      </c>
      <c r="F383">
        <v>853896</v>
      </c>
      <c r="G383" t="s">
        <v>3714</v>
      </c>
      <c r="H383" t="s">
        <v>3673</v>
      </c>
      <c r="I383" t="s">
        <v>2547</v>
      </c>
      <c r="J383" t="s">
        <v>1811</v>
      </c>
      <c r="K383">
        <v>0.06</v>
      </c>
      <c r="L383">
        <v>0.08</v>
      </c>
      <c r="M383">
        <v>2.0000000000000004E-2</v>
      </c>
      <c r="N383">
        <v>0.1</v>
      </c>
      <c r="O383">
        <v>0.122</v>
      </c>
      <c r="P383">
        <v>-0.02</v>
      </c>
      <c r="Q383">
        <v>0</v>
      </c>
      <c r="R383">
        <v>-0.02</v>
      </c>
      <c r="S383">
        <v>-0.02</v>
      </c>
      <c r="T383">
        <v>-0.02</v>
      </c>
      <c r="U383">
        <v>0.08</v>
      </c>
      <c r="V383">
        <v>0.1</v>
      </c>
      <c r="W383">
        <v>0.08</v>
      </c>
      <c r="X383">
        <v>0.08</v>
      </c>
      <c r="Y383">
        <v>0.08</v>
      </c>
      <c r="Z383">
        <v>0.10199999999999999</v>
      </c>
      <c r="AA383">
        <v>0.122</v>
      </c>
      <c r="AB383">
        <v>0.10199999999999999</v>
      </c>
      <c r="AC383">
        <v>0.10199999999999999</v>
      </c>
      <c r="AD383">
        <v>0.10199999999999999</v>
      </c>
      <c r="AE383" t="str">
        <f>VLOOKUP(G383,'[2]Fee Breakdown-After May18'!BO:BP,2,0)</f>
        <v>Perlengkapan RumahDekorasi RumahPermadani</v>
      </c>
      <c r="AR383" t="s">
        <v>1504</v>
      </c>
      <c r="AS383" t="s">
        <v>1561</v>
      </c>
      <c r="AT383" t="s">
        <v>1578</v>
      </c>
    </row>
    <row r="384" spans="1:46">
      <c r="A384" t="s">
        <v>1811</v>
      </c>
      <c r="B384">
        <v>600001</v>
      </c>
      <c r="C384" t="s">
        <v>1823</v>
      </c>
      <c r="D384">
        <v>852104</v>
      </c>
      <c r="E384" t="s">
        <v>1842</v>
      </c>
      <c r="F384">
        <v>600299</v>
      </c>
      <c r="G384" t="s">
        <v>3717</v>
      </c>
      <c r="H384" t="s">
        <v>3673</v>
      </c>
      <c r="I384" t="s">
        <v>2547</v>
      </c>
      <c r="J384" t="s">
        <v>1811</v>
      </c>
      <c r="K384">
        <v>0.06</v>
      </c>
      <c r="L384">
        <v>0.08</v>
      </c>
      <c r="M384">
        <v>2.0000000000000004E-2</v>
      </c>
      <c r="N384">
        <v>0.1</v>
      </c>
      <c r="O384">
        <v>9.1999999999999998E-2</v>
      </c>
      <c r="P384">
        <v>-0.02</v>
      </c>
      <c r="Q384">
        <v>0</v>
      </c>
      <c r="R384">
        <v>-0.02</v>
      </c>
      <c r="S384">
        <v>-0.02</v>
      </c>
      <c r="T384">
        <v>-0.02</v>
      </c>
      <c r="U384">
        <v>0.08</v>
      </c>
      <c r="V384">
        <v>0.1</v>
      </c>
      <c r="W384">
        <v>0.08</v>
      </c>
      <c r="X384">
        <v>0.08</v>
      </c>
      <c r="Y384">
        <v>0.08</v>
      </c>
      <c r="Z384">
        <v>7.1999999999999995E-2</v>
      </c>
      <c r="AA384">
        <v>9.1999999999999998E-2</v>
      </c>
      <c r="AB384">
        <v>7.1999999999999995E-2</v>
      </c>
      <c r="AC384">
        <v>7.1999999999999995E-2</v>
      </c>
      <c r="AD384">
        <v>7.1999999999999995E-2</v>
      </c>
      <c r="AE384" t="str">
        <f>VLOOKUP(G384,'[2]Fee Breakdown-After May18'!BO:BP,2,0)</f>
        <v>Perlengkapan RumahDekorasi RumahPatung &amp; Patung Kecil</v>
      </c>
      <c r="AR384" t="s">
        <v>1504</v>
      </c>
      <c r="AS384" t="s">
        <v>1561</v>
      </c>
      <c r="AT384" t="s">
        <v>1579</v>
      </c>
    </row>
    <row r="385" spans="1:46">
      <c r="A385" t="s">
        <v>1811</v>
      </c>
      <c r="B385">
        <v>600001</v>
      </c>
      <c r="C385" t="s">
        <v>1823</v>
      </c>
      <c r="D385">
        <v>852104</v>
      </c>
      <c r="E385" t="s">
        <v>1834</v>
      </c>
      <c r="F385">
        <v>806544</v>
      </c>
      <c r="G385" t="s">
        <v>3721</v>
      </c>
      <c r="H385" t="s">
        <v>3673</v>
      </c>
      <c r="I385" t="s">
        <v>2547</v>
      </c>
      <c r="J385" t="s">
        <v>1811</v>
      </c>
      <c r="K385">
        <v>0.06</v>
      </c>
      <c r="L385">
        <v>0.08</v>
      </c>
      <c r="M385">
        <v>2.0000000000000004E-2</v>
      </c>
      <c r="N385">
        <v>0.1</v>
      </c>
      <c r="O385">
        <v>0.122</v>
      </c>
      <c r="P385">
        <v>-0.02</v>
      </c>
      <c r="Q385">
        <v>0</v>
      </c>
      <c r="R385">
        <v>-0.02</v>
      </c>
      <c r="S385">
        <v>-0.02</v>
      </c>
      <c r="T385">
        <v>-0.02</v>
      </c>
      <c r="U385">
        <v>0.08</v>
      </c>
      <c r="V385">
        <v>0.1</v>
      </c>
      <c r="W385">
        <v>0.08</v>
      </c>
      <c r="X385">
        <v>0.08</v>
      </c>
      <c r="Y385">
        <v>0.08</v>
      </c>
      <c r="Z385">
        <v>0.10199999999999999</v>
      </c>
      <c r="AA385">
        <v>0.122</v>
      </c>
      <c r="AB385">
        <v>0.10199999999999999</v>
      </c>
      <c r="AC385">
        <v>0.10199999999999999</v>
      </c>
      <c r="AD385">
        <v>0.10199999999999999</v>
      </c>
      <c r="AE385" t="str">
        <f>VLOOKUP(G385,'[2]Fee Breakdown-After May18'!BO:BP,2,0)</f>
        <v>Perlengkapan RumahDekorasi RumahKotak Musik</v>
      </c>
      <c r="AR385" t="s">
        <v>1504</v>
      </c>
      <c r="AS385" t="s">
        <v>1561</v>
      </c>
      <c r="AT385" t="s">
        <v>1580</v>
      </c>
    </row>
    <row r="386" spans="1:46">
      <c r="A386" t="s">
        <v>1811</v>
      </c>
      <c r="B386">
        <v>600001</v>
      </c>
      <c r="C386" t="s">
        <v>1823</v>
      </c>
      <c r="D386">
        <v>852104</v>
      </c>
      <c r="E386" t="s">
        <v>1826</v>
      </c>
      <c r="F386">
        <v>806416</v>
      </c>
      <c r="G386" t="s">
        <v>3724</v>
      </c>
      <c r="H386" t="s">
        <v>3673</v>
      </c>
      <c r="I386" t="s">
        <v>2547</v>
      </c>
      <c r="J386" t="s">
        <v>1811</v>
      </c>
      <c r="K386">
        <v>0.06</v>
      </c>
      <c r="L386">
        <v>0.08</v>
      </c>
      <c r="M386">
        <v>2.0000000000000004E-2</v>
      </c>
      <c r="N386">
        <v>0.1</v>
      </c>
      <c r="O386">
        <v>0.122</v>
      </c>
      <c r="P386">
        <v>-0.02</v>
      </c>
      <c r="Q386">
        <v>0</v>
      </c>
      <c r="R386">
        <v>-0.02</v>
      </c>
      <c r="S386">
        <v>-0.02</v>
      </c>
      <c r="T386">
        <v>-0.02</v>
      </c>
      <c r="U386">
        <v>0.08</v>
      </c>
      <c r="V386">
        <v>0.1</v>
      </c>
      <c r="W386">
        <v>0.08</v>
      </c>
      <c r="X386">
        <v>0.08</v>
      </c>
      <c r="Y386">
        <v>0.08</v>
      </c>
      <c r="Z386">
        <v>0.10199999999999999</v>
      </c>
      <c r="AA386">
        <v>0.122</v>
      </c>
      <c r="AB386">
        <v>0.10199999999999999</v>
      </c>
      <c r="AC386">
        <v>0.10199999999999999</v>
      </c>
      <c r="AD386">
        <v>0.10199999999999999</v>
      </c>
      <c r="AE386" t="str">
        <f>VLOOKUP(G386,'[2]Fee Breakdown-After May18'!BO:BP,2,0)</f>
        <v>Perlengkapan RumahDekorasi RumahPotongan Karton Bergambar</v>
      </c>
      <c r="AR386" t="s">
        <v>1581</v>
      </c>
      <c r="AS386" t="s">
        <v>1582</v>
      </c>
      <c r="AT386" t="s">
        <v>1583</v>
      </c>
    </row>
    <row r="387" spans="1:46">
      <c r="A387" t="s">
        <v>1615</v>
      </c>
      <c r="B387">
        <v>700437</v>
      </c>
      <c r="C387" t="s">
        <v>1650</v>
      </c>
      <c r="D387">
        <v>914952</v>
      </c>
      <c r="E387" t="s">
        <v>1652</v>
      </c>
      <c r="F387">
        <v>918792</v>
      </c>
      <c r="G387" t="s">
        <v>3727</v>
      </c>
      <c r="H387" t="s">
        <v>3597</v>
      </c>
      <c r="I387" t="s">
        <v>2457</v>
      </c>
      <c r="J387" t="s">
        <v>1615</v>
      </c>
      <c r="K387">
        <v>0.05</v>
      </c>
      <c r="L387">
        <v>6.5000000000000002E-2</v>
      </c>
      <c r="M387">
        <v>1.4999999999999999E-2</v>
      </c>
      <c r="N387">
        <v>7.7499999999999999E-2</v>
      </c>
      <c r="O387">
        <v>0.11700000000000001</v>
      </c>
      <c r="P387">
        <v>-0.02</v>
      </c>
      <c r="Q387">
        <v>0</v>
      </c>
      <c r="R387">
        <v>-0.02</v>
      </c>
      <c r="S387">
        <v>-0.02</v>
      </c>
      <c r="T387">
        <v>-0.02</v>
      </c>
      <c r="U387">
        <v>5.7499999999999996E-2</v>
      </c>
      <c r="V387">
        <v>7.7499999999999999E-2</v>
      </c>
      <c r="W387">
        <v>5.7499999999999996E-2</v>
      </c>
      <c r="X387">
        <v>5.7499999999999996E-2</v>
      </c>
      <c r="Y387">
        <v>5.7499999999999996E-2</v>
      </c>
      <c r="Z387">
        <v>9.7000000000000003E-2</v>
      </c>
      <c r="AA387">
        <v>0.11700000000000001</v>
      </c>
      <c r="AB387">
        <v>9.7000000000000003E-2</v>
      </c>
      <c r="AC387">
        <v>9.7000000000000003E-2</v>
      </c>
      <c r="AD387">
        <v>9.7000000000000003E-2</v>
      </c>
      <c r="AE387" t="str">
        <f>VLOOKUP(G387,'[2]Fee Breakdown-After May18'!BO:BP,2,0)</f>
        <v>Makanan &amp; MinumanMakanan InstanSereal, Granola &amp; Oat untuk Sarapan</v>
      </c>
      <c r="AR387" t="s">
        <v>1581</v>
      </c>
      <c r="AS387" t="s">
        <v>1582</v>
      </c>
      <c r="AT387" t="s">
        <v>1584</v>
      </c>
    </row>
    <row r="388" spans="1:46">
      <c r="A388" t="s">
        <v>1691</v>
      </c>
      <c r="B388">
        <v>604453</v>
      </c>
      <c r="C388" t="s">
        <v>1714</v>
      </c>
      <c r="D388">
        <v>871176</v>
      </c>
      <c r="G388" t="s">
        <v>3730</v>
      </c>
      <c r="H388" t="s">
        <v>3730</v>
      </c>
      <c r="I388" t="s">
        <v>2547</v>
      </c>
      <c r="J388" t="s">
        <v>1691</v>
      </c>
      <c r="K388">
        <v>0.05</v>
      </c>
      <c r="L388">
        <v>6.5000000000000002E-2</v>
      </c>
      <c r="M388">
        <v>1.4999999999999999E-2</v>
      </c>
      <c r="N388">
        <v>0.1</v>
      </c>
      <c r="O388">
        <v>0.122</v>
      </c>
      <c r="P388">
        <v>-0.02</v>
      </c>
      <c r="Q388">
        <v>0</v>
      </c>
      <c r="R388">
        <v>-0.02</v>
      </c>
      <c r="S388">
        <v>-0.02</v>
      </c>
      <c r="T388">
        <v>-0.02</v>
      </c>
      <c r="U388">
        <v>0.08</v>
      </c>
      <c r="V388">
        <v>0.1</v>
      </c>
      <c r="W388">
        <v>0.08</v>
      </c>
      <c r="X388">
        <v>0.08</v>
      </c>
      <c r="Y388">
        <v>0.08</v>
      </c>
      <c r="Z388">
        <v>0.10199999999999999</v>
      </c>
      <c r="AA388">
        <v>0.122</v>
      </c>
      <c r="AB388">
        <v>0.10199999999999999</v>
      </c>
      <c r="AC388">
        <v>0.10199999999999999</v>
      </c>
      <c r="AD388">
        <v>0.10199999999999999</v>
      </c>
      <c r="AE388" t="str">
        <f>VLOOKUP(G388,'[2]Fee Breakdown-After May18'!BO:BP,2,0)</f>
        <v>FurniturFurnitur Outdoor</v>
      </c>
      <c r="AR388" t="s">
        <v>1581</v>
      </c>
      <c r="AS388" t="s">
        <v>1582</v>
      </c>
      <c r="AT388" t="s">
        <v>1585</v>
      </c>
    </row>
    <row r="389" spans="1:46">
      <c r="A389" t="s">
        <v>1779</v>
      </c>
      <c r="B389">
        <v>604968</v>
      </c>
      <c r="C389" t="s">
        <v>1808</v>
      </c>
      <c r="D389">
        <v>873224</v>
      </c>
      <c r="G389" t="s">
        <v>3733</v>
      </c>
      <c r="H389" t="s">
        <v>3733</v>
      </c>
      <c r="I389" t="s">
        <v>2547</v>
      </c>
      <c r="J389" t="s">
        <v>1779</v>
      </c>
      <c r="K389">
        <v>5.5E-2</v>
      </c>
      <c r="L389">
        <v>7.4999999999999997E-2</v>
      </c>
      <c r="M389">
        <v>1.9999999999999997E-2</v>
      </c>
      <c r="N389">
        <v>0.1</v>
      </c>
      <c r="O389">
        <v>0.122</v>
      </c>
      <c r="P389">
        <v>-0.02</v>
      </c>
      <c r="Q389">
        <v>0</v>
      </c>
      <c r="R389">
        <v>-0.02</v>
      </c>
      <c r="S389">
        <v>-0.02</v>
      </c>
      <c r="T389">
        <v>-0.02</v>
      </c>
      <c r="U389">
        <v>0.08</v>
      </c>
      <c r="V389">
        <v>0.1</v>
      </c>
      <c r="W389">
        <v>0.08</v>
      </c>
      <c r="X389">
        <v>0.08</v>
      </c>
      <c r="Y389">
        <v>0.08</v>
      </c>
      <c r="Z389">
        <v>0.10199999999999999</v>
      </c>
      <c r="AA389">
        <v>0.122</v>
      </c>
      <c r="AB389">
        <v>0.10199999999999999</v>
      </c>
      <c r="AC389">
        <v>0.10199999999999999</v>
      </c>
      <c r="AD389">
        <v>0.10199999999999999</v>
      </c>
      <c r="AE389" t="str">
        <f>VLOOKUP(G389,'[2]Fee Breakdown-After May18'!BO:BP,2,0)</f>
        <v>Perbaikan RumahKeamanan &amp; Keselamatan</v>
      </c>
      <c r="AR389" t="s">
        <v>1581</v>
      </c>
      <c r="AS389" t="s">
        <v>1582</v>
      </c>
      <c r="AT389" t="s">
        <v>1586</v>
      </c>
    </row>
    <row r="390" spans="1:46">
      <c r="A390" t="s">
        <v>2028</v>
      </c>
      <c r="B390">
        <v>601303</v>
      </c>
      <c r="C390" t="s">
        <v>2033</v>
      </c>
      <c r="D390">
        <v>601325</v>
      </c>
      <c r="G390" t="s">
        <v>3710</v>
      </c>
      <c r="H390" t="s">
        <v>3710</v>
      </c>
      <c r="I390" t="s">
        <v>246</v>
      </c>
      <c r="J390" t="s">
        <v>2028</v>
      </c>
      <c r="K390">
        <v>5.5E-2</v>
      </c>
      <c r="L390">
        <v>0.08</v>
      </c>
      <c r="M390">
        <v>2.5000000000000001E-2</v>
      </c>
      <c r="N390">
        <v>9.2499999999999999E-2</v>
      </c>
      <c r="O390">
        <v>0.1095</v>
      </c>
      <c r="P390">
        <v>-1.2500000000000002E-2</v>
      </c>
      <c r="Q390">
        <v>0</v>
      </c>
      <c r="R390">
        <v>-1.2500000000000002E-2</v>
      </c>
      <c r="S390">
        <v>-1.2500000000000002E-2</v>
      </c>
      <c r="T390">
        <v>-1.2500000000000002E-2</v>
      </c>
      <c r="U390">
        <v>0.08</v>
      </c>
      <c r="V390">
        <v>9.2499999999999999E-2</v>
      </c>
      <c r="W390">
        <v>0.08</v>
      </c>
      <c r="X390">
        <v>0.08</v>
      </c>
      <c r="Y390">
        <v>0.08</v>
      </c>
      <c r="Z390">
        <v>9.7000000000000003E-2</v>
      </c>
      <c r="AA390">
        <v>0.1095</v>
      </c>
      <c r="AB390">
        <v>9.7000000000000003E-2</v>
      </c>
      <c r="AC390">
        <v>9.7000000000000003E-2</v>
      </c>
      <c r="AD390">
        <v>9.7000000000000003E-2</v>
      </c>
      <c r="AE390" t="str">
        <f>VLOOKUP(G390,'[2]Fee Breakdown-After May18'!BO:BP,2,0)</f>
        <v>Fashion MuslimPakaian Muslim Pria</v>
      </c>
      <c r="AR390" t="s">
        <v>1581</v>
      </c>
      <c r="AS390" t="s">
        <v>1582</v>
      </c>
      <c r="AT390" t="s">
        <v>1587</v>
      </c>
    </row>
    <row r="391" spans="1:46">
      <c r="A391" t="s">
        <v>1811</v>
      </c>
      <c r="B391">
        <v>600001</v>
      </c>
      <c r="C391" t="s">
        <v>1819</v>
      </c>
      <c r="D391">
        <v>600486</v>
      </c>
      <c r="E391" t="s">
        <v>1820</v>
      </c>
      <c r="F391">
        <v>600794</v>
      </c>
      <c r="G391" t="s">
        <v>3737</v>
      </c>
      <c r="H391" t="s">
        <v>3738</v>
      </c>
      <c r="I391" t="s">
        <v>2547</v>
      </c>
      <c r="J391" t="s">
        <v>1811</v>
      </c>
      <c r="K391">
        <v>0.06</v>
      </c>
      <c r="L391">
        <v>0.08</v>
      </c>
      <c r="M391">
        <v>2.0000000000000004E-2</v>
      </c>
      <c r="N391">
        <v>0.10199999999999999</v>
      </c>
      <c r="O391">
        <v>0.10199999999999999</v>
      </c>
      <c r="P391">
        <v>-0.02</v>
      </c>
      <c r="Q391">
        <v>0</v>
      </c>
      <c r="R391">
        <v>-0.02</v>
      </c>
      <c r="S391">
        <v>-0.02</v>
      </c>
      <c r="T391">
        <v>-0.02</v>
      </c>
      <c r="U391">
        <v>8.199999999999999E-2</v>
      </c>
      <c r="V391">
        <v>0.10199999999999999</v>
      </c>
      <c r="W391">
        <v>8.199999999999999E-2</v>
      </c>
      <c r="X391">
        <v>8.199999999999999E-2</v>
      </c>
      <c r="Y391">
        <v>8.199999999999999E-2</v>
      </c>
      <c r="Z391">
        <v>8.199999999999999E-2</v>
      </c>
      <c r="AA391">
        <v>0.10199999999999999</v>
      </c>
      <c r="AB391">
        <v>8.199999999999999E-2</v>
      </c>
      <c r="AC391">
        <v>8.199999999999999E-2</v>
      </c>
      <c r="AD391">
        <v>8.199999999999999E-2</v>
      </c>
      <c r="AE391" t="str">
        <f>VLOOKUP(G391,'[2]Fee Breakdown-After May18'!BO:BP,2,0)</f>
        <v>Perlengkapan RumahPerlengkapan Rumah Tangga Sehari-hariYang lain</v>
      </c>
      <c r="AR391" t="s">
        <v>1581</v>
      </c>
      <c r="AS391" t="s">
        <v>1582</v>
      </c>
      <c r="AT391" t="s">
        <v>1588</v>
      </c>
    </row>
    <row r="392" spans="1:46">
      <c r="A392" t="s">
        <v>1691</v>
      </c>
      <c r="B392">
        <v>604453</v>
      </c>
      <c r="C392" t="s">
        <v>1693</v>
      </c>
      <c r="D392">
        <v>871432</v>
      </c>
      <c r="G392" t="s">
        <v>3741</v>
      </c>
      <c r="H392" t="s">
        <v>3741</v>
      </c>
      <c r="I392" t="s">
        <v>2547</v>
      </c>
      <c r="J392" t="s">
        <v>1691</v>
      </c>
      <c r="K392">
        <v>0.05</v>
      </c>
      <c r="L392">
        <v>6.5000000000000002E-2</v>
      </c>
      <c r="M392">
        <v>1.4999999999999999E-2</v>
      </c>
      <c r="N392">
        <v>0.1</v>
      </c>
      <c r="O392">
        <v>0.122</v>
      </c>
      <c r="P392">
        <v>-0.02</v>
      </c>
      <c r="Q392">
        <v>0</v>
      </c>
      <c r="R392">
        <v>-0.02</v>
      </c>
      <c r="S392">
        <v>-0.02</v>
      </c>
      <c r="T392">
        <v>-0.02</v>
      </c>
      <c r="U392">
        <v>0.08</v>
      </c>
      <c r="V392">
        <v>0.1</v>
      </c>
      <c r="W392">
        <v>0.08</v>
      </c>
      <c r="X392">
        <v>0.08</v>
      </c>
      <c r="Y392">
        <v>0.08</v>
      </c>
      <c r="Z392">
        <v>0.10199999999999999</v>
      </c>
      <c r="AA392">
        <v>0.122</v>
      </c>
      <c r="AB392">
        <v>0.10199999999999999</v>
      </c>
      <c r="AC392">
        <v>0.10199999999999999</v>
      </c>
      <c r="AD392">
        <v>0.10199999999999999</v>
      </c>
      <c r="AE392" t="str">
        <f>VLOOKUP(G392,'[2]Fee Breakdown-After May18'!BO:BP,2,0)</f>
        <v>FurniturFurnitur Komersial</v>
      </c>
      <c r="AR392" t="s">
        <v>1581</v>
      </c>
      <c r="AS392" t="s">
        <v>1582</v>
      </c>
      <c r="AT392" t="s">
        <v>1589</v>
      </c>
    </row>
    <row r="393" spans="1:46">
      <c r="A393" t="s">
        <v>1959</v>
      </c>
      <c r="B393">
        <v>600024</v>
      </c>
      <c r="C393" t="s">
        <v>1974</v>
      </c>
      <c r="D393">
        <v>858632</v>
      </c>
      <c r="G393" t="s">
        <v>3744</v>
      </c>
      <c r="H393" t="s">
        <v>3744</v>
      </c>
      <c r="I393" t="s">
        <v>2547</v>
      </c>
      <c r="J393" t="s">
        <v>1959</v>
      </c>
      <c r="K393">
        <v>0.06</v>
      </c>
      <c r="L393">
        <v>0.08</v>
      </c>
      <c r="M393">
        <v>2.0000000000000004E-2</v>
      </c>
      <c r="N393">
        <v>0.1</v>
      </c>
      <c r="O393">
        <v>0.122</v>
      </c>
      <c r="P393">
        <v>-0.02</v>
      </c>
      <c r="Q393">
        <v>0</v>
      </c>
      <c r="R393">
        <v>-0.02</v>
      </c>
      <c r="S393">
        <v>-0.02</v>
      </c>
      <c r="T393">
        <v>-0.02</v>
      </c>
      <c r="U393">
        <v>0.08</v>
      </c>
      <c r="V393">
        <v>0.1</v>
      </c>
      <c r="W393">
        <v>0.08</v>
      </c>
      <c r="X393">
        <v>0.08</v>
      </c>
      <c r="Y393">
        <v>0.08</v>
      </c>
      <c r="Z393">
        <v>0.10199999999999999</v>
      </c>
      <c r="AA393">
        <v>0.122</v>
      </c>
      <c r="AB393">
        <v>0.10199999999999999</v>
      </c>
      <c r="AC393">
        <v>0.10199999999999999</v>
      </c>
      <c r="AD393">
        <v>0.10199999999999999</v>
      </c>
      <c r="AE393" t="str">
        <f>VLOOKUP(G393,'[2]Fee Breakdown-After May18'!BO:BP,2,0)</f>
        <v>Peralatan DapurPisau Dapur</v>
      </c>
      <c r="AR393" t="s">
        <v>1581</v>
      </c>
      <c r="AS393" t="s">
        <v>1582</v>
      </c>
      <c r="AT393" t="s">
        <v>1590</v>
      </c>
    </row>
    <row r="394" spans="1:46">
      <c r="A394" t="s">
        <v>2072</v>
      </c>
      <c r="B394">
        <v>601739</v>
      </c>
      <c r="C394" t="s">
        <v>2109</v>
      </c>
      <c r="D394">
        <v>909064</v>
      </c>
      <c r="E394" t="s">
        <v>2120</v>
      </c>
      <c r="F394">
        <v>910216</v>
      </c>
      <c r="G394" t="s">
        <v>3194</v>
      </c>
      <c r="H394" t="s">
        <v>2817</v>
      </c>
      <c r="I394" t="s">
        <v>2403</v>
      </c>
      <c r="J394" t="s">
        <v>2818</v>
      </c>
      <c r="K394">
        <v>0.04</v>
      </c>
      <c r="L394">
        <v>0.03</v>
      </c>
      <c r="M394">
        <v>-1.0000000000000002E-2</v>
      </c>
      <c r="N394">
        <v>0.1</v>
      </c>
      <c r="O394">
        <v>8.2000000000000003E-2</v>
      </c>
      <c r="P394">
        <v>-0.02</v>
      </c>
      <c r="Q394">
        <v>0</v>
      </c>
      <c r="R394">
        <v>-0.02</v>
      </c>
      <c r="S394">
        <v>-0.02</v>
      </c>
      <c r="T394">
        <v>-0.02</v>
      </c>
      <c r="U394">
        <v>0.08</v>
      </c>
      <c r="V394">
        <v>0.1</v>
      </c>
      <c r="W394">
        <v>0.08</v>
      </c>
      <c r="X394">
        <v>0.08</v>
      </c>
      <c r="Y394">
        <v>0.08</v>
      </c>
      <c r="Z394">
        <v>6.2E-2</v>
      </c>
      <c r="AA394">
        <v>8.2000000000000003E-2</v>
      </c>
      <c r="AB394">
        <v>6.2E-2</v>
      </c>
      <c r="AC394">
        <v>6.2E-2</v>
      </c>
      <c r="AD394">
        <v>6.2E-2</v>
      </c>
      <c r="AE394" t="str">
        <f>VLOOKUP(G394,'[2]Fee Breakdown-After May18'!BO:BP,2,0)</f>
        <v>Telepon &amp; ElektronikAksesori PonselKartu Sim &amp; Aksesoris</v>
      </c>
      <c r="AR394" t="s">
        <v>1581</v>
      </c>
      <c r="AS394" t="s">
        <v>1582</v>
      </c>
      <c r="AT394" t="s">
        <v>1591</v>
      </c>
    </row>
    <row r="395" spans="1:46">
      <c r="A395" t="s">
        <v>1348</v>
      </c>
      <c r="B395">
        <v>601450</v>
      </c>
      <c r="C395" t="s">
        <v>1379</v>
      </c>
      <c r="D395">
        <v>856208</v>
      </c>
      <c r="E395" t="s">
        <v>1379</v>
      </c>
      <c r="F395">
        <v>601583</v>
      </c>
      <c r="G395" t="s">
        <v>3749</v>
      </c>
      <c r="H395" t="s">
        <v>2583</v>
      </c>
      <c r="I395" t="s">
        <v>2457</v>
      </c>
      <c r="J395" t="s">
        <v>1348</v>
      </c>
      <c r="K395">
        <v>0.04</v>
      </c>
      <c r="L395">
        <v>7.0000000000000007E-2</v>
      </c>
      <c r="M395">
        <v>3.0000000000000006E-2</v>
      </c>
      <c r="N395">
        <v>9.2499999999999999E-2</v>
      </c>
      <c r="O395">
        <v>0.1095</v>
      </c>
      <c r="P395">
        <v>-1.2500000000000002E-2</v>
      </c>
      <c r="Q395">
        <v>0</v>
      </c>
      <c r="R395">
        <v>-1.2500000000000002E-2</v>
      </c>
      <c r="S395">
        <v>-1.2500000000000002E-2</v>
      </c>
      <c r="T395">
        <v>-1.2500000000000002E-2</v>
      </c>
      <c r="U395">
        <v>0.08</v>
      </c>
      <c r="V395">
        <v>9.2499999999999999E-2</v>
      </c>
      <c r="W395">
        <v>0.08</v>
      </c>
      <c r="X395">
        <v>0.08</v>
      </c>
      <c r="Y395">
        <v>0.08</v>
      </c>
      <c r="Z395">
        <v>9.7000000000000003E-2</v>
      </c>
      <c r="AA395">
        <v>0.1095</v>
      </c>
      <c r="AB395">
        <v>9.7000000000000003E-2</v>
      </c>
      <c r="AC395">
        <v>9.7000000000000003E-2</v>
      </c>
      <c r="AD395">
        <v>9.7000000000000003E-2</v>
      </c>
      <c r="AE395" t="str">
        <f>VLOOKUP(G395,'[2]Fee Breakdown-After May18'!BO:BP,2,0)</f>
        <v>Perawatan &amp; KecantikanParfumParfum</v>
      </c>
      <c r="AR395" t="s">
        <v>1581</v>
      </c>
      <c r="AS395" t="s">
        <v>1582</v>
      </c>
      <c r="AT395" t="s">
        <v>1592</v>
      </c>
    </row>
    <row r="396" spans="1:46">
      <c r="A396" t="s">
        <v>1184</v>
      </c>
      <c r="B396">
        <v>605196</v>
      </c>
      <c r="C396" t="s">
        <v>1207</v>
      </c>
      <c r="D396">
        <v>930056</v>
      </c>
      <c r="G396" t="s">
        <v>2741</v>
      </c>
      <c r="H396" t="s">
        <v>2741</v>
      </c>
      <c r="I396" t="s">
        <v>2403</v>
      </c>
      <c r="J396" t="s">
        <v>1184</v>
      </c>
      <c r="K396">
        <v>5.5E-2</v>
      </c>
      <c r="L396">
        <v>7.4999999999999997E-2</v>
      </c>
      <c r="M396">
        <v>1.9999999999999997E-2</v>
      </c>
      <c r="N396">
        <v>9.2499999999999999E-2</v>
      </c>
      <c r="O396">
        <v>0.1195</v>
      </c>
      <c r="P396">
        <v>-1.7500000000000009E-2</v>
      </c>
      <c r="Q396">
        <v>0</v>
      </c>
      <c r="R396">
        <v>-1.7500000000000009E-2</v>
      </c>
      <c r="S396">
        <v>-1.7500000000000009E-2</v>
      </c>
      <c r="T396">
        <v>-1.7500000000000009E-2</v>
      </c>
      <c r="U396">
        <v>7.4999999999999983E-2</v>
      </c>
      <c r="V396">
        <v>9.2499999999999999E-2</v>
      </c>
      <c r="W396">
        <v>7.4999999999999983E-2</v>
      </c>
      <c r="X396">
        <v>7.4999999999999983E-2</v>
      </c>
      <c r="Y396">
        <v>7.4999999999999983E-2</v>
      </c>
      <c r="Z396">
        <v>0.10199999999999998</v>
      </c>
      <c r="AA396">
        <v>0.1195</v>
      </c>
      <c r="AB396">
        <v>0.10199999999999998</v>
      </c>
      <c r="AC396">
        <v>0.10199999999999998</v>
      </c>
      <c r="AD396">
        <v>0.10199999999999998</v>
      </c>
      <c r="AE396" t="str">
        <f>VLOOKUP(G396,'[2]Fee Breakdown-After May18'!BO:BP,2,0)</f>
        <v>Mobil &amp; Sepeda MotorAksesoris Eksterior Mobil</v>
      </c>
      <c r="AR396" t="s">
        <v>1581</v>
      </c>
      <c r="AS396" t="s">
        <v>1582</v>
      </c>
      <c r="AT396" t="s">
        <v>1593</v>
      </c>
    </row>
    <row r="397" spans="1:46">
      <c r="A397" t="s">
        <v>1244</v>
      </c>
      <c r="B397">
        <v>602284</v>
      </c>
      <c r="C397" t="s">
        <v>1309</v>
      </c>
      <c r="D397">
        <v>877576</v>
      </c>
      <c r="E397" t="s">
        <v>1311</v>
      </c>
      <c r="F397">
        <v>889608</v>
      </c>
      <c r="G397" t="s">
        <v>3754</v>
      </c>
      <c r="H397" t="s">
        <v>3755</v>
      </c>
      <c r="I397" t="s">
        <v>2457</v>
      </c>
      <c r="J397" t="s">
        <v>2739</v>
      </c>
      <c r="K397">
        <v>0.04</v>
      </c>
      <c r="L397">
        <v>7.0000000000000007E-2</v>
      </c>
      <c r="M397">
        <v>3.0000000000000006E-2</v>
      </c>
      <c r="N397">
        <v>0.1</v>
      </c>
      <c r="O397">
        <v>0.11700000000000001</v>
      </c>
      <c r="P397">
        <v>-0.02</v>
      </c>
      <c r="Q397">
        <v>0</v>
      </c>
      <c r="R397">
        <v>-0.02</v>
      </c>
      <c r="S397">
        <v>-0.02</v>
      </c>
      <c r="T397">
        <v>-0.02</v>
      </c>
      <c r="U397">
        <v>0.08</v>
      </c>
      <c r="V397">
        <v>0.1</v>
      </c>
      <c r="W397">
        <v>0.08</v>
      </c>
      <c r="X397">
        <v>0.08</v>
      </c>
      <c r="Y397">
        <v>0.08</v>
      </c>
      <c r="Z397">
        <v>9.7000000000000003E-2</v>
      </c>
      <c r="AA397">
        <v>0.11700000000000001</v>
      </c>
      <c r="AB397">
        <v>9.7000000000000003E-2</v>
      </c>
      <c r="AC397">
        <v>9.7000000000000003E-2</v>
      </c>
      <c r="AD397">
        <v>9.7000000000000003E-2</v>
      </c>
      <c r="AE397" t="str">
        <f>VLOOKUP(G397,'[2]Fee Breakdown-After May18'!BO:BP,2,0)</f>
        <v>Bayi &amp; PersalinanPerlengkapan Bayi untuk TravelGendongan Bayi</v>
      </c>
      <c r="AR397" t="s">
        <v>1581</v>
      </c>
      <c r="AS397" t="s">
        <v>1594</v>
      </c>
      <c r="AT397" t="s">
        <v>1595</v>
      </c>
    </row>
    <row r="398" spans="1:46">
      <c r="A398" t="s">
        <v>2160</v>
      </c>
      <c r="B398">
        <v>603014</v>
      </c>
      <c r="C398" t="s">
        <v>2170</v>
      </c>
      <c r="D398">
        <v>834952</v>
      </c>
      <c r="G398" t="s">
        <v>3757</v>
      </c>
      <c r="H398" t="s">
        <v>3757</v>
      </c>
      <c r="I398" t="s">
        <v>2971</v>
      </c>
      <c r="J398" t="s">
        <v>3062</v>
      </c>
      <c r="K398">
        <v>0.06</v>
      </c>
      <c r="L398">
        <v>6.5000000000000002E-2</v>
      </c>
      <c r="M398">
        <v>5.0000000000000044E-3</v>
      </c>
      <c r="N398">
        <v>0.1</v>
      </c>
      <c r="O398">
        <v>0.122</v>
      </c>
      <c r="P398">
        <v>-0.02</v>
      </c>
      <c r="Q398">
        <v>0</v>
      </c>
      <c r="R398">
        <v>-0.02</v>
      </c>
      <c r="S398">
        <v>-0.02</v>
      </c>
      <c r="T398">
        <v>-0.02</v>
      </c>
      <c r="U398">
        <v>0.08</v>
      </c>
      <c r="V398">
        <v>0.1</v>
      </c>
      <c r="W398">
        <v>0.08</v>
      </c>
      <c r="X398">
        <v>0.08</v>
      </c>
      <c r="Y398">
        <v>0.08</v>
      </c>
      <c r="Z398">
        <v>0.10199999999999999</v>
      </c>
      <c r="AA398">
        <v>0.122</v>
      </c>
      <c r="AB398">
        <v>0.10199999999999999</v>
      </c>
      <c r="AC398">
        <v>0.10199999999999999</v>
      </c>
      <c r="AD398">
        <v>0.10199999999999999</v>
      </c>
      <c r="AE398" t="str">
        <f>VLOOKUP(G398,'[2]Fee Breakdown-After May18'!BO:BP,2,0)</f>
        <v>Olahraga &amp; OutdoorPeralatan Olahraga Bola</v>
      </c>
      <c r="AR398" t="s">
        <v>1581</v>
      </c>
      <c r="AS398" t="s">
        <v>1594</v>
      </c>
      <c r="AT398" t="s">
        <v>1596</v>
      </c>
    </row>
    <row r="399" spans="1:46">
      <c r="A399" t="s">
        <v>1244</v>
      </c>
      <c r="B399">
        <v>602284</v>
      </c>
      <c r="C399" t="s">
        <v>1309</v>
      </c>
      <c r="D399">
        <v>877576</v>
      </c>
      <c r="E399" t="s">
        <v>1317</v>
      </c>
      <c r="F399">
        <v>700705</v>
      </c>
      <c r="G399" t="s">
        <v>3759</v>
      </c>
      <c r="H399" t="s">
        <v>3755</v>
      </c>
      <c r="I399" t="s">
        <v>2457</v>
      </c>
      <c r="J399" t="s">
        <v>2739</v>
      </c>
      <c r="K399">
        <v>0.04</v>
      </c>
      <c r="L399">
        <v>7.0000000000000007E-2</v>
      </c>
      <c r="M399">
        <v>3.0000000000000006E-2</v>
      </c>
      <c r="N399">
        <v>0.1</v>
      </c>
      <c r="O399">
        <v>0.11700000000000001</v>
      </c>
      <c r="P399">
        <v>-0.02</v>
      </c>
      <c r="Q399">
        <v>0</v>
      </c>
      <c r="R399">
        <v>-0.02</v>
      </c>
      <c r="S399">
        <v>-0.02</v>
      </c>
      <c r="T399">
        <v>-0.02</v>
      </c>
      <c r="U399">
        <v>0.08</v>
      </c>
      <c r="V399">
        <v>0.1</v>
      </c>
      <c r="W399">
        <v>0.08</v>
      </c>
      <c r="X399">
        <v>0.08</v>
      </c>
      <c r="Y399">
        <v>0.08</v>
      </c>
      <c r="Z399">
        <v>9.7000000000000003E-2</v>
      </c>
      <c r="AA399">
        <v>0.11700000000000001</v>
      </c>
      <c r="AB399">
        <v>9.7000000000000003E-2</v>
      </c>
      <c r="AC399">
        <v>9.7000000000000003E-2</v>
      </c>
      <c r="AD399">
        <v>9.7000000000000003E-2</v>
      </c>
      <c r="AE399" t="str">
        <f>VLOOKUP(G399,'[2]Fee Breakdown-After May18'!BO:BP,2,0)</f>
        <v>Bayi &amp; PersalinanPerlengkapan Bayi untuk TravelKereta Bayi dan Kursi Dorong</v>
      </c>
      <c r="AR399" t="s">
        <v>1581</v>
      </c>
      <c r="AS399" t="s">
        <v>1594</v>
      </c>
      <c r="AT399" t="s">
        <v>1597</v>
      </c>
    </row>
    <row r="400" spans="1:46">
      <c r="A400" t="s">
        <v>2052</v>
      </c>
      <c r="B400">
        <v>602118</v>
      </c>
      <c r="C400" t="s">
        <v>2060</v>
      </c>
      <c r="D400">
        <v>815624</v>
      </c>
      <c r="G400" t="s">
        <v>3761</v>
      </c>
      <c r="H400" t="s">
        <v>3761</v>
      </c>
      <c r="I400" t="s">
        <v>2971</v>
      </c>
      <c r="J400" t="s">
        <v>2052</v>
      </c>
      <c r="K400">
        <v>0.06</v>
      </c>
      <c r="L400">
        <v>0.08</v>
      </c>
      <c r="M400">
        <v>2.0000000000000004E-2</v>
      </c>
      <c r="N400">
        <v>9.5000000000000001E-2</v>
      </c>
      <c r="O400">
        <v>9.1999999999999998E-2</v>
      </c>
      <c r="P400">
        <v>-0.02</v>
      </c>
      <c r="Q400">
        <v>0</v>
      </c>
      <c r="R400">
        <v>-0.02</v>
      </c>
      <c r="S400">
        <v>-0.02</v>
      </c>
      <c r="T400">
        <v>-0.02</v>
      </c>
      <c r="U400">
        <v>7.4999999999999997E-2</v>
      </c>
      <c r="V400">
        <v>9.5000000000000001E-2</v>
      </c>
      <c r="W400">
        <v>7.4999999999999997E-2</v>
      </c>
      <c r="X400">
        <v>7.4999999999999997E-2</v>
      </c>
      <c r="Y400">
        <v>7.4999999999999997E-2</v>
      </c>
      <c r="Z400">
        <v>7.1999999999999995E-2</v>
      </c>
      <c r="AA400">
        <v>9.1999999999999998E-2</v>
      </c>
      <c r="AB400">
        <v>7.1999999999999995E-2</v>
      </c>
      <c r="AC400">
        <v>7.1999999999999995E-2</v>
      </c>
      <c r="AD400">
        <v>7.1999999999999995E-2</v>
      </c>
      <c r="AE400" t="str">
        <f>VLOOKUP(G400,'[2]Fee Breakdown-After May18'!BO:BP,2,0)</f>
        <v>Perlengkapan Hewan PeliharaanPasir Anjing &amp; Kucing</v>
      </c>
      <c r="AR400" t="s">
        <v>1581</v>
      </c>
      <c r="AS400" t="s">
        <v>1594</v>
      </c>
      <c r="AT400" t="s">
        <v>1598</v>
      </c>
    </row>
    <row r="401" spans="1:46">
      <c r="A401" t="s">
        <v>2267</v>
      </c>
      <c r="B401">
        <v>604579</v>
      </c>
      <c r="C401" t="s">
        <v>2268</v>
      </c>
      <c r="D401">
        <v>871944</v>
      </c>
      <c r="G401" t="s">
        <v>3763</v>
      </c>
      <c r="H401" t="s">
        <v>3763</v>
      </c>
      <c r="I401" t="s">
        <v>2547</v>
      </c>
      <c r="J401" t="s">
        <v>2267</v>
      </c>
      <c r="K401">
        <v>5.5E-2</v>
      </c>
      <c r="L401">
        <v>7.0000000000000007E-2</v>
      </c>
      <c r="M401">
        <v>1.5000000000000006E-2</v>
      </c>
      <c r="N401">
        <v>0.1</v>
      </c>
      <c r="O401">
        <v>0.122</v>
      </c>
      <c r="P401">
        <v>-0.02</v>
      </c>
      <c r="Q401">
        <v>0</v>
      </c>
      <c r="R401">
        <v>-0.02</v>
      </c>
      <c r="S401">
        <v>-0.02</v>
      </c>
      <c r="T401">
        <v>-0.02</v>
      </c>
      <c r="U401">
        <v>0.08</v>
      </c>
      <c r="V401">
        <v>0.1</v>
      </c>
      <c r="W401">
        <v>0.08</v>
      </c>
      <c r="X401">
        <v>0.08</v>
      </c>
      <c r="Y401">
        <v>0.08</v>
      </c>
      <c r="Z401">
        <v>0.10199999999999999</v>
      </c>
      <c r="AA401">
        <v>0.122</v>
      </c>
      <c r="AB401">
        <v>0.10199999999999999</v>
      </c>
      <c r="AC401">
        <v>0.10199999999999999</v>
      </c>
      <c r="AD401">
        <v>0.10199999999999999</v>
      </c>
      <c r="AE401" t="str">
        <f>VLOOKUP(G401,'[2]Fee Breakdown-After May18'!BO:BP,2,0)</f>
        <v>Alat &amp; Perangkat KerasPeralatan Kebun</v>
      </c>
      <c r="AR401" t="s">
        <v>1581</v>
      </c>
      <c r="AS401" t="s">
        <v>1594</v>
      </c>
      <c r="AT401" t="s">
        <v>1599</v>
      </c>
    </row>
    <row r="402" spans="1:46">
      <c r="A402" t="s">
        <v>1717</v>
      </c>
      <c r="B402">
        <v>700645</v>
      </c>
      <c r="C402" t="s">
        <v>1752</v>
      </c>
      <c r="D402">
        <v>2315408</v>
      </c>
      <c r="E402" t="s">
        <v>1758</v>
      </c>
      <c r="F402">
        <v>2319376</v>
      </c>
      <c r="G402" t="s">
        <v>3766</v>
      </c>
      <c r="H402" t="s">
        <v>3767</v>
      </c>
      <c r="I402" t="s">
        <v>2457</v>
      </c>
      <c r="J402" t="s">
        <v>1717</v>
      </c>
      <c r="K402">
        <v>0.04</v>
      </c>
      <c r="L402">
        <v>6.5000000000000002E-2</v>
      </c>
      <c r="M402">
        <v>2.5000000000000001E-2</v>
      </c>
      <c r="N402">
        <v>7.4999999999999997E-2</v>
      </c>
      <c r="O402">
        <v>6.2E-2</v>
      </c>
      <c r="P402">
        <v>0</v>
      </c>
      <c r="Q402">
        <v>0</v>
      </c>
      <c r="R402">
        <v>0</v>
      </c>
      <c r="S402">
        <v>0</v>
      </c>
      <c r="T402">
        <v>0</v>
      </c>
      <c r="U402">
        <v>7.4999999999999997E-2</v>
      </c>
      <c r="V402">
        <v>7.4999999999999997E-2</v>
      </c>
      <c r="W402">
        <v>7.4999999999999997E-2</v>
      </c>
      <c r="X402">
        <v>7.4999999999999997E-2</v>
      </c>
      <c r="Y402">
        <v>7.4999999999999997E-2</v>
      </c>
      <c r="Z402">
        <v>6.2E-2</v>
      </c>
      <c r="AA402">
        <v>6.2E-2</v>
      </c>
      <c r="AB402">
        <v>6.2E-2</v>
      </c>
      <c r="AC402">
        <v>6.2E-2</v>
      </c>
      <c r="AD402">
        <v>6.2E-2</v>
      </c>
      <c r="AE402" t="str">
        <f>VLOOKUP(G402,'[2]Fee Breakdown-After May18'!BO:BP,2,0)</f>
        <v>KesehatanObat ResepObat Diabetes</v>
      </c>
      <c r="AR402" t="s">
        <v>1581</v>
      </c>
      <c r="AS402" t="s">
        <v>1594</v>
      </c>
      <c r="AT402" t="s">
        <v>1600</v>
      </c>
    </row>
    <row r="403" spans="1:46">
      <c r="A403" t="s">
        <v>1717</v>
      </c>
      <c r="B403">
        <v>700645</v>
      </c>
      <c r="C403" t="s">
        <v>373</v>
      </c>
      <c r="D403">
        <v>2315536</v>
      </c>
      <c r="E403" t="s">
        <v>1768</v>
      </c>
      <c r="F403">
        <v>2321168</v>
      </c>
      <c r="G403" t="s">
        <v>2493</v>
      </c>
      <c r="H403" t="s">
        <v>3641</v>
      </c>
      <c r="I403" t="s">
        <v>2403</v>
      </c>
      <c r="J403" t="s">
        <v>2529</v>
      </c>
      <c r="K403">
        <v>0.04</v>
      </c>
      <c r="L403">
        <v>6.5000000000000002E-2</v>
      </c>
      <c r="M403">
        <v>2.5000000000000001E-2</v>
      </c>
      <c r="N403">
        <v>7.4999999999999997E-2</v>
      </c>
      <c r="O403">
        <v>0.06</v>
      </c>
      <c r="P403">
        <v>0</v>
      </c>
      <c r="Q403">
        <v>0</v>
      </c>
      <c r="R403">
        <v>0</v>
      </c>
      <c r="S403">
        <v>0</v>
      </c>
      <c r="T403">
        <v>0</v>
      </c>
      <c r="U403">
        <v>7.4999999999999997E-2</v>
      </c>
      <c r="V403">
        <v>7.4999999999999997E-2</v>
      </c>
      <c r="W403">
        <v>7.4999999999999997E-2</v>
      </c>
      <c r="X403">
        <v>7.4999999999999997E-2</v>
      </c>
      <c r="Y403">
        <v>7.4999999999999997E-2</v>
      </c>
      <c r="Z403">
        <v>0.06</v>
      </c>
      <c r="AA403">
        <v>0.06</v>
      </c>
      <c r="AB403">
        <v>0.06</v>
      </c>
      <c r="AC403">
        <v>0.06</v>
      </c>
      <c r="AD403">
        <v>0.06</v>
      </c>
      <c r="AE403" t="str">
        <f>VLOOKUP(G403,'[2]Fee Breakdown-After May18'!BO:BP,2,0)</f>
        <v>KesehatanVaporizerRokok Elektrik</v>
      </c>
      <c r="AR403" t="s">
        <v>1581</v>
      </c>
      <c r="AS403" t="s">
        <v>1594</v>
      </c>
      <c r="AT403" t="s">
        <v>1601</v>
      </c>
    </row>
    <row r="404" spans="1:46">
      <c r="A404" t="s">
        <v>1948</v>
      </c>
      <c r="B404">
        <v>802184</v>
      </c>
      <c r="C404" t="s">
        <v>1953</v>
      </c>
      <c r="D404">
        <v>806792</v>
      </c>
      <c r="E404" t="s">
        <v>1955</v>
      </c>
      <c r="F404">
        <v>807944</v>
      </c>
      <c r="G404" t="s">
        <v>3770</v>
      </c>
      <c r="H404" t="s">
        <v>2552</v>
      </c>
      <c r="I404" t="s">
        <v>2457</v>
      </c>
      <c r="J404" t="s">
        <v>1948</v>
      </c>
      <c r="K404">
        <v>0.04</v>
      </c>
      <c r="L404">
        <v>7.4999999999999997E-2</v>
      </c>
      <c r="M404">
        <v>3.4999999999999996E-2</v>
      </c>
      <c r="N404">
        <v>5.2500000000000005E-2</v>
      </c>
      <c r="O404">
        <v>0.107</v>
      </c>
      <c r="P404">
        <v>-0.01</v>
      </c>
      <c r="Q404">
        <v>0</v>
      </c>
      <c r="R404">
        <v>-0.01</v>
      </c>
      <c r="S404">
        <v>-0.01</v>
      </c>
      <c r="T404">
        <v>-0.01</v>
      </c>
      <c r="U404">
        <v>4.2500000000000003E-2</v>
      </c>
      <c r="V404">
        <v>5.2500000000000005E-2</v>
      </c>
      <c r="W404">
        <v>4.2500000000000003E-2</v>
      </c>
      <c r="X404">
        <v>4.2500000000000003E-2</v>
      </c>
      <c r="Y404">
        <v>4.2500000000000003E-2</v>
      </c>
      <c r="Z404">
        <v>9.7000000000000003E-2</v>
      </c>
      <c r="AA404">
        <v>0.107</v>
      </c>
      <c r="AB404">
        <v>9.7000000000000003E-2</v>
      </c>
      <c r="AC404">
        <v>9.7000000000000003E-2</v>
      </c>
      <c r="AD404">
        <v>9.7000000000000003E-2</v>
      </c>
      <c r="AE404" t="str">
        <f>VLOOKUP(G404,'[2]Fee Breakdown-After May18'!BO:BP,2,0)</f>
        <v>Fashion AnakAksesori Fashion AnakPerhiasan &amp; Aksesori Kostum Anak-Anak</v>
      </c>
      <c r="AR404" t="s">
        <v>1581</v>
      </c>
      <c r="AS404" t="s">
        <v>1594</v>
      </c>
      <c r="AT404" t="s">
        <v>1602</v>
      </c>
    </row>
    <row r="405" spans="1:46">
      <c r="A405" t="s">
        <v>2072</v>
      </c>
      <c r="B405">
        <v>601739</v>
      </c>
      <c r="C405" t="s">
        <v>2109</v>
      </c>
      <c r="D405">
        <v>909064</v>
      </c>
      <c r="E405" t="s">
        <v>2115</v>
      </c>
      <c r="F405">
        <v>601927</v>
      </c>
      <c r="G405" t="s">
        <v>3180</v>
      </c>
      <c r="H405" t="s">
        <v>2817</v>
      </c>
      <c r="I405" t="s">
        <v>2403</v>
      </c>
      <c r="J405" t="s">
        <v>2818</v>
      </c>
      <c r="K405">
        <v>0.04</v>
      </c>
      <c r="L405">
        <v>0.03</v>
      </c>
      <c r="M405">
        <v>-1.0000000000000002E-2</v>
      </c>
      <c r="N405">
        <v>0.1</v>
      </c>
      <c r="O405">
        <v>9.1999999999999998E-2</v>
      </c>
      <c r="P405">
        <v>-0.02</v>
      </c>
      <c r="Q405">
        <v>0</v>
      </c>
      <c r="R405">
        <v>-0.02</v>
      </c>
      <c r="S405">
        <v>-0.02</v>
      </c>
      <c r="T405">
        <v>-0.02</v>
      </c>
      <c r="U405">
        <v>0.08</v>
      </c>
      <c r="V405">
        <v>0.1</v>
      </c>
      <c r="W405">
        <v>0.08</v>
      </c>
      <c r="X405">
        <v>0.08</v>
      </c>
      <c r="Y405">
        <v>0.08</v>
      </c>
      <c r="Z405">
        <v>7.1999999999999995E-2</v>
      </c>
      <c r="AA405">
        <v>9.1999999999999998E-2</v>
      </c>
      <c r="AB405">
        <v>7.1999999999999995E-2</v>
      </c>
      <c r="AC405">
        <v>7.1999999999999995E-2</v>
      </c>
      <c r="AD405">
        <v>7.1999999999999995E-2</v>
      </c>
      <c r="AE405" t="str">
        <f>VLOOKUP(G405,'[2]Fee Breakdown-After May18'!BO:BP,2,0)</f>
        <v>Telepon &amp; ElektronikAksesori PonselBaterai Telepon</v>
      </c>
      <c r="AR405" t="s">
        <v>1581</v>
      </c>
      <c r="AS405" t="s">
        <v>1594</v>
      </c>
      <c r="AT405" t="s">
        <v>1603</v>
      </c>
    </row>
    <row r="406" spans="1:46">
      <c r="A406" t="s">
        <v>1959</v>
      </c>
      <c r="B406">
        <v>600024</v>
      </c>
      <c r="C406" t="s">
        <v>815</v>
      </c>
      <c r="D406">
        <v>858760</v>
      </c>
      <c r="E406" t="s">
        <v>1962</v>
      </c>
      <c r="F406">
        <v>862344</v>
      </c>
      <c r="G406" t="s">
        <v>3773</v>
      </c>
      <c r="H406" t="s">
        <v>3774</v>
      </c>
      <c r="I406" t="s">
        <v>2547</v>
      </c>
      <c r="J406" t="s">
        <v>1959</v>
      </c>
      <c r="K406">
        <v>0.06</v>
      </c>
      <c r="L406">
        <v>0.08</v>
      </c>
      <c r="M406">
        <v>2.0000000000000004E-2</v>
      </c>
      <c r="N406">
        <v>0.1</v>
      </c>
      <c r="O406">
        <v>0.122</v>
      </c>
      <c r="P406">
        <v>-0.02</v>
      </c>
      <c r="Q406">
        <v>0</v>
      </c>
      <c r="R406">
        <v>-0.02</v>
      </c>
      <c r="S406">
        <v>-0.02</v>
      </c>
      <c r="T406">
        <v>-0.02</v>
      </c>
      <c r="U406">
        <v>0.08</v>
      </c>
      <c r="V406">
        <v>0.1</v>
      </c>
      <c r="W406">
        <v>0.08</v>
      </c>
      <c r="X406">
        <v>0.08</v>
      </c>
      <c r="Y406">
        <v>0.08</v>
      </c>
      <c r="Z406">
        <v>0.10199999999999999</v>
      </c>
      <c r="AA406">
        <v>0.122</v>
      </c>
      <c r="AB406">
        <v>0.10199999999999999</v>
      </c>
      <c r="AC406">
        <v>0.10199999999999999</v>
      </c>
      <c r="AD406">
        <v>0.10199999999999999</v>
      </c>
      <c r="AE406" t="str">
        <f>VLOOKUP(G406,'[2]Fee Breakdown-After May18'!BO:BP,2,0)</f>
        <v>Peralatan DapurBarbecuePeralatan Barbecue</v>
      </c>
      <c r="AR406" t="s">
        <v>1581</v>
      </c>
      <c r="AS406" t="s">
        <v>1594</v>
      </c>
      <c r="AT406" t="s">
        <v>1604</v>
      </c>
    </row>
    <row r="407" spans="1:46">
      <c r="A407" t="s">
        <v>1959</v>
      </c>
      <c r="B407">
        <v>600024</v>
      </c>
      <c r="C407" t="s">
        <v>815</v>
      </c>
      <c r="D407">
        <v>858760</v>
      </c>
      <c r="E407" t="s">
        <v>1963</v>
      </c>
      <c r="F407">
        <v>862216</v>
      </c>
      <c r="G407" t="s">
        <v>3776</v>
      </c>
      <c r="H407" t="s">
        <v>3774</v>
      </c>
      <c r="I407" t="s">
        <v>2547</v>
      </c>
      <c r="J407" t="s">
        <v>1959</v>
      </c>
      <c r="K407">
        <v>0.06</v>
      </c>
      <c r="L407">
        <v>0.08</v>
      </c>
      <c r="M407">
        <v>2.0000000000000004E-2</v>
      </c>
      <c r="N407">
        <v>7.7499999999999999E-2</v>
      </c>
      <c r="O407">
        <v>0.122</v>
      </c>
      <c r="P407">
        <v>-0.02</v>
      </c>
      <c r="Q407">
        <v>0</v>
      </c>
      <c r="R407">
        <v>-0.02</v>
      </c>
      <c r="S407">
        <v>-0.02</v>
      </c>
      <c r="T407">
        <v>-0.02</v>
      </c>
      <c r="U407">
        <v>5.7499999999999996E-2</v>
      </c>
      <c r="V407">
        <v>7.7499999999999999E-2</v>
      </c>
      <c r="W407">
        <v>5.7499999999999996E-2</v>
      </c>
      <c r="X407">
        <v>5.7499999999999996E-2</v>
      </c>
      <c r="Y407">
        <v>5.7499999999999996E-2</v>
      </c>
      <c r="Z407">
        <v>0.10199999999999999</v>
      </c>
      <c r="AA407">
        <v>0.122</v>
      </c>
      <c r="AB407">
        <v>0.10199999999999999</v>
      </c>
      <c r="AC407">
        <v>0.10199999999999999</v>
      </c>
      <c r="AD407">
        <v>0.10199999999999999</v>
      </c>
      <c r="AE407" t="str">
        <f>VLOOKUP(G407,'[2]Fee Breakdown-After May18'!BO:BP,2,0)</f>
        <v>Peralatan DapurBarbecueBarbecue</v>
      </c>
      <c r="AR407" t="s">
        <v>1581</v>
      </c>
      <c r="AS407" t="s">
        <v>1605</v>
      </c>
    </row>
    <row r="408" spans="1:46">
      <c r="A408" t="s">
        <v>2156</v>
      </c>
      <c r="B408">
        <v>601352</v>
      </c>
      <c r="C408" t="s">
        <v>2158</v>
      </c>
      <c r="D408">
        <v>900744</v>
      </c>
      <c r="G408" t="s">
        <v>3778</v>
      </c>
      <c r="H408" t="s">
        <v>3778</v>
      </c>
      <c r="I408" t="s">
        <v>246</v>
      </c>
      <c r="J408" t="s">
        <v>2156</v>
      </c>
      <c r="K408">
        <v>0.05</v>
      </c>
      <c r="L408">
        <v>0.08</v>
      </c>
      <c r="M408">
        <v>0.03</v>
      </c>
      <c r="N408">
        <v>0.1</v>
      </c>
      <c r="O408">
        <v>0.11700000000000001</v>
      </c>
      <c r="P408">
        <v>-0.02</v>
      </c>
      <c r="Q408">
        <v>0</v>
      </c>
      <c r="R408">
        <v>-0.02</v>
      </c>
      <c r="S408">
        <v>-0.02</v>
      </c>
      <c r="T408">
        <v>-0.02</v>
      </c>
      <c r="U408">
        <v>0.08</v>
      </c>
      <c r="V408">
        <v>0.1</v>
      </c>
      <c r="W408">
        <v>0.08</v>
      </c>
      <c r="X408">
        <v>0.08</v>
      </c>
      <c r="Y408">
        <v>0.08</v>
      </c>
      <c r="Z408">
        <v>9.7000000000000003E-2</v>
      </c>
      <c r="AA408">
        <v>0.11700000000000001</v>
      </c>
      <c r="AB408">
        <v>9.7000000000000003E-2</v>
      </c>
      <c r="AC408">
        <v>9.7000000000000003E-2</v>
      </c>
      <c r="AD408">
        <v>9.7000000000000003E-2</v>
      </c>
      <c r="AE408" t="str">
        <f>VLOOKUP(G408,'[2]Fee Breakdown-After May18'!BO:BP,2,0)</f>
        <v>SepatuAksesoris Sepatu</v>
      </c>
      <c r="AR408" t="s">
        <v>1581</v>
      </c>
      <c r="AS408" t="s">
        <v>1606</v>
      </c>
    </row>
    <row r="409" spans="1:46">
      <c r="A409" t="s">
        <v>1717</v>
      </c>
      <c r="B409">
        <v>700645</v>
      </c>
      <c r="C409" t="s">
        <v>1752</v>
      </c>
      <c r="D409">
        <v>2315408</v>
      </c>
      <c r="E409" t="s">
        <v>1762</v>
      </c>
      <c r="F409">
        <v>2319760</v>
      </c>
      <c r="G409" t="s">
        <v>3781</v>
      </c>
      <c r="H409" t="s">
        <v>3767</v>
      </c>
      <c r="I409" t="s">
        <v>2457</v>
      </c>
      <c r="J409" t="s">
        <v>1717</v>
      </c>
      <c r="K409">
        <v>0.04</v>
      </c>
      <c r="L409">
        <v>6.5000000000000002E-2</v>
      </c>
      <c r="M409">
        <v>2.5000000000000001E-2</v>
      </c>
      <c r="N409">
        <v>7.4999999999999997E-2</v>
      </c>
      <c r="O409">
        <v>6.2E-2</v>
      </c>
      <c r="P409">
        <v>0</v>
      </c>
      <c r="Q409">
        <v>0</v>
      </c>
      <c r="R409">
        <v>0</v>
      </c>
      <c r="S409">
        <v>0</v>
      </c>
      <c r="T409">
        <v>0</v>
      </c>
      <c r="U409">
        <v>7.4999999999999997E-2</v>
      </c>
      <c r="V409">
        <v>7.4999999999999997E-2</v>
      </c>
      <c r="W409">
        <v>7.4999999999999997E-2</v>
      </c>
      <c r="X409">
        <v>7.4999999999999997E-2</v>
      </c>
      <c r="Y409">
        <v>7.4999999999999997E-2</v>
      </c>
      <c r="Z409">
        <v>6.2E-2</v>
      </c>
      <c r="AA409">
        <v>6.2E-2</v>
      </c>
      <c r="AB409">
        <v>6.2E-2</v>
      </c>
      <c r="AC409">
        <v>6.2E-2</v>
      </c>
      <c r="AD409">
        <v>6.2E-2</v>
      </c>
      <c r="AE409" t="str">
        <f>VLOOKUP(G409,'[2]Fee Breakdown-After May18'!BO:BP,2,0)</f>
        <v>KesehatanObat ResepObat Hipertensi</v>
      </c>
      <c r="AR409" t="s">
        <v>1581</v>
      </c>
      <c r="AS409" t="s">
        <v>1607</v>
      </c>
      <c r="AT409" t="s">
        <v>1608</v>
      </c>
    </row>
    <row r="410" spans="1:46">
      <c r="A410" t="s">
        <v>1959</v>
      </c>
      <c r="B410">
        <v>600024</v>
      </c>
      <c r="C410" t="s">
        <v>1964</v>
      </c>
      <c r="D410">
        <v>859144</v>
      </c>
      <c r="E410" t="s">
        <v>1968</v>
      </c>
      <c r="F410">
        <v>863880</v>
      </c>
      <c r="G410" t="s">
        <v>3783</v>
      </c>
      <c r="H410" t="s">
        <v>3784</v>
      </c>
      <c r="I410" t="s">
        <v>2547</v>
      </c>
      <c r="J410" t="s">
        <v>1959</v>
      </c>
      <c r="K410">
        <v>0.06</v>
      </c>
      <c r="L410">
        <v>0.08</v>
      </c>
      <c r="M410">
        <v>2.0000000000000004E-2</v>
      </c>
      <c r="N410">
        <v>0.1</v>
      </c>
      <c r="O410">
        <v>0.122</v>
      </c>
      <c r="P410">
        <v>-0.02</v>
      </c>
      <c r="Q410">
        <v>0</v>
      </c>
      <c r="R410">
        <v>-0.02</v>
      </c>
      <c r="S410">
        <v>-0.02</v>
      </c>
      <c r="T410">
        <v>-0.02</v>
      </c>
      <c r="U410">
        <v>0.08</v>
      </c>
      <c r="V410">
        <v>0.1</v>
      </c>
      <c r="W410">
        <v>0.08</v>
      </c>
      <c r="X410">
        <v>0.08</v>
      </c>
      <c r="Y410">
        <v>0.08</v>
      </c>
      <c r="Z410">
        <v>0.10199999999999999</v>
      </c>
      <c r="AA410">
        <v>0.122</v>
      </c>
      <c r="AB410">
        <v>0.10199999999999999</v>
      </c>
      <c r="AC410">
        <v>0.10199999999999999</v>
      </c>
      <c r="AD410">
        <v>0.10199999999999999</v>
      </c>
      <c r="AE410" t="str">
        <f>VLOOKUP(G410,'[2]Fee Breakdown-After May18'!BO:BP,2,0)</f>
        <v>Peralatan DapurPeralatan MasakWajan &amp; Penggorengan</v>
      </c>
      <c r="AR410" t="s">
        <v>1581</v>
      </c>
      <c r="AS410" t="s">
        <v>1607</v>
      </c>
      <c r="AT410" t="s">
        <v>1609</v>
      </c>
    </row>
    <row r="411" spans="1:46">
      <c r="A411" t="s">
        <v>1959</v>
      </c>
      <c r="B411">
        <v>600024</v>
      </c>
      <c r="C411" t="s">
        <v>1964</v>
      </c>
      <c r="D411">
        <v>859144</v>
      </c>
      <c r="E411" t="s">
        <v>1966</v>
      </c>
      <c r="F411">
        <v>863624</v>
      </c>
      <c r="G411" t="s">
        <v>3786</v>
      </c>
      <c r="H411" t="s">
        <v>3784</v>
      </c>
      <c r="I411" t="s">
        <v>2547</v>
      </c>
      <c r="J411" t="s">
        <v>1959</v>
      </c>
      <c r="K411">
        <v>0.06</v>
      </c>
      <c r="L411">
        <v>0.08</v>
      </c>
      <c r="M411">
        <v>2.0000000000000004E-2</v>
      </c>
      <c r="N411">
        <v>0.08</v>
      </c>
      <c r="O411">
        <v>5.1999999999999998E-2</v>
      </c>
      <c r="P411">
        <v>-0.02</v>
      </c>
      <c r="Q411">
        <v>0</v>
      </c>
      <c r="R411">
        <v>-0.02</v>
      </c>
      <c r="S411">
        <v>-0.02</v>
      </c>
      <c r="T411">
        <v>-0.02</v>
      </c>
      <c r="U411">
        <v>0.06</v>
      </c>
      <c r="V411">
        <v>0.08</v>
      </c>
      <c r="W411">
        <v>0.06</v>
      </c>
      <c r="X411">
        <v>0.06</v>
      </c>
      <c r="Y411">
        <v>0.06</v>
      </c>
      <c r="Z411">
        <v>3.2000000000000001E-2</v>
      </c>
      <c r="AA411">
        <v>5.1999999999999998E-2</v>
      </c>
      <c r="AB411">
        <v>3.2000000000000001E-2</v>
      </c>
      <c r="AC411">
        <v>3.2000000000000001E-2</v>
      </c>
      <c r="AD411">
        <v>3.2000000000000001E-2</v>
      </c>
      <c r="AE411" t="str">
        <f>VLOOKUP(G411,'[2]Fee Breakdown-After May18'!BO:BP,2,0)</f>
        <v>Peralatan DapurPeralatan MasakSet Peralatan Masak</v>
      </c>
      <c r="AR411" t="s">
        <v>1581</v>
      </c>
      <c r="AS411" t="s">
        <v>1607</v>
      </c>
      <c r="AT411" t="s">
        <v>1610</v>
      </c>
    </row>
    <row r="412" spans="1:46">
      <c r="A412" t="s">
        <v>1959</v>
      </c>
      <c r="B412">
        <v>600024</v>
      </c>
      <c r="C412" t="s">
        <v>1964</v>
      </c>
      <c r="D412">
        <v>859144</v>
      </c>
      <c r="E412" t="s">
        <v>1969</v>
      </c>
      <c r="F412">
        <v>600146</v>
      </c>
      <c r="G412" t="s">
        <v>3789</v>
      </c>
      <c r="H412" t="s">
        <v>3784</v>
      </c>
      <c r="I412" t="s">
        <v>2547</v>
      </c>
      <c r="J412" t="s">
        <v>1959</v>
      </c>
      <c r="K412">
        <v>0.06</v>
      </c>
      <c r="L412">
        <v>0.08</v>
      </c>
      <c r="M412">
        <v>2.0000000000000004E-2</v>
      </c>
      <c r="N412">
        <v>0.1</v>
      </c>
      <c r="O412">
        <v>0.122</v>
      </c>
      <c r="P412">
        <v>-0.02</v>
      </c>
      <c r="Q412">
        <v>0</v>
      </c>
      <c r="R412">
        <v>-0.02</v>
      </c>
      <c r="S412">
        <v>-0.02</v>
      </c>
      <c r="T412">
        <v>-0.02</v>
      </c>
      <c r="U412">
        <v>0.08</v>
      </c>
      <c r="V412">
        <v>0.1</v>
      </c>
      <c r="W412">
        <v>0.08</v>
      </c>
      <c r="X412">
        <v>0.08</v>
      </c>
      <c r="Y412">
        <v>0.08</v>
      </c>
      <c r="Z412">
        <v>0.10199999999999999</v>
      </c>
      <c r="AA412">
        <v>0.122</v>
      </c>
      <c r="AB412">
        <v>0.10199999999999999</v>
      </c>
      <c r="AC412">
        <v>0.10199999999999999</v>
      </c>
      <c r="AD412">
        <v>0.10199999999999999</v>
      </c>
      <c r="AE412" t="str">
        <f>VLOOKUP(G412,'[2]Fee Breakdown-After May18'!BO:BP,2,0)</f>
        <v>Peralatan DapurPeralatan MasakPot</v>
      </c>
      <c r="AR412" t="s">
        <v>1581</v>
      </c>
      <c r="AS412" t="s">
        <v>1611</v>
      </c>
    </row>
    <row r="413" spans="1:46">
      <c r="A413" t="s">
        <v>1959</v>
      </c>
      <c r="B413">
        <v>600024</v>
      </c>
      <c r="C413" t="s">
        <v>1964</v>
      </c>
      <c r="D413">
        <v>859144</v>
      </c>
      <c r="E413" t="s">
        <v>1971</v>
      </c>
      <c r="F413">
        <v>864008</v>
      </c>
      <c r="G413" t="s">
        <v>3791</v>
      </c>
      <c r="H413" t="s">
        <v>3784</v>
      </c>
      <c r="I413" t="s">
        <v>2547</v>
      </c>
      <c r="J413" t="s">
        <v>1959</v>
      </c>
      <c r="K413">
        <v>0.06</v>
      </c>
      <c r="L413">
        <v>0.08</v>
      </c>
      <c r="M413">
        <v>2.0000000000000004E-2</v>
      </c>
      <c r="N413">
        <v>7.5000000000000011E-2</v>
      </c>
      <c r="O413">
        <v>6.9500000000000006E-2</v>
      </c>
      <c r="P413">
        <v>-1.7500000000000002E-2</v>
      </c>
      <c r="Q413">
        <v>0</v>
      </c>
      <c r="R413">
        <v>-1.7500000000000002E-2</v>
      </c>
      <c r="S413">
        <v>-1.7500000000000002E-2</v>
      </c>
      <c r="T413">
        <v>-1.7500000000000002E-2</v>
      </c>
      <c r="U413">
        <v>5.7500000000000009E-2</v>
      </c>
      <c r="V413">
        <v>7.5000000000000011E-2</v>
      </c>
      <c r="W413">
        <v>5.7500000000000009E-2</v>
      </c>
      <c r="X413">
        <v>5.7500000000000009E-2</v>
      </c>
      <c r="Y413">
        <v>5.7500000000000009E-2</v>
      </c>
      <c r="Z413">
        <v>5.2000000000000005E-2</v>
      </c>
      <c r="AA413">
        <v>6.9500000000000006E-2</v>
      </c>
      <c r="AB413">
        <v>5.2000000000000005E-2</v>
      </c>
      <c r="AC413">
        <v>5.2000000000000005E-2</v>
      </c>
      <c r="AD413">
        <v>5.2000000000000005E-2</v>
      </c>
      <c r="AE413" t="str">
        <f>VLOOKUP(G413,'[2]Fee Breakdown-After May18'!BO:BP,2,0)</f>
        <v>Peralatan DapurPeralatan MasakPengukus</v>
      </c>
      <c r="AR413" t="s">
        <v>1581</v>
      </c>
      <c r="AS413" t="s">
        <v>1612</v>
      </c>
    </row>
    <row r="414" spans="1:46">
      <c r="A414" t="s">
        <v>1959</v>
      </c>
      <c r="B414">
        <v>600024</v>
      </c>
      <c r="C414" t="s">
        <v>1964</v>
      </c>
      <c r="D414">
        <v>859144</v>
      </c>
      <c r="E414" t="s">
        <v>1970</v>
      </c>
      <c r="F414">
        <v>864264</v>
      </c>
      <c r="G414" t="s">
        <v>3794</v>
      </c>
      <c r="H414" t="s">
        <v>3784</v>
      </c>
      <c r="I414" t="s">
        <v>2547</v>
      </c>
      <c r="J414" t="s">
        <v>1959</v>
      </c>
      <c r="K414">
        <v>0.06</v>
      </c>
      <c r="L414">
        <v>0.08</v>
      </c>
      <c r="M414">
        <v>2.0000000000000004E-2</v>
      </c>
      <c r="N414">
        <v>7.5000000000000011E-2</v>
      </c>
      <c r="O414">
        <v>6.9500000000000006E-2</v>
      </c>
      <c r="P414">
        <v>-1.7500000000000002E-2</v>
      </c>
      <c r="Q414">
        <v>0</v>
      </c>
      <c r="R414">
        <v>-1.7500000000000002E-2</v>
      </c>
      <c r="S414">
        <v>-1.7500000000000002E-2</v>
      </c>
      <c r="T414">
        <v>-1.7500000000000002E-2</v>
      </c>
      <c r="U414">
        <v>5.7500000000000009E-2</v>
      </c>
      <c r="V414">
        <v>7.5000000000000011E-2</v>
      </c>
      <c r="W414">
        <v>5.7500000000000009E-2</v>
      </c>
      <c r="X414">
        <v>5.7500000000000009E-2</v>
      </c>
      <c r="Y414">
        <v>5.7500000000000009E-2</v>
      </c>
      <c r="Z414">
        <v>5.2000000000000005E-2</v>
      </c>
      <c r="AA414">
        <v>6.9500000000000006E-2</v>
      </c>
      <c r="AB414">
        <v>5.2000000000000005E-2</v>
      </c>
      <c r="AC414">
        <v>5.2000000000000005E-2</v>
      </c>
      <c r="AD414">
        <v>5.2000000000000005E-2</v>
      </c>
      <c r="AE414" t="str">
        <f>VLOOKUP(G414,'[2]Fee Breakdown-After May18'!BO:BP,2,0)</f>
        <v>Peralatan DapurPeralatan MasakPressure Cooker</v>
      </c>
      <c r="AR414" t="s">
        <v>1581</v>
      </c>
      <c r="AS414" t="s">
        <v>1613</v>
      </c>
    </row>
    <row r="415" spans="1:46">
      <c r="A415" t="s">
        <v>1959</v>
      </c>
      <c r="B415">
        <v>600024</v>
      </c>
      <c r="C415" t="s">
        <v>1964</v>
      </c>
      <c r="D415">
        <v>859144</v>
      </c>
      <c r="E415" t="s">
        <v>1965</v>
      </c>
      <c r="F415">
        <v>1001864</v>
      </c>
      <c r="G415" t="s">
        <v>3796</v>
      </c>
      <c r="H415" t="s">
        <v>3784</v>
      </c>
      <c r="I415" t="s">
        <v>2547</v>
      </c>
      <c r="J415" t="s">
        <v>1959</v>
      </c>
      <c r="K415">
        <v>0.06</v>
      </c>
      <c r="L415">
        <v>0.08</v>
      </c>
      <c r="M415">
        <v>2.0000000000000004E-2</v>
      </c>
      <c r="N415">
        <v>0.08</v>
      </c>
      <c r="O415">
        <v>5.1999999999999998E-2</v>
      </c>
      <c r="P415">
        <v>-0.02</v>
      </c>
      <c r="Q415">
        <v>0</v>
      </c>
      <c r="R415">
        <v>-0.02</v>
      </c>
      <c r="S415">
        <v>-0.02</v>
      </c>
      <c r="T415">
        <v>-0.02</v>
      </c>
      <c r="U415">
        <v>0.06</v>
      </c>
      <c r="V415">
        <v>0.08</v>
      </c>
      <c r="W415">
        <v>0.06</v>
      </c>
      <c r="X415">
        <v>0.06</v>
      </c>
      <c r="Y415">
        <v>0.06</v>
      </c>
      <c r="Z415">
        <v>3.2000000000000001E-2</v>
      </c>
      <c r="AA415">
        <v>5.1999999999999998E-2</v>
      </c>
      <c r="AB415">
        <v>3.2000000000000001E-2</v>
      </c>
      <c r="AC415">
        <v>3.2000000000000001E-2</v>
      </c>
      <c r="AD415">
        <v>3.2000000000000001E-2</v>
      </c>
      <c r="AE415" t="str">
        <f>VLOOKUP(G415,'[2]Fee Breakdown-After May18'!BO:BP,2,0)</f>
        <v>Peralatan DapurPeralatan MasakAksesori Alat Masak</v>
      </c>
      <c r="AR415" t="s">
        <v>1581</v>
      </c>
      <c r="AS415" t="s">
        <v>1614</v>
      </c>
    </row>
    <row r="416" spans="1:46">
      <c r="A416" t="s">
        <v>1959</v>
      </c>
      <c r="B416">
        <v>600024</v>
      </c>
      <c r="C416" t="s">
        <v>1964</v>
      </c>
      <c r="D416">
        <v>859144</v>
      </c>
      <c r="E416" t="s">
        <v>1967</v>
      </c>
      <c r="F416">
        <v>864392</v>
      </c>
      <c r="G416" t="s">
        <v>3799</v>
      </c>
      <c r="H416" t="s">
        <v>3784</v>
      </c>
      <c r="I416" t="s">
        <v>2547</v>
      </c>
      <c r="J416" t="s">
        <v>1959</v>
      </c>
      <c r="K416">
        <v>0.06</v>
      </c>
      <c r="L416">
        <v>0.08</v>
      </c>
      <c r="M416">
        <v>2.0000000000000004E-2</v>
      </c>
      <c r="N416">
        <v>0.1</v>
      </c>
      <c r="O416">
        <v>0.122</v>
      </c>
      <c r="P416">
        <v>-0.02</v>
      </c>
      <c r="Q416">
        <v>0</v>
      </c>
      <c r="R416">
        <v>-0.02</v>
      </c>
      <c r="S416">
        <v>-0.02</v>
      </c>
      <c r="T416">
        <v>-0.02</v>
      </c>
      <c r="U416">
        <v>0.08</v>
      </c>
      <c r="V416">
        <v>0.1</v>
      </c>
      <c r="W416">
        <v>0.08</v>
      </c>
      <c r="X416">
        <v>0.08</v>
      </c>
      <c r="Y416">
        <v>0.08</v>
      </c>
      <c r="Z416">
        <v>0.10199999999999999</v>
      </c>
      <c r="AA416">
        <v>0.122</v>
      </c>
      <c r="AB416">
        <v>0.10199999999999999</v>
      </c>
      <c r="AC416">
        <v>0.10199999999999999</v>
      </c>
      <c r="AD416">
        <v>0.10199999999999999</v>
      </c>
      <c r="AE416" t="str">
        <f>VLOOKUP(G416,'[2]Fee Breakdown-After May18'!BO:BP,2,0)</f>
        <v>Peralatan DapurPeralatan MasakPeralatan Masak Sekali Pakai</v>
      </c>
      <c r="AR416" t="s">
        <v>1615</v>
      </c>
      <c r="AS416" t="s">
        <v>1616</v>
      </c>
      <c r="AT416" t="s">
        <v>1617</v>
      </c>
    </row>
    <row r="417" spans="1:46">
      <c r="A417" t="s">
        <v>2028</v>
      </c>
      <c r="B417">
        <v>601303</v>
      </c>
      <c r="C417" t="s">
        <v>2032</v>
      </c>
      <c r="D417">
        <v>601339</v>
      </c>
      <c r="G417" t="s">
        <v>3707</v>
      </c>
      <c r="H417" t="s">
        <v>3707</v>
      </c>
      <c r="I417" t="s">
        <v>246</v>
      </c>
      <c r="J417" t="s">
        <v>2028</v>
      </c>
      <c r="K417">
        <v>5.5E-2</v>
      </c>
      <c r="L417">
        <v>0.08</v>
      </c>
      <c r="M417">
        <v>2.5000000000000001E-2</v>
      </c>
      <c r="N417">
        <v>9.2499999999999999E-2</v>
      </c>
      <c r="O417">
        <v>9.2499999999999999E-2</v>
      </c>
      <c r="P417">
        <v>-1.2500000000000002E-2</v>
      </c>
      <c r="Q417">
        <v>0</v>
      </c>
      <c r="R417">
        <v>-1.2500000000000002E-2</v>
      </c>
      <c r="S417">
        <v>-1.2500000000000002E-2</v>
      </c>
      <c r="T417">
        <v>-1.2500000000000002E-2</v>
      </c>
      <c r="U417">
        <v>0.08</v>
      </c>
      <c r="V417">
        <v>9.2499999999999999E-2</v>
      </c>
      <c r="W417">
        <v>0.08</v>
      </c>
      <c r="X417">
        <v>0.08</v>
      </c>
      <c r="Y417">
        <v>0.08</v>
      </c>
      <c r="Z417">
        <v>0.08</v>
      </c>
      <c r="AA417">
        <v>9.2499999999999999E-2</v>
      </c>
      <c r="AB417">
        <v>0.08</v>
      </c>
      <c r="AC417">
        <v>0.08</v>
      </c>
      <c r="AD417">
        <v>0.08</v>
      </c>
      <c r="AE417" t="str">
        <f>VLOOKUP(G417,'[2]Fee Breakdown-After May18'!BO:BP,2,0)</f>
        <v>Fashion MuslimPakaian Muslim Anak</v>
      </c>
      <c r="AR417" t="s">
        <v>1615</v>
      </c>
      <c r="AS417" t="s">
        <v>1616</v>
      </c>
      <c r="AT417" t="s">
        <v>1618</v>
      </c>
    </row>
    <row r="418" spans="1:46">
      <c r="A418" t="s">
        <v>2052</v>
      </c>
      <c r="B418">
        <v>602118</v>
      </c>
      <c r="C418" t="s">
        <v>2062</v>
      </c>
      <c r="D418">
        <v>819848</v>
      </c>
      <c r="G418" t="s">
        <v>3804</v>
      </c>
      <c r="H418" t="s">
        <v>3804</v>
      </c>
      <c r="I418" t="s">
        <v>2971</v>
      </c>
      <c r="J418" t="s">
        <v>2052</v>
      </c>
      <c r="K418">
        <v>0.06</v>
      </c>
      <c r="L418">
        <v>0.08</v>
      </c>
      <c r="M418">
        <v>2.0000000000000004E-2</v>
      </c>
      <c r="N418">
        <v>9.5000000000000001E-2</v>
      </c>
      <c r="O418">
        <v>9.1999999999999998E-2</v>
      </c>
      <c r="P418">
        <v>-0.02</v>
      </c>
      <c r="Q418">
        <v>0</v>
      </c>
      <c r="R418">
        <v>-0.02</v>
      </c>
      <c r="S418">
        <v>-0.02</v>
      </c>
      <c r="T418">
        <v>-0.02</v>
      </c>
      <c r="U418">
        <v>7.4999999999999997E-2</v>
      </c>
      <c r="V418">
        <v>9.5000000000000001E-2</v>
      </c>
      <c r="W418">
        <v>7.4999999999999997E-2</v>
      </c>
      <c r="X418">
        <v>7.4999999999999997E-2</v>
      </c>
      <c r="Y418">
        <v>7.4999999999999997E-2</v>
      </c>
      <c r="Z418">
        <v>7.1999999999999995E-2</v>
      </c>
      <c r="AA418">
        <v>9.1999999999999998E-2</v>
      </c>
      <c r="AB418">
        <v>7.1999999999999995E-2</v>
      </c>
      <c r="AC418">
        <v>7.1999999999999995E-2</v>
      </c>
      <c r="AD418">
        <v>7.1999999999999995E-2</v>
      </c>
      <c r="AE418" t="str">
        <f>VLOOKUP(G418,'[2]Fee Breakdown-After May18'!BO:BP,2,0)</f>
        <v>Perlengkapan Hewan PeliharaanPerlengkapan Ikan &amp; Perairan</v>
      </c>
      <c r="AR418" t="s">
        <v>1615</v>
      </c>
      <c r="AS418" t="s">
        <v>1616</v>
      </c>
      <c r="AT418" t="s">
        <v>586</v>
      </c>
    </row>
    <row r="419" spans="1:46">
      <c r="A419" t="s">
        <v>1959</v>
      </c>
      <c r="B419">
        <v>600024</v>
      </c>
      <c r="C419" t="s">
        <v>1975</v>
      </c>
      <c r="D419">
        <v>859528</v>
      </c>
      <c r="E419" t="s">
        <v>1991</v>
      </c>
      <c r="F419">
        <v>600029</v>
      </c>
      <c r="G419" t="s">
        <v>3806</v>
      </c>
      <c r="H419" t="s">
        <v>3807</v>
      </c>
      <c r="I419" t="s">
        <v>2547</v>
      </c>
      <c r="J419" t="s">
        <v>1959</v>
      </c>
      <c r="K419">
        <v>0.06</v>
      </c>
      <c r="L419">
        <v>0.08</v>
      </c>
      <c r="M419">
        <v>2.0000000000000004E-2</v>
      </c>
      <c r="N419">
        <v>0.1</v>
      </c>
      <c r="O419">
        <v>0.122</v>
      </c>
      <c r="P419">
        <v>-0.02</v>
      </c>
      <c r="Q419">
        <v>0</v>
      </c>
      <c r="R419">
        <v>-0.02</v>
      </c>
      <c r="S419">
        <v>-0.02</v>
      </c>
      <c r="T419">
        <v>-0.02</v>
      </c>
      <c r="U419">
        <v>0.08</v>
      </c>
      <c r="V419">
        <v>0.1</v>
      </c>
      <c r="W419">
        <v>0.08</v>
      </c>
      <c r="X419">
        <v>0.08</v>
      </c>
      <c r="Y419">
        <v>0.08</v>
      </c>
      <c r="Z419">
        <v>0.10199999999999999</v>
      </c>
      <c r="AA419">
        <v>0.122</v>
      </c>
      <c r="AB419">
        <v>0.10199999999999999</v>
      </c>
      <c r="AC419">
        <v>0.10199999999999999</v>
      </c>
      <c r="AD419">
        <v>0.10199999999999999</v>
      </c>
      <c r="AE419" t="str">
        <f>VLOOKUP(G419,'[2]Fee Breakdown-After May18'!BO:BP,2,0)</f>
        <v>Peralatan DapurPeralatan &amp; Gadget DapurMelestarikan Kontainer</v>
      </c>
      <c r="AR419" t="s">
        <v>1615</v>
      </c>
      <c r="AS419" t="s">
        <v>1616</v>
      </c>
      <c r="AT419" t="s">
        <v>1619</v>
      </c>
    </row>
    <row r="420" spans="1:46">
      <c r="A420" t="s">
        <v>1959</v>
      </c>
      <c r="B420">
        <v>600024</v>
      </c>
      <c r="C420" t="s">
        <v>1975</v>
      </c>
      <c r="D420">
        <v>859528</v>
      </c>
      <c r="E420" t="s">
        <v>1977</v>
      </c>
      <c r="F420">
        <v>866568</v>
      </c>
      <c r="G420" t="s">
        <v>3810</v>
      </c>
      <c r="H420" t="s">
        <v>3807</v>
      </c>
      <c r="I420" t="s">
        <v>2547</v>
      </c>
      <c r="J420" t="s">
        <v>1959</v>
      </c>
      <c r="K420">
        <v>0.06</v>
      </c>
      <c r="L420">
        <v>0.08</v>
      </c>
      <c r="M420">
        <v>2.0000000000000004E-2</v>
      </c>
      <c r="N420">
        <v>7.7499999999999999E-2</v>
      </c>
      <c r="O420">
        <v>0.122</v>
      </c>
      <c r="P420">
        <v>-0.02</v>
      </c>
      <c r="Q420">
        <v>0</v>
      </c>
      <c r="R420">
        <v>-0.02</v>
      </c>
      <c r="S420">
        <v>-0.02</v>
      </c>
      <c r="T420">
        <v>-0.02</v>
      </c>
      <c r="U420">
        <v>5.7499999999999996E-2</v>
      </c>
      <c r="V420">
        <v>7.7499999999999999E-2</v>
      </c>
      <c r="W420">
        <v>5.7499999999999996E-2</v>
      </c>
      <c r="X420">
        <v>5.7499999999999996E-2</v>
      </c>
      <c r="Y420">
        <v>5.7499999999999996E-2</v>
      </c>
      <c r="Z420">
        <v>0.10199999999999999</v>
      </c>
      <c r="AA420">
        <v>0.122</v>
      </c>
      <c r="AB420">
        <v>0.10199999999999999</v>
      </c>
      <c r="AC420">
        <v>0.10199999999999999</v>
      </c>
      <c r="AD420">
        <v>0.10199999999999999</v>
      </c>
      <c r="AE420" t="str">
        <f>VLOOKUP(G420,'[2]Fee Breakdown-After May18'!BO:BP,2,0)</f>
        <v>Peralatan DapurPeralatan &amp; Gadget DapurPeralatan Pengolah Minuman</v>
      </c>
      <c r="AR420" t="s">
        <v>1615</v>
      </c>
      <c r="AS420" t="s">
        <v>1616</v>
      </c>
      <c r="AT420" t="s">
        <v>1620</v>
      </c>
    </row>
    <row r="421" spans="1:46">
      <c r="A421" t="s">
        <v>1959</v>
      </c>
      <c r="B421">
        <v>600024</v>
      </c>
      <c r="C421" t="s">
        <v>1975</v>
      </c>
      <c r="D421">
        <v>859528</v>
      </c>
      <c r="E421" t="s">
        <v>1976</v>
      </c>
      <c r="F421">
        <v>600148</v>
      </c>
      <c r="G421" t="s">
        <v>3813</v>
      </c>
      <c r="H421" t="s">
        <v>3807</v>
      </c>
      <c r="I421" t="s">
        <v>2547</v>
      </c>
      <c r="J421" t="s">
        <v>1959</v>
      </c>
      <c r="K421">
        <v>0.06</v>
      </c>
      <c r="L421">
        <v>0.08</v>
      </c>
      <c r="M421">
        <v>2.0000000000000004E-2</v>
      </c>
      <c r="N421">
        <v>0.1</v>
      </c>
      <c r="O421">
        <v>0.122</v>
      </c>
      <c r="P421">
        <v>-0.02</v>
      </c>
      <c r="Q421">
        <v>0</v>
      </c>
      <c r="R421">
        <v>-0.02</v>
      </c>
      <c r="S421">
        <v>-0.02</v>
      </c>
      <c r="T421">
        <v>-0.02</v>
      </c>
      <c r="U421">
        <v>0.08</v>
      </c>
      <c r="V421">
        <v>0.1</v>
      </c>
      <c r="W421">
        <v>0.08</v>
      </c>
      <c r="X421">
        <v>0.08</v>
      </c>
      <c r="Y421">
        <v>0.08</v>
      </c>
      <c r="Z421">
        <v>0.10199999999999999</v>
      </c>
      <c r="AA421">
        <v>0.122</v>
      </c>
      <c r="AB421">
        <v>0.10199999999999999</v>
      </c>
      <c r="AC421">
        <v>0.10199999999999999</v>
      </c>
      <c r="AD421">
        <v>0.10199999999999999</v>
      </c>
      <c r="AE421" t="str">
        <f>VLOOKUP(G421,'[2]Fee Breakdown-After May18'!BO:BP,2,0)</f>
        <v>Peralatan DapurPeralatan &amp; Gadget DapurPeralatan Memasak</v>
      </c>
      <c r="AR421" t="s">
        <v>1615</v>
      </c>
      <c r="AS421" t="s">
        <v>1616</v>
      </c>
      <c r="AT421" t="s">
        <v>1621</v>
      </c>
    </row>
    <row r="422" spans="1:46">
      <c r="A422" t="s">
        <v>1959</v>
      </c>
      <c r="B422">
        <v>600024</v>
      </c>
      <c r="C422" t="s">
        <v>1975</v>
      </c>
      <c r="D422">
        <v>859528</v>
      </c>
      <c r="E422" t="s">
        <v>1990</v>
      </c>
      <c r="F422">
        <v>867208</v>
      </c>
      <c r="G422" t="s">
        <v>3816</v>
      </c>
      <c r="H422" t="s">
        <v>3807</v>
      </c>
      <c r="I422" t="s">
        <v>2547</v>
      </c>
      <c r="J422" t="s">
        <v>1959</v>
      </c>
      <c r="K422">
        <v>0.06</v>
      </c>
      <c r="L422">
        <v>0.08</v>
      </c>
      <c r="M422">
        <v>2.0000000000000004E-2</v>
      </c>
      <c r="N422">
        <v>0.1</v>
      </c>
      <c r="O422">
        <v>0.122</v>
      </c>
      <c r="P422">
        <v>-0.02</v>
      </c>
      <c r="Q422">
        <v>0</v>
      </c>
      <c r="R422">
        <v>-0.02</v>
      </c>
      <c r="S422">
        <v>-0.02</v>
      </c>
      <c r="T422">
        <v>-0.02</v>
      </c>
      <c r="U422">
        <v>0.08</v>
      </c>
      <c r="V422">
        <v>0.1</v>
      </c>
      <c r="W422">
        <v>0.08</v>
      </c>
      <c r="X422">
        <v>0.08</v>
      </c>
      <c r="Y422">
        <v>0.08</v>
      </c>
      <c r="Z422">
        <v>0.10199999999999999</v>
      </c>
      <c r="AA422">
        <v>0.122</v>
      </c>
      <c r="AB422">
        <v>0.10199999999999999</v>
      </c>
      <c r="AC422">
        <v>0.10199999999999999</v>
      </c>
      <c r="AD422">
        <v>0.10199999999999999</v>
      </c>
      <c r="AE422" t="str">
        <f>VLOOKUP(G422,'[2]Fee Breakdown-After May18'!BO:BP,2,0)</f>
        <v>Peralatan DapurPeralatan &amp; Gadget DapurPengupas &amp; Pemotong</v>
      </c>
      <c r="AR422" t="s">
        <v>1615</v>
      </c>
      <c r="AS422" t="s">
        <v>1616</v>
      </c>
      <c r="AT422" t="s">
        <v>1622</v>
      </c>
    </row>
    <row r="423" spans="1:46">
      <c r="A423" t="s">
        <v>1959</v>
      </c>
      <c r="B423">
        <v>600024</v>
      </c>
      <c r="C423" t="s">
        <v>1975</v>
      </c>
      <c r="D423">
        <v>859528</v>
      </c>
      <c r="E423" t="s">
        <v>1994</v>
      </c>
      <c r="F423">
        <v>600135</v>
      </c>
      <c r="G423" t="s">
        <v>3819</v>
      </c>
      <c r="H423" t="s">
        <v>3807</v>
      </c>
      <c r="I423" t="s">
        <v>2547</v>
      </c>
      <c r="J423" t="s">
        <v>1959</v>
      </c>
      <c r="K423">
        <v>0.06</v>
      </c>
      <c r="L423">
        <v>0.08</v>
      </c>
      <c r="M423">
        <v>2.0000000000000004E-2</v>
      </c>
      <c r="N423">
        <v>0.1</v>
      </c>
      <c r="O423">
        <v>0.122</v>
      </c>
      <c r="P423">
        <v>-0.02</v>
      </c>
      <c r="Q423">
        <v>0</v>
      </c>
      <c r="R423">
        <v>-0.02</v>
      </c>
      <c r="S423">
        <v>-0.02</v>
      </c>
      <c r="T423">
        <v>-0.02</v>
      </c>
      <c r="U423">
        <v>0.08</v>
      </c>
      <c r="V423">
        <v>0.1</v>
      </c>
      <c r="W423">
        <v>0.08</v>
      </c>
      <c r="X423">
        <v>0.08</v>
      </c>
      <c r="Y423">
        <v>0.08</v>
      </c>
      <c r="Z423">
        <v>0.10199999999999999</v>
      </c>
      <c r="AA423">
        <v>0.122</v>
      </c>
      <c r="AB423">
        <v>0.10199999999999999</v>
      </c>
      <c r="AC423">
        <v>0.10199999999999999</v>
      </c>
      <c r="AD423">
        <v>0.10199999999999999</v>
      </c>
      <c r="AE423" t="str">
        <f>VLOOKUP(G423,'[2]Fee Breakdown-After May18'!BO:BP,2,0)</f>
        <v>Peralatan DapurPeralatan &amp; Gadget DapurAyakan dan Saringan</v>
      </c>
      <c r="AR423" t="s">
        <v>1615</v>
      </c>
      <c r="AS423" t="s">
        <v>1616</v>
      </c>
      <c r="AT423" t="s">
        <v>1623</v>
      </c>
    </row>
    <row r="424" spans="1:46">
      <c r="A424" t="s">
        <v>1959</v>
      </c>
      <c r="B424">
        <v>600024</v>
      </c>
      <c r="C424" t="s">
        <v>1975</v>
      </c>
      <c r="D424">
        <v>859528</v>
      </c>
      <c r="E424" t="s">
        <v>1985</v>
      </c>
      <c r="F424">
        <v>600121</v>
      </c>
      <c r="G424" t="s">
        <v>3821</v>
      </c>
      <c r="H424" t="s">
        <v>3807</v>
      </c>
      <c r="I424" t="s">
        <v>2547</v>
      </c>
      <c r="J424" t="s">
        <v>1959</v>
      </c>
      <c r="K424">
        <v>0.06</v>
      </c>
      <c r="L424">
        <v>0.08</v>
      </c>
      <c r="M424">
        <v>2.0000000000000004E-2</v>
      </c>
      <c r="N424">
        <v>0.1</v>
      </c>
      <c r="O424">
        <v>0.122</v>
      </c>
      <c r="P424">
        <v>-0.02</v>
      </c>
      <c r="Q424">
        <v>0</v>
      </c>
      <c r="R424">
        <v>-0.02</v>
      </c>
      <c r="S424">
        <v>-0.02</v>
      </c>
      <c r="T424">
        <v>-0.02</v>
      </c>
      <c r="U424">
        <v>0.08</v>
      </c>
      <c r="V424">
        <v>0.1</v>
      </c>
      <c r="W424">
        <v>0.08</v>
      </c>
      <c r="X424">
        <v>0.08</v>
      </c>
      <c r="Y424">
        <v>0.08</v>
      </c>
      <c r="Z424">
        <v>0.10199999999999999</v>
      </c>
      <c r="AA424">
        <v>0.122</v>
      </c>
      <c r="AB424">
        <v>0.10199999999999999</v>
      </c>
      <c r="AC424">
        <v>0.10199999999999999</v>
      </c>
      <c r="AD424">
        <v>0.10199999999999999</v>
      </c>
      <c r="AE424" t="str">
        <f>VLOOKUP(G424,'[2]Fee Breakdown-After May18'!BO:BP,2,0)</f>
        <v>Peralatan DapurPeralatan &amp; Gadget DapurAlat Ukur</v>
      </c>
      <c r="AR424" t="s">
        <v>1615</v>
      </c>
      <c r="AS424" t="s">
        <v>1616</v>
      </c>
      <c r="AT424" t="s">
        <v>1624</v>
      </c>
    </row>
    <row r="425" spans="1:46">
      <c r="A425" t="s">
        <v>1959</v>
      </c>
      <c r="B425">
        <v>600024</v>
      </c>
      <c r="C425" t="s">
        <v>1975</v>
      </c>
      <c r="D425">
        <v>859528</v>
      </c>
      <c r="E425" t="s">
        <v>1995</v>
      </c>
      <c r="F425">
        <v>600139</v>
      </c>
      <c r="G425" t="s">
        <v>3824</v>
      </c>
      <c r="H425" t="s">
        <v>3807</v>
      </c>
      <c r="I425" t="s">
        <v>2547</v>
      </c>
      <c r="J425" t="s">
        <v>1959</v>
      </c>
      <c r="K425">
        <v>0.06</v>
      </c>
      <c r="L425">
        <v>0.08</v>
      </c>
      <c r="M425">
        <v>2.0000000000000004E-2</v>
      </c>
      <c r="N425">
        <v>7.7499999999999999E-2</v>
      </c>
      <c r="O425">
        <v>0.122</v>
      </c>
      <c r="P425">
        <v>-0.02</v>
      </c>
      <c r="Q425">
        <v>0</v>
      </c>
      <c r="R425">
        <v>-0.02</v>
      </c>
      <c r="S425">
        <v>-0.02</v>
      </c>
      <c r="T425">
        <v>-0.02</v>
      </c>
      <c r="U425">
        <v>5.7499999999999996E-2</v>
      </c>
      <c r="V425">
        <v>7.7499999999999999E-2</v>
      </c>
      <c r="W425">
        <v>5.7499999999999996E-2</v>
      </c>
      <c r="X425">
        <v>5.7499999999999996E-2</v>
      </c>
      <c r="Y425">
        <v>5.7499999999999996E-2</v>
      </c>
      <c r="Z425">
        <v>0.10199999999999999</v>
      </c>
      <c r="AA425">
        <v>0.122</v>
      </c>
      <c r="AB425">
        <v>0.10199999999999999</v>
      </c>
      <c r="AC425">
        <v>0.10199999999999999</v>
      </c>
      <c r="AD425">
        <v>0.10199999999999999</v>
      </c>
      <c r="AE425" t="str">
        <f>VLOOKUP(G425,'[2]Fee Breakdown-After May18'!BO:BP,2,0)</f>
        <v>Peralatan DapurPeralatan &amp; Gadget DapurYang lain</v>
      </c>
      <c r="AR425" t="s">
        <v>1615</v>
      </c>
      <c r="AS425" t="s">
        <v>1616</v>
      </c>
      <c r="AT425" t="s">
        <v>1625</v>
      </c>
    </row>
    <row r="426" spans="1:46">
      <c r="A426" t="s">
        <v>1959</v>
      </c>
      <c r="B426">
        <v>600024</v>
      </c>
      <c r="C426" t="s">
        <v>1975</v>
      </c>
      <c r="D426">
        <v>859528</v>
      </c>
      <c r="E426" t="s">
        <v>1993</v>
      </c>
      <c r="F426">
        <v>865288</v>
      </c>
      <c r="G426" t="s">
        <v>3827</v>
      </c>
      <c r="H426" t="s">
        <v>3807</v>
      </c>
      <c r="I426" t="s">
        <v>2547</v>
      </c>
      <c r="J426" t="s">
        <v>1959</v>
      </c>
      <c r="K426">
        <v>0.06</v>
      </c>
      <c r="L426">
        <v>0.08</v>
      </c>
      <c r="M426">
        <v>2.0000000000000004E-2</v>
      </c>
      <c r="N426">
        <v>7.7499999999999999E-2</v>
      </c>
      <c r="O426">
        <v>7.1999999999999995E-2</v>
      </c>
      <c r="P426">
        <v>-0.02</v>
      </c>
      <c r="Q426">
        <v>0</v>
      </c>
      <c r="R426">
        <v>-0.02</v>
      </c>
      <c r="S426">
        <v>-0.02</v>
      </c>
      <c r="T426">
        <v>-0.02</v>
      </c>
      <c r="U426">
        <v>5.7499999999999996E-2</v>
      </c>
      <c r="V426">
        <v>7.7499999999999999E-2</v>
      </c>
      <c r="W426">
        <v>5.7499999999999996E-2</v>
      </c>
      <c r="X426">
        <v>5.7499999999999996E-2</v>
      </c>
      <c r="Y426">
        <v>5.7499999999999996E-2</v>
      </c>
      <c r="Z426">
        <v>5.1999999999999991E-2</v>
      </c>
      <c r="AA426">
        <v>7.1999999999999995E-2</v>
      </c>
      <c r="AB426">
        <v>5.1999999999999991E-2</v>
      </c>
      <c r="AC426">
        <v>5.1999999999999991E-2</v>
      </c>
      <c r="AD426">
        <v>5.1999999999999991E-2</v>
      </c>
      <c r="AE426" t="str">
        <f>VLOOKUP(G426,'[2]Fee Breakdown-After May18'!BO:BP,2,0)</f>
        <v>Peralatan DapurPeralatan &amp; Gadget DapurTempat Bumbu</v>
      </c>
      <c r="AR426" t="s">
        <v>1615</v>
      </c>
      <c r="AS426" t="s">
        <v>1616</v>
      </c>
      <c r="AT426" t="s">
        <v>1626</v>
      </c>
    </row>
    <row r="427" spans="1:46">
      <c r="A427" t="s">
        <v>1959</v>
      </c>
      <c r="B427">
        <v>600024</v>
      </c>
      <c r="C427" t="s">
        <v>1975</v>
      </c>
      <c r="D427">
        <v>859528</v>
      </c>
      <c r="E427" t="s">
        <v>1978</v>
      </c>
      <c r="F427">
        <v>866184</v>
      </c>
      <c r="G427" t="s">
        <v>3829</v>
      </c>
      <c r="H427" t="s">
        <v>3807</v>
      </c>
      <c r="I427" t="s">
        <v>2547</v>
      </c>
      <c r="J427" t="s">
        <v>1959</v>
      </c>
      <c r="K427">
        <v>0.06</v>
      </c>
      <c r="L427">
        <v>0.08</v>
      </c>
      <c r="M427">
        <v>2.0000000000000004E-2</v>
      </c>
      <c r="N427">
        <v>0.1</v>
      </c>
      <c r="O427">
        <v>0.122</v>
      </c>
      <c r="P427">
        <v>-0.02</v>
      </c>
      <c r="Q427">
        <v>0</v>
      </c>
      <c r="R427">
        <v>-0.02</v>
      </c>
      <c r="S427">
        <v>-0.02</v>
      </c>
      <c r="T427">
        <v>-0.02</v>
      </c>
      <c r="U427">
        <v>0.08</v>
      </c>
      <c r="V427">
        <v>0.1</v>
      </c>
      <c r="W427">
        <v>0.08</v>
      </c>
      <c r="X427">
        <v>0.08</v>
      </c>
      <c r="Y427">
        <v>0.08</v>
      </c>
      <c r="Z427">
        <v>0.10199999999999999</v>
      </c>
      <c r="AA427">
        <v>0.122</v>
      </c>
      <c r="AB427">
        <v>0.10199999999999999</v>
      </c>
      <c r="AC427">
        <v>0.10199999999999999</v>
      </c>
      <c r="AD427">
        <v>0.10199999999999999</v>
      </c>
      <c r="AE427" t="str">
        <f>VLOOKUP(G427,'[2]Fee Breakdown-After May18'!BO:BP,2,0)</f>
        <v>Peralatan DapurPeralatan &amp; Gadget DapurPeralatan Pengolah Telur</v>
      </c>
      <c r="AR427" t="s">
        <v>1615</v>
      </c>
      <c r="AS427" t="s">
        <v>1616</v>
      </c>
      <c r="AT427" t="s">
        <v>1627</v>
      </c>
    </row>
    <row r="428" spans="1:46">
      <c r="A428" t="s">
        <v>1959</v>
      </c>
      <c r="B428">
        <v>600024</v>
      </c>
      <c r="C428" t="s">
        <v>1975</v>
      </c>
      <c r="D428">
        <v>859528</v>
      </c>
      <c r="E428" t="s">
        <v>1981</v>
      </c>
      <c r="F428">
        <v>865928</v>
      </c>
      <c r="G428" t="s">
        <v>3831</v>
      </c>
      <c r="H428" t="s">
        <v>3807</v>
      </c>
      <c r="I428" t="s">
        <v>2547</v>
      </c>
      <c r="J428" t="s">
        <v>1959</v>
      </c>
      <c r="K428">
        <v>0.06</v>
      </c>
      <c r="L428">
        <v>0.08</v>
      </c>
      <c r="M428">
        <v>2.0000000000000004E-2</v>
      </c>
      <c r="N428">
        <v>7.5000000000000011E-2</v>
      </c>
      <c r="O428">
        <v>6.9500000000000006E-2</v>
      </c>
      <c r="P428">
        <v>-1.7500000000000002E-2</v>
      </c>
      <c r="Q428">
        <v>0</v>
      </c>
      <c r="R428">
        <v>-1.7500000000000002E-2</v>
      </c>
      <c r="S428">
        <v>-1.7500000000000002E-2</v>
      </c>
      <c r="T428">
        <v>-1.7500000000000002E-2</v>
      </c>
      <c r="U428">
        <v>5.7500000000000009E-2</v>
      </c>
      <c r="V428">
        <v>7.5000000000000011E-2</v>
      </c>
      <c r="W428">
        <v>5.7500000000000009E-2</v>
      </c>
      <c r="X428">
        <v>5.7500000000000009E-2</v>
      </c>
      <c r="Y428">
        <v>5.7500000000000009E-2</v>
      </c>
      <c r="Z428">
        <v>5.2000000000000005E-2</v>
      </c>
      <c r="AA428">
        <v>6.9500000000000006E-2</v>
      </c>
      <c r="AB428">
        <v>5.2000000000000005E-2</v>
      </c>
      <c r="AC428">
        <v>5.2000000000000005E-2</v>
      </c>
      <c r="AD428">
        <v>5.2000000000000005E-2</v>
      </c>
      <c r="AE428" t="str">
        <f>VLOOKUP(G428,'[2]Fee Breakdown-After May18'!BO:BP,2,0)</f>
        <v>Peralatan DapurPeralatan &amp; Gadget DapurPeralatan Membuat Es Krim</v>
      </c>
      <c r="AR428" t="s">
        <v>1615</v>
      </c>
      <c r="AS428" t="s">
        <v>1616</v>
      </c>
      <c r="AT428" t="s">
        <v>1628</v>
      </c>
    </row>
    <row r="429" spans="1:46">
      <c r="A429" t="s">
        <v>1959</v>
      </c>
      <c r="B429">
        <v>600024</v>
      </c>
      <c r="C429" t="s">
        <v>1975</v>
      </c>
      <c r="D429">
        <v>859528</v>
      </c>
      <c r="E429" t="s">
        <v>1980</v>
      </c>
      <c r="F429">
        <v>600060</v>
      </c>
      <c r="G429" t="s">
        <v>3833</v>
      </c>
      <c r="H429" t="s">
        <v>3807</v>
      </c>
      <c r="I429" t="s">
        <v>2547</v>
      </c>
      <c r="J429" t="s">
        <v>1959</v>
      </c>
      <c r="K429">
        <v>0.06</v>
      </c>
      <c r="L429">
        <v>0.08</v>
      </c>
      <c r="M429">
        <v>2.0000000000000004E-2</v>
      </c>
      <c r="N429">
        <v>0.1</v>
      </c>
      <c r="O429">
        <v>0.122</v>
      </c>
      <c r="P429">
        <v>-0.02</v>
      </c>
      <c r="Q429">
        <v>0</v>
      </c>
      <c r="R429">
        <v>-0.02</v>
      </c>
      <c r="S429">
        <v>-0.02</v>
      </c>
      <c r="T429">
        <v>-0.02</v>
      </c>
      <c r="U429">
        <v>0.08</v>
      </c>
      <c r="V429">
        <v>0.1</v>
      </c>
      <c r="W429">
        <v>0.08</v>
      </c>
      <c r="X429">
        <v>0.08</v>
      </c>
      <c r="Y429">
        <v>0.08</v>
      </c>
      <c r="Z429">
        <v>0.10199999999999999</v>
      </c>
      <c r="AA429">
        <v>0.122</v>
      </c>
      <c r="AB429">
        <v>0.10199999999999999</v>
      </c>
      <c r="AC429">
        <v>0.10199999999999999</v>
      </c>
      <c r="AD429">
        <v>0.10199999999999999</v>
      </c>
      <c r="AE429" t="str">
        <f>VLOOKUP(G429,'[2]Fee Breakdown-After May18'!BO:BP,2,0)</f>
        <v>Peralatan DapurPeralatan &amp; Gadget DapurPeralatan Buah &amp; Sayuran</v>
      </c>
      <c r="AR429" t="s">
        <v>1615</v>
      </c>
      <c r="AS429" t="s">
        <v>1629</v>
      </c>
    </row>
    <row r="430" spans="1:46">
      <c r="A430" t="s">
        <v>1959</v>
      </c>
      <c r="B430">
        <v>600024</v>
      </c>
      <c r="C430" t="s">
        <v>1975</v>
      </c>
      <c r="D430">
        <v>859528</v>
      </c>
      <c r="E430" t="s">
        <v>1987</v>
      </c>
      <c r="F430">
        <v>866952</v>
      </c>
      <c r="G430" t="s">
        <v>3836</v>
      </c>
      <c r="H430" t="s">
        <v>3807</v>
      </c>
      <c r="I430" t="s">
        <v>2547</v>
      </c>
      <c r="J430" t="s">
        <v>1959</v>
      </c>
      <c r="K430">
        <v>0.06</v>
      </c>
      <c r="L430">
        <v>0.08</v>
      </c>
      <c r="M430">
        <v>2.0000000000000004E-2</v>
      </c>
      <c r="N430">
        <v>0.1</v>
      </c>
      <c r="O430">
        <v>0.122</v>
      </c>
      <c r="P430">
        <v>-0.02</v>
      </c>
      <c r="Q430">
        <v>0</v>
      </c>
      <c r="R430">
        <v>-0.02</v>
      </c>
      <c r="S430">
        <v>-0.02</v>
      </c>
      <c r="T430">
        <v>-0.02</v>
      </c>
      <c r="U430">
        <v>0.08</v>
      </c>
      <c r="V430">
        <v>0.1</v>
      </c>
      <c r="W430">
        <v>0.08</v>
      </c>
      <c r="X430">
        <v>0.08</v>
      </c>
      <c r="Y430">
        <v>0.08</v>
      </c>
      <c r="Z430">
        <v>0.10199999999999999</v>
      </c>
      <c r="AA430">
        <v>0.122</v>
      </c>
      <c r="AB430">
        <v>0.10199999999999999</v>
      </c>
      <c r="AC430">
        <v>0.10199999999999999</v>
      </c>
      <c r="AD430">
        <v>0.10199999999999999</v>
      </c>
      <c r="AE430" t="str">
        <f>VLOOKUP(G430,'[2]Fee Breakdown-After May18'!BO:BP,2,0)</f>
        <v>Peralatan DapurPeralatan &amp; Gadget DapurDispenser Minyak</v>
      </c>
      <c r="AR430" t="s">
        <v>1615</v>
      </c>
      <c r="AS430" t="s">
        <v>1630</v>
      </c>
    </row>
    <row r="431" spans="1:46">
      <c r="A431" t="s">
        <v>1959</v>
      </c>
      <c r="B431">
        <v>600024</v>
      </c>
      <c r="C431" t="s">
        <v>1975</v>
      </c>
      <c r="D431">
        <v>859528</v>
      </c>
      <c r="E431" t="s">
        <v>1986</v>
      </c>
      <c r="F431">
        <v>600132</v>
      </c>
      <c r="G431" t="s">
        <v>3839</v>
      </c>
      <c r="H431" t="s">
        <v>3807</v>
      </c>
      <c r="I431" t="s">
        <v>2547</v>
      </c>
      <c r="J431" t="s">
        <v>1959</v>
      </c>
      <c r="K431">
        <v>0.06</v>
      </c>
      <c r="L431">
        <v>0.08</v>
      </c>
      <c r="M431">
        <v>2.0000000000000004E-2</v>
      </c>
      <c r="N431">
        <v>7.7499999999999999E-2</v>
      </c>
      <c r="O431">
        <v>7.1999999999999995E-2</v>
      </c>
      <c r="P431">
        <v>-0.02</v>
      </c>
      <c r="Q431">
        <v>0</v>
      </c>
      <c r="R431">
        <v>-0.02</v>
      </c>
      <c r="S431">
        <v>-0.02</v>
      </c>
      <c r="T431">
        <v>-0.02</v>
      </c>
      <c r="U431">
        <v>5.7499999999999996E-2</v>
      </c>
      <c r="V431">
        <v>7.7499999999999999E-2</v>
      </c>
      <c r="W431">
        <v>5.7499999999999996E-2</v>
      </c>
      <c r="X431">
        <v>5.7499999999999996E-2</v>
      </c>
      <c r="Y431">
        <v>5.7499999999999996E-2</v>
      </c>
      <c r="Z431">
        <v>5.1999999999999991E-2</v>
      </c>
      <c r="AA431">
        <v>7.1999999999999995E-2</v>
      </c>
      <c r="AB431">
        <v>5.1999999999999991E-2</v>
      </c>
      <c r="AC431">
        <v>5.1999999999999991E-2</v>
      </c>
      <c r="AD431">
        <v>5.1999999999999991E-2</v>
      </c>
      <c r="AE431" t="str">
        <f>VLOOKUP(G431,'[2]Fee Breakdown-After May18'!BO:BP,2,0)</f>
        <v>Peralatan DapurPeralatan &amp; Gadget DapurPeralatan Memasak Daging &amp; Ayam</v>
      </c>
      <c r="AR431" t="s">
        <v>1615</v>
      </c>
      <c r="AS431" t="s">
        <v>1631</v>
      </c>
      <c r="AT431" t="s">
        <v>1632</v>
      </c>
    </row>
    <row r="432" spans="1:46">
      <c r="A432" t="s">
        <v>1959</v>
      </c>
      <c r="B432">
        <v>600024</v>
      </c>
      <c r="C432" t="s">
        <v>1975</v>
      </c>
      <c r="D432">
        <v>859528</v>
      </c>
      <c r="E432" t="s">
        <v>1984</v>
      </c>
      <c r="F432">
        <v>600127</v>
      </c>
      <c r="G432" t="s">
        <v>3842</v>
      </c>
      <c r="H432" t="s">
        <v>3807</v>
      </c>
      <c r="I432" t="s">
        <v>2547</v>
      </c>
      <c r="J432" t="s">
        <v>1959</v>
      </c>
      <c r="K432">
        <v>0.06</v>
      </c>
      <c r="L432">
        <v>0.08</v>
      </c>
      <c r="M432">
        <v>2.0000000000000004E-2</v>
      </c>
      <c r="N432">
        <v>0.08</v>
      </c>
      <c r="O432">
        <v>5.1999999999999998E-2</v>
      </c>
      <c r="P432">
        <v>-0.02</v>
      </c>
      <c r="Q432">
        <v>0</v>
      </c>
      <c r="R432">
        <v>-0.02</v>
      </c>
      <c r="S432">
        <v>-0.02</v>
      </c>
      <c r="T432">
        <v>-0.02</v>
      </c>
      <c r="U432">
        <v>0.06</v>
      </c>
      <c r="V432">
        <v>0.08</v>
      </c>
      <c r="W432">
        <v>0.06</v>
      </c>
      <c r="X432">
        <v>0.06</v>
      </c>
      <c r="Y432">
        <v>0.06</v>
      </c>
      <c r="Z432">
        <v>3.2000000000000001E-2</v>
      </c>
      <c r="AA432">
        <v>5.1999999999999998E-2</v>
      </c>
      <c r="AB432">
        <v>3.2000000000000001E-2</v>
      </c>
      <c r="AC432">
        <v>3.2000000000000001E-2</v>
      </c>
      <c r="AD432">
        <v>3.2000000000000001E-2</v>
      </c>
      <c r="AE432" t="str">
        <f>VLOOKUP(G432,'[2]Fee Breakdown-After May18'!BO:BP,2,0)</f>
        <v>Peralatan DapurPeralatan &amp; Gadget DapurPengatur Waktu Dapur</v>
      </c>
      <c r="AR432" t="s">
        <v>1615</v>
      </c>
      <c r="AS432" t="s">
        <v>1631</v>
      </c>
      <c r="AT432" t="s">
        <v>1633</v>
      </c>
    </row>
    <row r="433" spans="1:46">
      <c r="A433" t="s">
        <v>1959</v>
      </c>
      <c r="B433">
        <v>600024</v>
      </c>
      <c r="C433" t="s">
        <v>1975</v>
      </c>
      <c r="D433">
        <v>859528</v>
      </c>
      <c r="E433" t="s">
        <v>1989</v>
      </c>
      <c r="F433">
        <v>865800</v>
      </c>
      <c r="G433" t="s">
        <v>3845</v>
      </c>
      <c r="H433" t="s">
        <v>3807</v>
      </c>
      <c r="I433" t="s">
        <v>2547</v>
      </c>
      <c r="J433" t="s">
        <v>1959</v>
      </c>
      <c r="K433">
        <v>0.06</v>
      </c>
      <c r="L433">
        <v>0.08</v>
      </c>
      <c r="M433">
        <v>2.0000000000000004E-2</v>
      </c>
      <c r="N433">
        <v>7.7499999999999999E-2</v>
      </c>
      <c r="O433">
        <v>0.122</v>
      </c>
      <c r="P433">
        <v>-0.02</v>
      </c>
      <c r="Q433">
        <v>0</v>
      </c>
      <c r="R433">
        <v>-0.02</v>
      </c>
      <c r="S433">
        <v>-0.02</v>
      </c>
      <c r="T433">
        <v>-0.02</v>
      </c>
      <c r="U433">
        <v>5.7499999999999996E-2</v>
      </c>
      <c r="V433">
        <v>7.7499999999999999E-2</v>
      </c>
      <c r="W433">
        <v>5.7499999999999996E-2</v>
      </c>
      <c r="X433">
        <v>5.7499999999999996E-2</v>
      </c>
      <c r="Y433">
        <v>5.7499999999999996E-2</v>
      </c>
      <c r="Z433">
        <v>0.10199999999999999</v>
      </c>
      <c r="AA433">
        <v>0.122</v>
      </c>
      <c r="AB433">
        <v>0.10199999999999999</v>
      </c>
      <c r="AC433">
        <v>0.10199999999999999</v>
      </c>
      <c r="AD433">
        <v>0.10199999999999999</v>
      </c>
      <c r="AE433" t="str">
        <f>VLOOKUP(G433,'[2]Fee Breakdown-After May18'!BO:BP,2,0)</f>
        <v>Peralatan DapurPeralatan &amp; Gadget DapurPeralatan Memasak Pasta &amp; Pizza</v>
      </c>
      <c r="AR433" t="s">
        <v>1615</v>
      </c>
      <c r="AS433" t="s">
        <v>1631</v>
      </c>
      <c r="AT433" t="s">
        <v>568</v>
      </c>
    </row>
    <row r="434" spans="1:46">
      <c r="A434" t="s">
        <v>1959</v>
      </c>
      <c r="B434">
        <v>600024</v>
      </c>
      <c r="C434" t="s">
        <v>1975</v>
      </c>
      <c r="D434">
        <v>859528</v>
      </c>
      <c r="E434" t="s">
        <v>1988</v>
      </c>
      <c r="F434">
        <v>866824</v>
      </c>
      <c r="G434" t="s">
        <v>3847</v>
      </c>
      <c r="H434" t="s">
        <v>3807</v>
      </c>
      <c r="I434" t="s">
        <v>2547</v>
      </c>
      <c r="J434" t="s">
        <v>1959</v>
      </c>
      <c r="K434">
        <v>0.06</v>
      </c>
      <c r="L434">
        <v>0.08</v>
      </c>
      <c r="M434">
        <v>2.0000000000000004E-2</v>
      </c>
      <c r="N434">
        <v>0.1</v>
      </c>
      <c r="O434">
        <v>0.122</v>
      </c>
      <c r="P434">
        <v>-0.02</v>
      </c>
      <c r="Q434">
        <v>0</v>
      </c>
      <c r="R434">
        <v>-0.02</v>
      </c>
      <c r="S434">
        <v>-0.02</v>
      </c>
      <c r="T434">
        <v>-0.02</v>
      </c>
      <c r="U434">
        <v>0.08</v>
      </c>
      <c r="V434">
        <v>0.1</v>
      </c>
      <c r="W434">
        <v>0.08</v>
      </c>
      <c r="X434">
        <v>0.08</v>
      </c>
      <c r="Y434">
        <v>0.08</v>
      </c>
      <c r="Z434">
        <v>0.10199999999999999</v>
      </c>
      <c r="AA434">
        <v>0.122</v>
      </c>
      <c r="AB434">
        <v>0.10199999999999999</v>
      </c>
      <c r="AC434">
        <v>0.10199999999999999</v>
      </c>
      <c r="AD434">
        <v>0.10199999999999999</v>
      </c>
      <c r="AE434" t="str">
        <f>VLOOKUP(G434,'[2]Fee Breakdown-After May18'!BO:BP,2,0)</f>
        <v>Peralatan DapurPeralatan &amp; Gadget DapurPembuka</v>
      </c>
      <c r="AR434" t="s">
        <v>1615</v>
      </c>
      <c r="AS434" t="s">
        <v>1631</v>
      </c>
      <c r="AT434" t="s">
        <v>1634</v>
      </c>
    </row>
    <row r="435" spans="1:46">
      <c r="A435" t="s">
        <v>1959</v>
      </c>
      <c r="B435">
        <v>600024</v>
      </c>
      <c r="C435" t="s">
        <v>1975</v>
      </c>
      <c r="D435">
        <v>859528</v>
      </c>
      <c r="E435" t="s">
        <v>1979</v>
      </c>
      <c r="F435">
        <v>600123</v>
      </c>
      <c r="G435" t="s">
        <v>3850</v>
      </c>
      <c r="H435" t="s">
        <v>3807</v>
      </c>
      <c r="I435" t="s">
        <v>2547</v>
      </c>
      <c r="J435" t="s">
        <v>1959</v>
      </c>
      <c r="K435">
        <v>0.06</v>
      </c>
      <c r="L435">
        <v>0.08</v>
      </c>
      <c r="M435">
        <v>2.0000000000000004E-2</v>
      </c>
      <c r="N435">
        <v>0.1</v>
      </c>
      <c r="O435">
        <v>0.122</v>
      </c>
      <c r="P435">
        <v>-0.02</v>
      </c>
      <c r="Q435">
        <v>0</v>
      </c>
      <c r="R435">
        <v>-0.02</v>
      </c>
      <c r="S435">
        <v>-0.02</v>
      </c>
      <c r="T435">
        <v>-0.02</v>
      </c>
      <c r="U435">
        <v>0.08</v>
      </c>
      <c r="V435">
        <v>0.1</v>
      </c>
      <c r="W435">
        <v>0.08</v>
      </c>
      <c r="X435">
        <v>0.08</v>
      </c>
      <c r="Y435">
        <v>0.08</v>
      </c>
      <c r="Z435">
        <v>0.10199999999999999</v>
      </c>
      <c r="AA435">
        <v>0.122</v>
      </c>
      <c r="AB435">
        <v>0.10199999999999999</v>
      </c>
      <c r="AC435">
        <v>0.10199999999999999</v>
      </c>
      <c r="AD435">
        <v>0.10199999999999999</v>
      </c>
      <c r="AE435" t="str">
        <f>VLOOKUP(G435,'[2]Fee Breakdown-After May18'!BO:BP,2,0)</f>
        <v>Peralatan DapurPeralatan &amp; Gadget DapurKorek</v>
      </c>
      <c r="AR435" t="s">
        <v>1615</v>
      </c>
      <c r="AS435" t="s">
        <v>1631</v>
      </c>
      <c r="AT435" t="s">
        <v>1635</v>
      </c>
    </row>
    <row r="436" spans="1:46">
      <c r="A436" t="s">
        <v>1959</v>
      </c>
      <c r="B436">
        <v>600024</v>
      </c>
      <c r="C436" t="s">
        <v>1975</v>
      </c>
      <c r="D436">
        <v>859528</v>
      </c>
      <c r="E436" t="s">
        <v>1992</v>
      </c>
      <c r="F436">
        <v>866440</v>
      </c>
      <c r="G436" t="s">
        <v>3852</v>
      </c>
      <c r="H436" t="s">
        <v>3807</v>
      </c>
      <c r="I436" t="s">
        <v>2547</v>
      </c>
      <c r="J436" t="s">
        <v>1959</v>
      </c>
      <c r="K436">
        <v>0.06</v>
      </c>
      <c r="L436">
        <v>0.08</v>
      </c>
      <c r="M436">
        <v>2.0000000000000004E-2</v>
      </c>
      <c r="N436">
        <v>0.1</v>
      </c>
      <c r="O436">
        <v>0.122</v>
      </c>
      <c r="P436">
        <v>-0.02</v>
      </c>
      <c r="Q436">
        <v>0</v>
      </c>
      <c r="R436">
        <v>-0.02</v>
      </c>
      <c r="S436">
        <v>-0.02</v>
      </c>
      <c r="T436">
        <v>-0.02</v>
      </c>
      <c r="U436">
        <v>0.08</v>
      </c>
      <c r="V436">
        <v>0.1</v>
      </c>
      <c r="W436">
        <v>0.08</v>
      </c>
      <c r="X436">
        <v>0.08</v>
      </c>
      <c r="Y436">
        <v>0.08</v>
      </c>
      <c r="Z436">
        <v>0.10199999999999999</v>
      </c>
      <c r="AA436">
        <v>0.122</v>
      </c>
      <c r="AB436">
        <v>0.10199999999999999</v>
      </c>
      <c r="AC436">
        <v>0.10199999999999999</v>
      </c>
      <c r="AD436">
        <v>0.10199999999999999</v>
      </c>
      <c r="AE436" t="str">
        <f>VLOOKUP(G436,'[2]Fee Breakdown-After May18'!BO:BP,2,0)</f>
        <v>Peralatan DapurPeralatan &amp; Gadget DapurPeralatan Memasak Seafood</v>
      </c>
      <c r="AR436" t="s">
        <v>1615</v>
      </c>
      <c r="AS436" t="s">
        <v>1631</v>
      </c>
      <c r="AT436" t="s">
        <v>1636</v>
      </c>
    </row>
    <row r="437" spans="1:46">
      <c r="A437" t="s">
        <v>1959</v>
      </c>
      <c r="B437">
        <v>600024</v>
      </c>
      <c r="C437" t="s">
        <v>1975</v>
      </c>
      <c r="D437">
        <v>859528</v>
      </c>
      <c r="E437" t="s">
        <v>1983</v>
      </c>
      <c r="F437">
        <v>865544</v>
      </c>
      <c r="G437" t="s">
        <v>3854</v>
      </c>
      <c r="H437" t="s">
        <v>3807</v>
      </c>
      <c r="I437" t="s">
        <v>2547</v>
      </c>
      <c r="J437" t="s">
        <v>1959</v>
      </c>
      <c r="K437">
        <v>0.06</v>
      </c>
      <c r="L437">
        <v>0.08</v>
      </c>
      <c r="M437">
        <v>2.0000000000000004E-2</v>
      </c>
      <c r="N437">
        <v>0.08</v>
      </c>
      <c r="O437">
        <v>5.1999999999999998E-2</v>
      </c>
      <c r="P437">
        <v>-0.02</v>
      </c>
      <c r="Q437">
        <v>0</v>
      </c>
      <c r="R437">
        <v>-0.02</v>
      </c>
      <c r="S437">
        <v>-0.02</v>
      </c>
      <c r="T437">
        <v>-0.02</v>
      </c>
      <c r="U437">
        <v>0.06</v>
      </c>
      <c r="V437">
        <v>0.08</v>
      </c>
      <c r="W437">
        <v>0.06</v>
      </c>
      <c r="X437">
        <v>0.06</v>
      </c>
      <c r="Y437">
        <v>0.06</v>
      </c>
      <c r="Z437">
        <v>3.2000000000000001E-2</v>
      </c>
      <c r="AA437">
        <v>5.1999999999999998E-2</v>
      </c>
      <c r="AB437">
        <v>3.2000000000000001E-2</v>
      </c>
      <c r="AC437">
        <v>3.2000000000000001E-2</v>
      </c>
      <c r="AD437">
        <v>3.2000000000000001E-2</v>
      </c>
      <c r="AE437" t="str">
        <f>VLOOKUP(G437,'[2]Fee Breakdown-After May18'!BO:BP,2,0)</f>
        <v>Peralatan DapurPeralatan &amp; Gadget DapurTermometer Dapur</v>
      </c>
      <c r="AR437" t="s">
        <v>1615</v>
      </c>
      <c r="AS437" t="s">
        <v>1631</v>
      </c>
      <c r="AT437" t="s">
        <v>1637</v>
      </c>
    </row>
    <row r="438" spans="1:46">
      <c r="A438" t="s">
        <v>1959</v>
      </c>
      <c r="B438">
        <v>600024</v>
      </c>
      <c r="C438" t="s">
        <v>1975</v>
      </c>
      <c r="D438">
        <v>859528</v>
      </c>
      <c r="E438" t="s">
        <v>1982</v>
      </c>
      <c r="F438">
        <v>863248</v>
      </c>
      <c r="G438" t="s">
        <v>3856</v>
      </c>
      <c r="H438" t="s">
        <v>3807</v>
      </c>
      <c r="I438" t="s">
        <v>2547</v>
      </c>
      <c r="J438" t="s">
        <v>1959</v>
      </c>
      <c r="K438">
        <v>0.06</v>
      </c>
      <c r="L438">
        <v>0.08</v>
      </c>
      <c r="M438">
        <v>2.0000000000000004E-2</v>
      </c>
      <c r="N438">
        <v>0.1</v>
      </c>
      <c r="O438">
        <v>0.122</v>
      </c>
      <c r="P438">
        <v>-0.02</v>
      </c>
      <c r="Q438">
        <v>0</v>
      </c>
      <c r="R438">
        <v>-0.02</v>
      </c>
      <c r="S438">
        <v>-0.02</v>
      </c>
      <c r="T438">
        <v>-0.02</v>
      </c>
      <c r="U438">
        <v>0.08</v>
      </c>
      <c r="V438">
        <v>0.1</v>
      </c>
      <c r="W438">
        <v>0.08</v>
      </c>
      <c r="X438">
        <v>0.08</v>
      </c>
      <c r="Y438">
        <v>0.08</v>
      </c>
      <c r="Z438">
        <v>0.10199999999999999</v>
      </c>
      <c r="AA438">
        <v>0.122</v>
      </c>
      <c r="AB438">
        <v>0.10199999999999999</v>
      </c>
      <c r="AC438">
        <v>0.10199999999999999</v>
      </c>
      <c r="AD438">
        <v>0.10199999999999999</v>
      </c>
      <c r="AE438" t="str">
        <f>VLOOKUP(G438,'[2]Fee Breakdown-After May18'!BO:BP,2,0)</f>
        <v>Peralatan DapurPeralatan &amp; Gadget DapurTimbangan Dapur</v>
      </c>
      <c r="AR438" t="s">
        <v>1615</v>
      </c>
      <c r="AS438" t="s">
        <v>1631</v>
      </c>
      <c r="AT438" t="s">
        <v>1638</v>
      </c>
    </row>
    <row r="439" spans="1:46">
      <c r="A439" t="s">
        <v>1717</v>
      </c>
      <c r="B439">
        <v>700645</v>
      </c>
      <c r="C439" t="s">
        <v>1752</v>
      </c>
      <c r="D439">
        <v>2315408</v>
      </c>
      <c r="E439" t="s">
        <v>1754</v>
      </c>
      <c r="F439">
        <v>2319120</v>
      </c>
      <c r="G439" t="s">
        <v>3858</v>
      </c>
      <c r="H439" t="s">
        <v>3767</v>
      </c>
      <c r="I439" t="s">
        <v>2457</v>
      </c>
      <c r="J439" t="s">
        <v>1717</v>
      </c>
      <c r="K439">
        <v>0.04</v>
      </c>
      <c r="L439">
        <v>6.5000000000000002E-2</v>
      </c>
      <c r="M439">
        <v>2.5000000000000001E-2</v>
      </c>
      <c r="N439">
        <v>7.4999999999999997E-2</v>
      </c>
      <c r="O439">
        <v>6.2E-2</v>
      </c>
      <c r="P439">
        <v>0</v>
      </c>
      <c r="Q439">
        <v>0</v>
      </c>
      <c r="R439">
        <v>0</v>
      </c>
      <c r="S439">
        <v>0</v>
      </c>
      <c r="T439">
        <v>0</v>
      </c>
      <c r="U439">
        <v>7.4999999999999997E-2</v>
      </c>
      <c r="V439">
        <v>7.4999999999999997E-2</v>
      </c>
      <c r="W439">
        <v>7.4999999999999997E-2</v>
      </c>
      <c r="X439">
        <v>7.4999999999999997E-2</v>
      </c>
      <c r="Y439">
        <v>7.4999999999999997E-2</v>
      </c>
      <c r="Z439">
        <v>6.2E-2</v>
      </c>
      <c r="AA439">
        <v>6.2E-2</v>
      </c>
      <c r="AB439">
        <v>6.2E-2</v>
      </c>
      <c r="AC439">
        <v>6.2E-2</v>
      </c>
      <c r="AD439">
        <v>6.2E-2</v>
      </c>
      <c r="AE439" t="str">
        <f>VLOOKUP(G439,'[2]Fee Breakdown-After May18'!BO:BP,2,0)</f>
        <v>KesehatanObat ResepObat Antimalaria</v>
      </c>
      <c r="AR439" t="s">
        <v>1615</v>
      </c>
      <c r="AS439" t="s">
        <v>1631</v>
      </c>
      <c r="AT439" t="s">
        <v>1639</v>
      </c>
    </row>
    <row r="440" spans="1:46">
      <c r="A440" t="s">
        <v>2292</v>
      </c>
      <c r="B440">
        <v>604206</v>
      </c>
      <c r="C440" t="s">
        <v>2305</v>
      </c>
      <c r="D440">
        <v>859784</v>
      </c>
      <c r="E440" t="s">
        <v>2309</v>
      </c>
      <c r="F440">
        <v>997000</v>
      </c>
      <c r="G440" t="s">
        <v>3860</v>
      </c>
      <c r="H440" t="s">
        <v>3861</v>
      </c>
      <c r="I440" t="s">
        <v>2971</v>
      </c>
      <c r="J440" t="s">
        <v>2292</v>
      </c>
      <c r="K440">
        <v>0.06</v>
      </c>
      <c r="L440">
        <v>0.08</v>
      </c>
      <c r="M440">
        <v>2.0000000000000004E-2</v>
      </c>
      <c r="N440">
        <v>9.5000000000000001E-2</v>
      </c>
      <c r="O440">
        <v>9.1999999999999998E-2</v>
      </c>
      <c r="P440">
        <v>-0.02</v>
      </c>
      <c r="Q440">
        <v>0</v>
      </c>
      <c r="R440">
        <v>-0.02</v>
      </c>
      <c r="S440">
        <v>-0.02</v>
      </c>
      <c r="T440">
        <v>-0.02</v>
      </c>
      <c r="U440">
        <v>7.4999999999999997E-2</v>
      </c>
      <c r="V440">
        <v>9.5000000000000001E-2</v>
      </c>
      <c r="W440">
        <v>7.4999999999999997E-2</v>
      </c>
      <c r="X440">
        <v>7.4999999999999997E-2</v>
      </c>
      <c r="Y440">
        <v>7.4999999999999997E-2</v>
      </c>
      <c r="Z440">
        <v>7.1999999999999995E-2</v>
      </c>
      <c r="AA440">
        <v>9.1999999999999998E-2</v>
      </c>
      <c r="AB440">
        <v>7.1999999999999995E-2</v>
      </c>
      <c r="AC440">
        <v>7.1999999999999995E-2</v>
      </c>
      <c r="AD440">
        <v>7.1999999999999995E-2</v>
      </c>
      <c r="AE440" t="str">
        <f>VLOOKUP(G440,'[2]Fee Breakdown-After May18'!BO:BP,2,0)</f>
        <v>Mainan &amp; HobiMainan EdukasiMainan Pembelajaran Bahasa</v>
      </c>
      <c r="AR440" t="s">
        <v>1615</v>
      </c>
      <c r="AS440" t="s">
        <v>1631</v>
      </c>
      <c r="AT440" t="s">
        <v>1640</v>
      </c>
    </row>
    <row r="441" spans="1:46">
      <c r="A441" t="s">
        <v>2292</v>
      </c>
      <c r="B441">
        <v>604206</v>
      </c>
      <c r="C441" t="s">
        <v>2305</v>
      </c>
      <c r="D441">
        <v>859784</v>
      </c>
      <c r="E441" t="s">
        <v>2311</v>
      </c>
      <c r="F441">
        <v>863752</v>
      </c>
      <c r="G441" t="s">
        <v>3863</v>
      </c>
      <c r="H441" t="s">
        <v>3861</v>
      </c>
      <c r="I441" t="s">
        <v>2971</v>
      </c>
      <c r="J441" t="s">
        <v>2292</v>
      </c>
      <c r="K441">
        <v>0.06</v>
      </c>
      <c r="L441">
        <v>0.08</v>
      </c>
      <c r="M441">
        <v>2.0000000000000004E-2</v>
      </c>
      <c r="N441">
        <v>9.5000000000000001E-2</v>
      </c>
      <c r="O441">
        <v>9.1999999999999998E-2</v>
      </c>
      <c r="P441">
        <v>-0.02</v>
      </c>
      <c r="Q441">
        <v>0</v>
      </c>
      <c r="R441">
        <v>-0.02</v>
      </c>
      <c r="S441">
        <v>-0.02</v>
      </c>
      <c r="T441">
        <v>-0.02</v>
      </c>
      <c r="U441">
        <v>7.4999999999999997E-2</v>
      </c>
      <c r="V441">
        <v>9.5000000000000001E-2</v>
      </c>
      <c r="W441">
        <v>7.4999999999999997E-2</v>
      </c>
      <c r="X441">
        <v>7.4999999999999997E-2</v>
      </c>
      <c r="Y441">
        <v>7.4999999999999997E-2</v>
      </c>
      <c r="Z441">
        <v>7.1999999999999995E-2</v>
      </c>
      <c r="AA441">
        <v>9.1999999999999998E-2</v>
      </c>
      <c r="AB441">
        <v>7.1999999999999995E-2</v>
      </c>
      <c r="AC441">
        <v>7.1999999999999995E-2</v>
      </c>
      <c r="AD441">
        <v>7.1999999999999995E-2</v>
      </c>
      <c r="AE441" t="str">
        <f>VLOOKUP(G441,'[2]Fee Breakdown-After May18'!BO:BP,2,0)</f>
        <v>Mainan &amp; HobiMainan EdukasiMainan Musikal</v>
      </c>
      <c r="AR441" t="s">
        <v>1615</v>
      </c>
      <c r="AS441" t="s">
        <v>1631</v>
      </c>
      <c r="AT441" t="s">
        <v>1641</v>
      </c>
    </row>
    <row r="442" spans="1:46">
      <c r="A442" t="s">
        <v>2292</v>
      </c>
      <c r="B442">
        <v>604206</v>
      </c>
      <c r="C442" t="s">
        <v>2305</v>
      </c>
      <c r="D442">
        <v>859784</v>
      </c>
      <c r="E442" t="s">
        <v>2314</v>
      </c>
      <c r="F442">
        <v>864136</v>
      </c>
      <c r="G442" t="s">
        <v>3865</v>
      </c>
      <c r="H442" t="s">
        <v>3861</v>
      </c>
      <c r="I442" t="s">
        <v>2971</v>
      </c>
      <c r="J442" t="s">
        <v>2292</v>
      </c>
      <c r="K442">
        <v>0.06</v>
      </c>
      <c r="L442">
        <v>0.08</v>
      </c>
      <c r="M442">
        <v>2.0000000000000004E-2</v>
      </c>
      <c r="N442">
        <v>9.5000000000000001E-2</v>
      </c>
      <c r="O442">
        <v>9.1999999999999998E-2</v>
      </c>
      <c r="P442">
        <v>-0.02</v>
      </c>
      <c r="Q442">
        <v>0</v>
      </c>
      <c r="R442">
        <v>-0.02</v>
      </c>
      <c r="S442">
        <v>-0.02</v>
      </c>
      <c r="T442">
        <v>-0.02</v>
      </c>
      <c r="U442">
        <v>7.4999999999999997E-2</v>
      </c>
      <c r="V442">
        <v>9.5000000000000001E-2</v>
      </c>
      <c r="W442">
        <v>7.4999999999999997E-2</v>
      </c>
      <c r="X442">
        <v>7.4999999999999997E-2</v>
      </c>
      <c r="Y442">
        <v>7.4999999999999997E-2</v>
      </c>
      <c r="Z442">
        <v>7.1999999999999995E-2</v>
      </c>
      <c r="AA442">
        <v>9.1999999999999998E-2</v>
      </c>
      <c r="AB442">
        <v>7.1999999999999995E-2</v>
      </c>
      <c r="AC442">
        <v>7.1999999999999995E-2</v>
      </c>
      <c r="AD442">
        <v>7.1999999999999995E-2</v>
      </c>
      <c r="AE442" t="str">
        <f>VLOOKUP(G442,'[2]Fee Breakdown-After May18'!BO:BP,2,0)</f>
        <v>Mainan &amp; HobiMainan EdukasiTablet &amp; Komputer Mainan</v>
      </c>
      <c r="AR442" t="s">
        <v>1615</v>
      </c>
      <c r="AS442" t="s">
        <v>1631</v>
      </c>
      <c r="AT442" t="s">
        <v>1642</v>
      </c>
    </row>
    <row r="443" spans="1:46">
      <c r="A443" t="s">
        <v>2292</v>
      </c>
      <c r="B443">
        <v>604206</v>
      </c>
      <c r="C443" t="s">
        <v>2305</v>
      </c>
      <c r="D443">
        <v>859784</v>
      </c>
      <c r="E443" t="s">
        <v>2310</v>
      </c>
      <c r="F443">
        <v>862728</v>
      </c>
      <c r="G443" t="s">
        <v>3867</v>
      </c>
      <c r="H443" t="s">
        <v>3861</v>
      </c>
      <c r="I443" t="s">
        <v>2971</v>
      </c>
      <c r="J443" t="s">
        <v>2292</v>
      </c>
      <c r="K443">
        <v>0.06</v>
      </c>
      <c r="L443">
        <v>0.08</v>
      </c>
      <c r="M443">
        <v>2.0000000000000004E-2</v>
      </c>
      <c r="N443">
        <v>9.5000000000000001E-2</v>
      </c>
      <c r="O443">
        <v>9.1999999999999998E-2</v>
      </c>
      <c r="P443">
        <v>-0.02</v>
      </c>
      <c r="Q443">
        <v>0</v>
      </c>
      <c r="R443">
        <v>-0.02</v>
      </c>
      <c r="S443">
        <v>-0.02</v>
      </c>
      <c r="T443">
        <v>-0.02</v>
      </c>
      <c r="U443">
        <v>7.4999999999999997E-2</v>
      </c>
      <c r="V443">
        <v>9.5000000000000001E-2</v>
      </c>
      <c r="W443">
        <v>7.4999999999999997E-2</v>
      </c>
      <c r="X443">
        <v>7.4999999999999997E-2</v>
      </c>
      <c r="Y443">
        <v>7.4999999999999997E-2</v>
      </c>
      <c r="Z443">
        <v>7.1999999999999995E-2</v>
      </c>
      <c r="AA443">
        <v>9.1999999999999998E-2</v>
      </c>
      <c r="AB443">
        <v>7.1999999999999995E-2</v>
      </c>
      <c r="AC443">
        <v>7.1999999999999995E-2</v>
      </c>
      <c r="AD443">
        <v>7.1999999999999995E-2</v>
      </c>
      <c r="AE443" t="str">
        <f>VLOOKUP(G443,'[2]Fee Breakdown-After May18'!BO:BP,2,0)</f>
        <v>Mainan &amp; HobiMainan EdukasiMainan Matematika</v>
      </c>
      <c r="AR443" t="s">
        <v>1615</v>
      </c>
      <c r="AS443" t="s">
        <v>1631</v>
      </c>
      <c r="AT443" t="s">
        <v>577</v>
      </c>
    </row>
    <row r="444" spans="1:46">
      <c r="A444" t="s">
        <v>2292</v>
      </c>
      <c r="B444">
        <v>604206</v>
      </c>
      <c r="C444" t="s">
        <v>2305</v>
      </c>
      <c r="D444">
        <v>859784</v>
      </c>
      <c r="E444" t="s">
        <v>2306</v>
      </c>
      <c r="F444">
        <v>862472</v>
      </c>
      <c r="G444" t="s">
        <v>3869</v>
      </c>
      <c r="H444" t="s">
        <v>3861</v>
      </c>
      <c r="I444" t="s">
        <v>2971</v>
      </c>
      <c r="J444" t="s">
        <v>2292</v>
      </c>
      <c r="K444">
        <v>0.06</v>
      </c>
      <c r="L444">
        <v>0.08</v>
      </c>
      <c r="M444">
        <v>2.0000000000000004E-2</v>
      </c>
      <c r="N444">
        <v>9.5000000000000001E-2</v>
      </c>
      <c r="O444">
        <v>9.1999999999999998E-2</v>
      </c>
      <c r="P444">
        <v>-0.02</v>
      </c>
      <c r="Q444">
        <v>0</v>
      </c>
      <c r="R444">
        <v>-0.02</v>
      </c>
      <c r="S444">
        <v>-0.02</v>
      </c>
      <c r="T444">
        <v>-0.02</v>
      </c>
      <c r="U444">
        <v>7.4999999999999997E-2</v>
      </c>
      <c r="V444">
        <v>9.5000000000000001E-2</v>
      </c>
      <c r="W444">
        <v>7.4999999999999997E-2</v>
      </c>
      <c r="X444">
        <v>7.4999999999999997E-2</v>
      </c>
      <c r="Y444">
        <v>7.4999999999999997E-2</v>
      </c>
      <c r="Z444">
        <v>7.1999999999999995E-2</v>
      </c>
      <c r="AA444">
        <v>9.1999999999999998E-2</v>
      </c>
      <c r="AB444">
        <v>7.1999999999999995E-2</v>
      </c>
      <c r="AC444">
        <v>7.1999999999999995E-2</v>
      </c>
      <c r="AD444">
        <v>7.1999999999999995E-2</v>
      </c>
      <c r="AE444" t="str">
        <f>VLOOKUP(G444,'[2]Fee Breakdown-After May18'!BO:BP,2,0)</f>
        <v>Mainan &amp; HobiMainan EdukasiSeni &amp; Kerajinan</v>
      </c>
      <c r="AR444" t="s">
        <v>1615</v>
      </c>
      <c r="AS444" t="s">
        <v>1631</v>
      </c>
      <c r="AT444" t="s">
        <v>1643</v>
      </c>
    </row>
    <row r="445" spans="1:46">
      <c r="A445" t="s">
        <v>2292</v>
      </c>
      <c r="B445">
        <v>604206</v>
      </c>
      <c r="C445" t="s">
        <v>2305</v>
      </c>
      <c r="D445">
        <v>859784</v>
      </c>
      <c r="E445" t="s">
        <v>2312</v>
      </c>
      <c r="F445">
        <v>862984</v>
      </c>
      <c r="G445" t="s">
        <v>3871</v>
      </c>
      <c r="H445" t="s">
        <v>3861</v>
      </c>
      <c r="I445" t="s">
        <v>2971</v>
      </c>
      <c r="J445" t="s">
        <v>2292</v>
      </c>
      <c r="K445">
        <v>0.06</v>
      </c>
      <c r="L445">
        <v>0.08</v>
      </c>
      <c r="M445">
        <v>2.0000000000000004E-2</v>
      </c>
      <c r="N445">
        <v>9.5000000000000001E-2</v>
      </c>
      <c r="O445">
        <v>9.1999999999999998E-2</v>
      </c>
      <c r="P445">
        <v>-0.02</v>
      </c>
      <c r="Q445">
        <v>0</v>
      </c>
      <c r="R445">
        <v>-0.02</v>
      </c>
      <c r="S445">
        <v>-0.02</v>
      </c>
      <c r="T445">
        <v>-0.02</v>
      </c>
      <c r="U445">
        <v>7.4999999999999997E-2</v>
      </c>
      <c r="V445">
        <v>9.5000000000000001E-2</v>
      </c>
      <c r="W445">
        <v>7.4999999999999997E-2</v>
      </c>
      <c r="X445">
        <v>7.4999999999999997E-2</v>
      </c>
      <c r="Y445">
        <v>7.4999999999999997E-2</v>
      </c>
      <c r="Z445">
        <v>7.1999999999999995E-2</v>
      </c>
      <c r="AA445">
        <v>9.1999999999999998E-2</v>
      </c>
      <c r="AB445">
        <v>7.1999999999999995E-2</v>
      </c>
      <c r="AC445">
        <v>7.1999999999999995E-2</v>
      </c>
      <c r="AD445">
        <v>7.1999999999999995E-2</v>
      </c>
      <c r="AE445" t="str">
        <f>VLOOKUP(G445,'[2]Fee Breakdown-After May18'!BO:BP,2,0)</f>
        <v>Mainan &amp; HobiMainan EdukasiMainan Sains &amp; Teknologi</v>
      </c>
      <c r="AR445" t="s">
        <v>1615</v>
      </c>
      <c r="AS445" t="s">
        <v>1631</v>
      </c>
      <c r="AT445" t="s">
        <v>1644</v>
      </c>
    </row>
    <row r="446" spans="1:46">
      <c r="A446" t="s">
        <v>2292</v>
      </c>
      <c r="B446">
        <v>604206</v>
      </c>
      <c r="C446" t="s">
        <v>2305</v>
      </c>
      <c r="D446">
        <v>859784</v>
      </c>
      <c r="E446" t="s">
        <v>2308</v>
      </c>
      <c r="F446">
        <v>821904</v>
      </c>
      <c r="G446" t="s">
        <v>3873</v>
      </c>
      <c r="H446" t="s">
        <v>3861</v>
      </c>
      <c r="I446" t="s">
        <v>2971</v>
      </c>
      <c r="J446" t="s">
        <v>2292</v>
      </c>
      <c r="K446">
        <v>0.06</v>
      </c>
      <c r="L446">
        <v>0.08</v>
      </c>
      <c r="M446">
        <v>2.0000000000000004E-2</v>
      </c>
      <c r="N446">
        <v>9.5000000000000001E-2</v>
      </c>
      <c r="O446">
        <v>9.1999999999999998E-2</v>
      </c>
      <c r="P446">
        <v>-0.02</v>
      </c>
      <c r="Q446">
        <v>0</v>
      </c>
      <c r="R446">
        <v>-0.02</v>
      </c>
      <c r="S446">
        <v>-0.02</v>
      </c>
      <c r="T446">
        <v>-0.02</v>
      </c>
      <c r="U446">
        <v>7.4999999999999997E-2</v>
      </c>
      <c r="V446">
        <v>9.5000000000000001E-2</v>
      </c>
      <c r="W446">
        <v>7.4999999999999997E-2</v>
      </c>
      <c r="X446">
        <v>7.4999999999999997E-2</v>
      </c>
      <c r="Y446">
        <v>7.4999999999999997E-2</v>
      </c>
      <c r="Z446">
        <v>7.1999999999999995E-2</v>
      </c>
      <c r="AA446">
        <v>9.1999999999999998E-2</v>
      </c>
      <c r="AB446">
        <v>7.1999999999999995E-2</v>
      </c>
      <c r="AC446">
        <v>7.1999999999999995E-2</v>
      </c>
      <c r="AD446">
        <v>7.1999999999999995E-2</v>
      </c>
      <c r="AE446" t="str">
        <f>VLOOKUP(G446,'[2]Fee Breakdown-After May18'!BO:BP,2,0)</f>
        <v>Mainan &amp; HobiMainan EdukasiFlash Card</v>
      </c>
      <c r="AR446" t="s">
        <v>1615</v>
      </c>
      <c r="AS446" t="s">
        <v>1631</v>
      </c>
      <c r="AT446" t="s">
        <v>1645</v>
      </c>
    </row>
    <row r="447" spans="1:46">
      <c r="A447" t="s">
        <v>2292</v>
      </c>
      <c r="B447">
        <v>604206</v>
      </c>
      <c r="C447" t="s">
        <v>2305</v>
      </c>
      <c r="D447">
        <v>859784</v>
      </c>
      <c r="E447" t="s">
        <v>2313</v>
      </c>
      <c r="F447">
        <v>863240</v>
      </c>
      <c r="G447" t="s">
        <v>3875</v>
      </c>
      <c r="H447" t="s">
        <v>3861</v>
      </c>
      <c r="I447" t="s">
        <v>2971</v>
      </c>
      <c r="J447" t="s">
        <v>2292</v>
      </c>
      <c r="K447">
        <v>0.06</v>
      </c>
      <c r="L447">
        <v>0.08</v>
      </c>
      <c r="M447">
        <v>2.0000000000000004E-2</v>
      </c>
      <c r="N447">
        <v>9.5000000000000001E-2</v>
      </c>
      <c r="O447">
        <v>9.1999999999999998E-2</v>
      </c>
      <c r="P447">
        <v>-0.02</v>
      </c>
      <c r="Q447">
        <v>0</v>
      </c>
      <c r="R447">
        <v>-0.02</v>
      </c>
      <c r="S447">
        <v>-0.02</v>
      </c>
      <c r="T447">
        <v>-0.02</v>
      </c>
      <c r="U447">
        <v>7.4999999999999997E-2</v>
      </c>
      <c r="V447">
        <v>9.5000000000000001E-2</v>
      </c>
      <c r="W447">
        <v>7.4999999999999997E-2</v>
      </c>
      <c r="X447">
        <v>7.4999999999999997E-2</v>
      </c>
      <c r="Y447">
        <v>7.4999999999999997E-2</v>
      </c>
      <c r="Z447">
        <v>7.1999999999999995E-2</v>
      </c>
      <c r="AA447">
        <v>9.1999999999999998E-2</v>
      </c>
      <c r="AB447">
        <v>7.1999999999999995E-2</v>
      </c>
      <c r="AC447">
        <v>7.1999999999999995E-2</v>
      </c>
      <c r="AD447">
        <v>7.1999999999999995E-2</v>
      </c>
      <c r="AE447" t="str">
        <f>VLOOKUP(G447,'[2]Fee Breakdown-After May18'!BO:BP,2,0)</f>
        <v>Mainan &amp; HobiMainan EdukasiPenyortir Bentuk</v>
      </c>
      <c r="AR447" t="s">
        <v>1615</v>
      </c>
      <c r="AS447" t="s">
        <v>1631</v>
      </c>
      <c r="AT447" t="s">
        <v>581</v>
      </c>
    </row>
    <row r="448" spans="1:46">
      <c r="A448" t="s">
        <v>2292</v>
      </c>
      <c r="B448">
        <v>604206</v>
      </c>
      <c r="C448" t="s">
        <v>2305</v>
      </c>
      <c r="D448">
        <v>859784</v>
      </c>
      <c r="E448" t="s">
        <v>2307</v>
      </c>
      <c r="F448">
        <v>821776</v>
      </c>
      <c r="G448" t="s">
        <v>3877</v>
      </c>
      <c r="H448" t="s">
        <v>3861</v>
      </c>
      <c r="I448" t="s">
        <v>2971</v>
      </c>
      <c r="J448" t="s">
        <v>2292</v>
      </c>
      <c r="K448">
        <v>0.06</v>
      </c>
      <c r="L448">
        <v>0.08</v>
      </c>
      <c r="M448">
        <v>2.0000000000000004E-2</v>
      </c>
      <c r="N448">
        <v>9.5000000000000001E-2</v>
      </c>
      <c r="O448">
        <v>9.1999999999999998E-2</v>
      </c>
      <c r="P448">
        <v>-0.02</v>
      </c>
      <c r="Q448">
        <v>0</v>
      </c>
      <c r="R448">
        <v>-0.02</v>
      </c>
      <c r="S448">
        <v>-0.02</v>
      </c>
      <c r="T448">
        <v>-0.02</v>
      </c>
      <c r="U448">
        <v>7.4999999999999997E-2</v>
      </c>
      <c r="V448">
        <v>9.5000000000000001E-2</v>
      </c>
      <c r="W448">
        <v>7.4999999999999997E-2</v>
      </c>
      <c r="X448">
        <v>7.4999999999999997E-2</v>
      </c>
      <c r="Y448">
        <v>7.4999999999999997E-2</v>
      </c>
      <c r="Z448">
        <v>7.1999999999999995E-2</v>
      </c>
      <c r="AA448">
        <v>9.1999999999999998E-2</v>
      </c>
      <c r="AB448">
        <v>7.1999999999999995E-2</v>
      </c>
      <c r="AC448">
        <v>7.1999999999999995E-2</v>
      </c>
      <c r="AD448">
        <v>7.1999999999999995E-2</v>
      </c>
      <c r="AE448" t="str">
        <f>VLOOKUP(G448,'[2]Fee Breakdown-After May18'!BO:BP,2,0)</f>
        <v>Mainan &amp; HobiMainan EdukasiDetektif &amp; Mata-mata</v>
      </c>
      <c r="AR448" t="s">
        <v>1615</v>
      </c>
      <c r="AS448" t="s">
        <v>1631</v>
      </c>
      <c r="AT448" t="s">
        <v>1646</v>
      </c>
    </row>
    <row r="449" spans="1:46">
      <c r="A449" t="s">
        <v>2322</v>
      </c>
      <c r="B449">
        <v>601152</v>
      </c>
      <c r="C449" t="s">
        <v>2325</v>
      </c>
      <c r="D449">
        <v>843016</v>
      </c>
      <c r="G449" t="s">
        <v>3825</v>
      </c>
      <c r="H449" t="s">
        <v>3825</v>
      </c>
      <c r="I449" t="s">
        <v>246</v>
      </c>
      <c r="J449" t="s">
        <v>2322</v>
      </c>
      <c r="K449">
        <v>5.5E-2</v>
      </c>
      <c r="L449">
        <v>0.08</v>
      </c>
      <c r="M449">
        <v>2.5000000000000001E-2</v>
      </c>
      <c r="N449">
        <v>9.2499999999999999E-2</v>
      </c>
      <c r="O449">
        <v>0.1095</v>
      </c>
      <c r="P449">
        <v>-1.2500000000000002E-2</v>
      </c>
      <c r="Q449">
        <v>0</v>
      </c>
      <c r="R449">
        <v>-1.2500000000000002E-2</v>
      </c>
      <c r="S449">
        <v>-1.2500000000000002E-2</v>
      </c>
      <c r="T449">
        <v>-1.2500000000000002E-2</v>
      </c>
      <c r="U449">
        <v>0.08</v>
      </c>
      <c r="V449">
        <v>9.2499999999999999E-2</v>
      </c>
      <c r="W449">
        <v>0.08</v>
      </c>
      <c r="X449">
        <v>0.08</v>
      </c>
      <c r="Y449">
        <v>0.08</v>
      </c>
      <c r="Z449">
        <v>9.7000000000000003E-2</v>
      </c>
      <c r="AA449">
        <v>0.1095</v>
      </c>
      <c r="AB449">
        <v>9.7000000000000003E-2</v>
      </c>
      <c r="AC449">
        <v>9.7000000000000003E-2</v>
      </c>
      <c r="AD449">
        <v>9.7000000000000003E-2</v>
      </c>
      <c r="AE449" t="str">
        <f>VLOOKUP(G449,'[2]Fee Breakdown-After May18'!BO:BP,2,0)</f>
        <v>Pakaian &amp; Pakaian Dalam WanitaBaju Tidur dan Baju Santai Wanita</v>
      </c>
      <c r="AR449" t="s">
        <v>1615</v>
      </c>
      <c r="AS449" t="s">
        <v>1631</v>
      </c>
      <c r="AT449" t="s">
        <v>1647</v>
      </c>
    </row>
    <row r="450" spans="1:46">
      <c r="A450" t="s">
        <v>2072</v>
      </c>
      <c r="B450">
        <v>601739</v>
      </c>
      <c r="C450" t="s">
        <v>2122</v>
      </c>
      <c r="D450">
        <v>909576</v>
      </c>
      <c r="E450" t="s">
        <v>2124</v>
      </c>
      <c r="F450">
        <v>914184</v>
      </c>
      <c r="G450" t="s">
        <v>3404</v>
      </c>
      <c r="H450" t="s">
        <v>3880</v>
      </c>
      <c r="I450" t="s">
        <v>2403</v>
      </c>
      <c r="J450" t="s">
        <v>2818</v>
      </c>
      <c r="K450">
        <v>0.04</v>
      </c>
      <c r="L450">
        <v>0.03</v>
      </c>
      <c r="M450">
        <v>-1.0000000000000002E-2</v>
      </c>
      <c r="N450">
        <v>0.1</v>
      </c>
      <c r="O450">
        <v>8.2000000000000003E-2</v>
      </c>
      <c r="P450">
        <v>-0.02</v>
      </c>
      <c r="Q450">
        <v>0</v>
      </c>
      <c r="R450">
        <v>-0.02</v>
      </c>
      <c r="S450">
        <v>-0.02</v>
      </c>
      <c r="T450">
        <v>-0.02</v>
      </c>
      <c r="U450">
        <v>0.08</v>
      </c>
      <c r="V450">
        <v>0.1</v>
      </c>
      <c r="W450">
        <v>0.08</v>
      </c>
      <c r="X450">
        <v>0.08</v>
      </c>
      <c r="Y450">
        <v>0.08</v>
      </c>
      <c r="Z450">
        <v>6.2E-2</v>
      </c>
      <c r="AA450">
        <v>8.2000000000000003E-2</v>
      </c>
      <c r="AB450">
        <v>6.2E-2</v>
      </c>
      <c r="AC450">
        <v>6.2E-2</v>
      </c>
      <c r="AD450">
        <v>6.2E-2</v>
      </c>
      <c r="AE450" t="str">
        <f>VLOOKUP(G450,'[2]Fee Breakdown-After May18'!BO:BP,2,0)</f>
        <v>Telepon &amp; ElektronikPerangkat Pintar &amp; Dapat DipakaiPelacak GPS</v>
      </c>
      <c r="AR450" t="s">
        <v>1615</v>
      </c>
      <c r="AS450" t="s">
        <v>1631</v>
      </c>
      <c r="AT450" t="s">
        <v>1648</v>
      </c>
    </row>
    <row r="451" spans="1:46">
      <c r="A451" t="s">
        <v>1929</v>
      </c>
      <c r="B451">
        <v>953224</v>
      </c>
      <c r="C451" t="s">
        <v>1944</v>
      </c>
      <c r="D451">
        <v>954888</v>
      </c>
      <c r="G451" t="s">
        <v>3559</v>
      </c>
      <c r="H451" t="s">
        <v>3559</v>
      </c>
      <c r="I451" t="s">
        <v>246</v>
      </c>
      <c r="J451" t="s">
        <v>2479</v>
      </c>
      <c r="K451">
        <v>0.04</v>
      </c>
      <c r="L451">
        <v>4.4999999999999998E-2</v>
      </c>
      <c r="M451">
        <v>4.9999999999999975E-3</v>
      </c>
      <c r="N451">
        <v>4.7500000000000001E-2</v>
      </c>
      <c r="O451">
        <v>3.6999999999999998E-2</v>
      </c>
      <c r="P451">
        <v>-5.0000000000000001E-3</v>
      </c>
      <c r="Q451">
        <v>0</v>
      </c>
      <c r="R451">
        <v>-5.0000000000000001E-3</v>
      </c>
      <c r="S451">
        <v>-5.0000000000000001E-3</v>
      </c>
      <c r="T451">
        <v>-5.0000000000000001E-3</v>
      </c>
      <c r="U451">
        <v>4.2500000000000003E-2</v>
      </c>
      <c r="V451">
        <v>4.7500000000000001E-2</v>
      </c>
      <c r="W451">
        <v>4.2500000000000003E-2</v>
      </c>
      <c r="X451">
        <v>4.2500000000000003E-2</v>
      </c>
      <c r="Y451">
        <v>4.2500000000000003E-2</v>
      </c>
      <c r="Z451">
        <v>3.2000000000000001E-2</v>
      </c>
      <c r="AA451">
        <v>3.6999999999999998E-2</v>
      </c>
      <c r="AB451">
        <v>3.2000000000000001E-2</v>
      </c>
      <c r="AC451">
        <v>3.2000000000000001E-2</v>
      </c>
      <c r="AD451">
        <v>3.2000000000000001E-2</v>
      </c>
      <c r="AE451" t="str">
        <f>VLOOKUP(G451,'[2]Fee Breakdown-After May18'!BO:BP,2,0)</f>
        <v>Aksesori Perhiasan &amp; TurunannyaPlatinum &amp; Emas Karat</v>
      </c>
      <c r="AR451" t="s">
        <v>1615</v>
      </c>
      <c r="AS451" t="s">
        <v>1631</v>
      </c>
      <c r="AT451" t="s">
        <v>1649</v>
      </c>
    </row>
    <row r="452" spans="1:46">
      <c r="A452" t="s">
        <v>2028</v>
      </c>
      <c r="B452">
        <v>601303</v>
      </c>
      <c r="C452" t="s">
        <v>2034</v>
      </c>
      <c r="D452">
        <v>601331</v>
      </c>
      <c r="G452" t="s">
        <v>3702</v>
      </c>
      <c r="H452" t="s">
        <v>3702</v>
      </c>
      <c r="I452" t="s">
        <v>246</v>
      </c>
      <c r="J452" t="s">
        <v>2028</v>
      </c>
      <c r="K452">
        <v>5.5E-2</v>
      </c>
      <c r="L452">
        <v>0.08</v>
      </c>
      <c r="M452">
        <v>2.5000000000000001E-2</v>
      </c>
      <c r="N452">
        <v>9.2499999999999999E-2</v>
      </c>
      <c r="O452">
        <v>0.1095</v>
      </c>
      <c r="P452">
        <v>-1.2500000000000002E-2</v>
      </c>
      <c r="Q452">
        <v>0</v>
      </c>
      <c r="R452">
        <v>-1.2500000000000002E-2</v>
      </c>
      <c r="S452">
        <v>-1.2500000000000002E-2</v>
      </c>
      <c r="T452">
        <v>-1.2500000000000002E-2</v>
      </c>
      <c r="U452">
        <v>0.08</v>
      </c>
      <c r="V452">
        <v>9.2499999999999999E-2</v>
      </c>
      <c r="W452">
        <v>0.08</v>
      </c>
      <c r="X452">
        <v>0.08</v>
      </c>
      <c r="Y452">
        <v>0.08</v>
      </c>
      <c r="Z452">
        <v>9.7000000000000003E-2</v>
      </c>
      <c r="AA452">
        <v>0.1095</v>
      </c>
      <c r="AB452">
        <v>9.7000000000000003E-2</v>
      </c>
      <c r="AC452">
        <v>9.7000000000000003E-2</v>
      </c>
      <c r="AD452">
        <v>9.7000000000000003E-2</v>
      </c>
      <c r="AE452" t="str">
        <f>VLOOKUP(G452,'[2]Fee Breakdown-After May18'!BO:BP,2,0)</f>
        <v>Fashion MuslimOuter</v>
      </c>
      <c r="AR452" t="s">
        <v>1615</v>
      </c>
      <c r="AS452" t="s">
        <v>1650</v>
      </c>
      <c r="AT452" t="s">
        <v>1651</v>
      </c>
    </row>
    <row r="453" spans="1:46">
      <c r="A453" t="s">
        <v>1615</v>
      </c>
      <c r="B453">
        <v>700437</v>
      </c>
      <c r="C453" t="s">
        <v>1673</v>
      </c>
      <c r="D453">
        <v>915080</v>
      </c>
      <c r="E453" t="s">
        <v>1684</v>
      </c>
      <c r="F453">
        <v>920456</v>
      </c>
      <c r="G453" t="s">
        <v>3884</v>
      </c>
      <c r="H453" t="s">
        <v>3885</v>
      </c>
      <c r="I453" t="s">
        <v>2457</v>
      </c>
      <c r="J453" t="s">
        <v>1615</v>
      </c>
      <c r="K453">
        <v>0.05</v>
      </c>
      <c r="L453">
        <v>6.5000000000000002E-2</v>
      </c>
      <c r="M453">
        <v>1.4999999999999999E-2</v>
      </c>
      <c r="N453">
        <v>7.7499999999999999E-2</v>
      </c>
      <c r="O453">
        <v>0.11700000000000001</v>
      </c>
      <c r="P453">
        <v>-0.02</v>
      </c>
      <c r="Q453">
        <v>0</v>
      </c>
      <c r="R453">
        <v>-0.02</v>
      </c>
      <c r="S453">
        <v>-0.02</v>
      </c>
      <c r="T453">
        <v>-0.02</v>
      </c>
      <c r="U453">
        <v>5.7499999999999996E-2</v>
      </c>
      <c r="V453">
        <v>7.7499999999999999E-2</v>
      </c>
      <c r="W453">
        <v>5.7499999999999996E-2</v>
      </c>
      <c r="X453">
        <v>5.7499999999999996E-2</v>
      </c>
      <c r="Y453">
        <v>5.7499999999999996E-2</v>
      </c>
      <c r="Z453">
        <v>9.7000000000000003E-2</v>
      </c>
      <c r="AA453">
        <v>0.11700000000000001</v>
      </c>
      <c r="AB453">
        <v>9.7000000000000003E-2</v>
      </c>
      <c r="AC453">
        <v>9.7000000000000003E-2</v>
      </c>
      <c r="AD453">
        <v>9.7000000000000003E-2</v>
      </c>
      <c r="AE453" t="str">
        <f>VLOOKUP(G453,'[2]Fee Breakdown-After May18'!BO:BP,2,0)</f>
        <v>Makanan &amp; MinumanBahan Makanan &amp; Peralatan Memasak PokokSelai, Saus, &amp; Olesan</v>
      </c>
      <c r="AR453" t="s">
        <v>1615</v>
      </c>
      <c r="AS453" t="s">
        <v>1650</v>
      </c>
      <c r="AT453" t="s">
        <v>1652</v>
      </c>
    </row>
    <row r="454" spans="1:46">
      <c r="A454" t="s">
        <v>1717</v>
      </c>
      <c r="B454">
        <v>700645</v>
      </c>
      <c r="C454" t="s">
        <v>1752</v>
      </c>
      <c r="D454">
        <v>2315408</v>
      </c>
      <c r="E454" t="s">
        <v>1765</v>
      </c>
      <c r="F454">
        <v>2319632</v>
      </c>
      <c r="G454" t="s">
        <v>3887</v>
      </c>
      <c r="H454" t="s">
        <v>3767</v>
      </c>
      <c r="I454" t="s">
        <v>2457</v>
      </c>
      <c r="J454" t="s">
        <v>1717</v>
      </c>
      <c r="K454">
        <v>0.04</v>
      </c>
      <c r="L454">
        <v>6.5000000000000002E-2</v>
      </c>
      <c r="M454">
        <v>2.5000000000000001E-2</v>
      </c>
      <c r="N454">
        <v>7.4999999999999997E-2</v>
      </c>
      <c r="O454">
        <v>6.2E-2</v>
      </c>
      <c r="P454">
        <v>0</v>
      </c>
      <c r="Q454">
        <v>0</v>
      </c>
      <c r="R454">
        <v>0</v>
      </c>
      <c r="S454">
        <v>0</v>
      </c>
      <c r="T454">
        <v>0</v>
      </c>
      <c r="U454">
        <v>7.4999999999999997E-2</v>
      </c>
      <c r="V454">
        <v>7.4999999999999997E-2</v>
      </c>
      <c r="W454">
        <v>7.4999999999999997E-2</v>
      </c>
      <c r="X454">
        <v>7.4999999999999997E-2</v>
      </c>
      <c r="Y454">
        <v>7.4999999999999997E-2</v>
      </c>
      <c r="Z454">
        <v>6.2E-2</v>
      </c>
      <c r="AA454">
        <v>6.2E-2</v>
      </c>
      <c r="AB454">
        <v>6.2E-2</v>
      </c>
      <c r="AC454">
        <v>6.2E-2</v>
      </c>
      <c r="AD454">
        <v>6.2E-2</v>
      </c>
      <c r="AE454" t="str">
        <f>VLOOKUP(G454,'[2]Fee Breakdown-After May18'!BO:BP,2,0)</f>
        <v>KesehatanObat ResepObat Gangguan Sistem Saraf &amp; Otak</v>
      </c>
      <c r="AR454" t="s">
        <v>1615</v>
      </c>
      <c r="AS454" t="s">
        <v>1650</v>
      </c>
      <c r="AT454" t="s">
        <v>1653</v>
      </c>
    </row>
    <row r="455" spans="1:46">
      <c r="A455" t="s">
        <v>1717</v>
      </c>
      <c r="B455">
        <v>700645</v>
      </c>
      <c r="C455" t="s">
        <v>1767</v>
      </c>
      <c r="D455">
        <v>924552</v>
      </c>
      <c r="G455" t="s">
        <v>3889</v>
      </c>
      <c r="H455" t="s">
        <v>3889</v>
      </c>
      <c r="I455" t="s">
        <v>2457</v>
      </c>
      <c r="J455" t="s">
        <v>1717</v>
      </c>
      <c r="K455">
        <v>0.04</v>
      </c>
      <c r="L455">
        <v>6.5000000000000002E-2</v>
      </c>
      <c r="M455">
        <v>2.5000000000000001E-2</v>
      </c>
      <c r="N455">
        <v>9.5000000000000001E-2</v>
      </c>
      <c r="O455">
        <v>9.1999999999999998E-2</v>
      </c>
      <c r="P455">
        <v>-0.02</v>
      </c>
      <c r="Q455">
        <v>0</v>
      </c>
      <c r="R455">
        <v>-0.02</v>
      </c>
      <c r="S455">
        <v>-0.02</v>
      </c>
      <c r="T455">
        <v>-0.02</v>
      </c>
      <c r="U455">
        <v>7.4999999999999997E-2</v>
      </c>
      <c r="V455">
        <v>9.5000000000000001E-2</v>
      </c>
      <c r="W455">
        <v>7.4999999999999997E-2</v>
      </c>
      <c r="X455">
        <v>7.4999999999999997E-2</v>
      </c>
      <c r="Y455">
        <v>7.4999999999999997E-2</v>
      </c>
      <c r="Z455">
        <v>7.1999999999999995E-2</v>
      </c>
      <c r="AA455">
        <v>9.1999999999999998E-2</v>
      </c>
      <c r="AB455">
        <v>7.1999999999999995E-2</v>
      </c>
      <c r="AC455">
        <v>7.1999999999999995E-2</v>
      </c>
      <c r="AD455">
        <v>7.1999999999999995E-2</v>
      </c>
      <c r="AE455" t="str">
        <f>VLOOKUP(G455,'[2]Fee Breakdown-After May18'!BO:BP,2,0)</f>
        <v>KesehatanKesehatan Seksual</v>
      </c>
      <c r="AR455" t="s">
        <v>1615</v>
      </c>
      <c r="AS455" t="s">
        <v>1650</v>
      </c>
      <c r="AT455" t="s">
        <v>1654</v>
      </c>
    </row>
    <row r="456" spans="1:46">
      <c r="A456" t="s">
        <v>1691</v>
      </c>
      <c r="B456">
        <v>604453</v>
      </c>
      <c r="C456" t="s">
        <v>1697</v>
      </c>
      <c r="D456">
        <v>871048</v>
      </c>
      <c r="E456" t="s">
        <v>1706</v>
      </c>
      <c r="F456">
        <v>876424</v>
      </c>
      <c r="G456" t="s">
        <v>3891</v>
      </c>
      <c r="H456" t="s">
        <v>3892</v>
      </c>
      <c r="I456" t="s">
        <v>2547</v>
      </c>
      <c r="J456" t="s">
        <v>1691</v>
      </c>
      <c r="K456">
        <v>0.05</v>
      </c>
      <c r="L456">
        <v>6.5000000000000002E-2</v>
      </c>
      <c r="M456">
        <v>1.4999999999999999E-2</v>
      </c>
      <c r="N456">
        <v>0.1</v>
      </c>
      <c r="O456">
        <v>0.122</v>
      </c>
      <c r="P456">
        <v>-0.02</v>
      </c>
      <c r="Q456">
        <v>0</v>
      </c>
      <c r="R456">
        <v>-0.02</v>
      </c>
      <c r="S456">
        <v>-0.02</v>
      </c>
      <c r="T456">
        <v>-0.02</v>
      </c>
      <c r="U456">
        <v>0.08</v>
      </c>
      <c r="V456">
        <v>0.1</v>
      </c>
      <c r="W456">
        <v>0.08</v>
      </c>
      <c r="X456">
        <v>0.08</v>
      </c>
      <c r="Y456">
        <v>0.08</v>
      </c>
      <c r="Z456">
        <v>0.10199999999999999</v>
      </c>
      <c r="AA456">
        <v>0.122</v>
      </c>
      <c r="AB456">
        <v>0.10199999999999999</v>
      </c>
      <c r="AC456">
        <v>0.10199999999999999</v>
      </c>
      <c r="AD456">
        <v>0.10199999999999999</v>
      </c>
      <c r="AE456" t="str">
        <f>VLOOKUP(G456,'[2]Fee Breakdown-After May18'!BO:BP,2,0)</f>
        <v>FurniturFurnitur IndoorKasur</v>
      </c>
      <c r="AR456" t="s">
        <v>1615</v>
      </c>
      <c r="AS456" t="s">
        <v>1650</v>
      </c>
      <c r="AT456" t="s">
        <v>1655</v>
      </c>
    </row>
    <row r="457" spans="1:46">
      <c r="A457" t="s">
        <v>1691</v>
      </c>
      <c r="B457">
        <v>604453</v>
      </c>
      <c r="C457" t="s">
        <v>1697</v>
      </c>
      <c r="D457">
        <v>871048</v>
      </c>
      <c r="E457" t="s">
        <v>1702</v>
      </c>
      <c r="F457">
        <v>876680</v>
      </c>
      <c r="G457" t="s">
        <v>3895</v>
      </c>
      <c r="H457" t="s">
        <v>3892</v>
      </c>
      <c r="I457" t="s">
        <v>2547</v>
      </c>
      <c r="J457" t="s">
        <v>1691</v>
      </c>
      <c r="K457">
        <v>0.05</v>
      </c>
      <c r="L457">
        <v>6.5000000000000002E-2</v>
      </c>
      <c r="M457">
        <v>1.4999999999999999E-2</v>
      </c>
      <c r="N457">
        <v>0.1</v>
      </c>
      <c r="O457">
        <v>0.122</v>
      </c>
      <c r="P457">
        <v>-0.02</v>
      </c>
      <c r="Q457">
        <v>0</v>
      </c>
      <c r="R457">
        <v>-0.02</v>
      </c>
      <c r="S457">
        <v>-0.02</v>
      </c>
      <c r="T457">
        <v>-0.02</v>
      </c>
      <c r="U457">
        <v>0.08</v>
      </c>
      <c r="V457">
        <v>0.1</v>
      </c>
      <c r="W457">
        <v>0.08</v>
      </c>
      <c r="X457">
        <v>0.08</v>
      </c>
      <c r="Y457">
        <v>0.08</v>
      </c>
      <c r="Z457">
        <v>0.10199999999999999</v>
      </c>
      <c r="AA457">
        <v>0.122</v>
      </c>
      <c r="AB457">
        <v>0.10199999999999999</v>
      </c>
      <c r="AC457">
        <v>0.10199999999999999</v>
      </c>
      <c r="AD457">
        <v>0.10199999999999999</v>
      </c>
      <c r="AE457" t="str">
        <f>VLOOKUP(G457,'[2]Fee Breakdown-After May18'!BO:BP,2,0)</f>
        <v>FurniturFurnitur IndoorLemari &amp; Kabinet</v>
      </c>
      <c r="AR457" t="s">
        <v>1615</v>
      </c>
      <c r="AS457" t="s">
        <v>1650</v>
      </c>
      <c r="AT457" t="s">
        <v>1656</v>
      </c>
    </row>
    <row r="458" spans="1:46">
      <c r="A458" t="s">
        <v>1691</v>
      </c>
      <c r="B458">
        <v>604453</v>
      </c>
      <c r="C458" t="s">
        <v>1697</v>
      </c>
      <c r="D458">
        <v>871048</v>
      </c>
      <c r="E458" t="s">
        <v>1713</v>
      </c>
      <c r="F458">
        <v>876936</v>
      </c>
      <c r="G458" t="s">
        <v>3898</v>
      </c>
      <c r="H458" t="s">
        <v>3892</v>
      </c>
      <c r="I458" t="s">
        <v>2547</v>
      </c>
      <c r="J458" t="s">
        <v>1691</v>
      </c>
      <c r="K458">
        <v>0.05</v>
      </c>
      <c r="L458">
        <v>6.5000000000000002E-2</v>
      </c>
      <c r="M458">
        <v>1.4999999999999999E-2</v>
      </c>
      <c r="N458">
        <v>0.1</v>
      </c>
      <c r="O458">
        <v>0.122</v>
      </c>
      <c r="P458">
        <v>-0.02</v>
      </c>
      <c r="Q458">
        <v>0</v>
      </c>
      <c r="R458">
        <v>-0.02</v>
      </c>
      <c r="S458">
        <v>-0.02</v>
      </c>
      <c r="T458">
        <v>-0.02</v>
      </c>
      <c r="U458">
        <v>0.08</v>
      </c>
      <c r="V458">
        <v>0.1</v>
      </c>
      <c r="W458">
        <v>0.08</v>
      </c>
      <c r="X458">
        <v>0.08</v>
      </c>
      <c r="Y458">
        <v>0.08</v>
      </c>
      <c r="Z458">
        <v>0.10199999999999999</v>
      </c>
      <c r="AA458">
        <v>0.122</v>
      </c>
      <c r="AB458">
        <v>0.10199999999999999</v>
      </c>
      <c r="AC458">
        <v>0.10199999999999999</v>
      </c>
      <c r="AD458">
        <v>0.10199999999999999</v>
      </c>
      <c r="AE458" t="str">
        <f>VLOOKUP(G458,'[2]Fee Breakdown-After May18'!BO:BP,2,0)</f>
        <v>FurniturFurnitur IndoorLemari pakaian</v>
      </c>
      <c r="AR458" t="s">
        <v>1615</v>
      </c>
      <c r="AS458" t="s">
        <v>1650</v>
      </c>
      <c r="AT458" t="s">
        <v>1657</v>
      </c>
    </row>
    <row r="459" spans="1:46">
      <c r="A459" t="s">
        <v>1691</v>
      </c>
      <c r="B459">
        <v>604453</v>
      </c>
      <c r="C459" t="s">
        <v>1697</v>
      </c>
      <c r="D459">
        <v>871048</v>
      </c>
      <c r="E459" t="s">
        <v>1699</v>
      </c>
      <c r="F459">
        <v>876296</v>
      </c>
      <c r="G459" t="s">
        <v>3901</v>
      </c>
      <c r="H459" t="s">
        <v>3892</v>
      </c>
      <c r="I459" t="s">
        <v>2547</v>
      </c>
      <c r="J459" t="s">
        <v>1691</v>
      </c>
      <c r="K459">
        <v>0.05</v>
      </c>
      <c r="L459">
        <v>6.5000000000000002E-2</v>
      </c>
      <c r="M459">
        <v>1.4999999999999999E-2</v>
      </c>
      <c r="N459">
        <v>0.1</v>
      </c>
      <c r="O459">
        <v>0.122</v>
      </c>
      <c r="P459">
        <v>-0.02</v>
      </c>
      <c r="Q459">
        <v>0</v>
      </c>
      <c r="R459">
        <v>-0.02</v>
      </c>
      <c r="S459">
        <v>-0.02</v>
      </c>
      <c r="T459">
        <v>-0.02</v>
      </c>
      <c r="U459">
        <v>0.08</v>
      </c>
      <c r="V459">
        <v>0.1</v>
      </c>
      <c r="W459">
        <v>0.08</v>
      </c>
      <c r="X459">
        <v>0.08</v>
      </c>
      <c r="Y459">
        <v>0.08</v>
      </c>
      <c r="Z459">
        <v>0.10199999999999999</v>
      </c>
      <c r="AA459">
        <v>0.122</v>
      </c>
      <c r="AB459">
        <v>0.10199999999999999</v>
      </c>
      <c r="AC459">
        <v>0.10199999999999999</v>
      </c>
      <c r="AD459">
        <v>0.10199999999999999</v>
      </c>
      <c r="AE459" t="str">
        <f>VLOOKUP(G459,'[2]Fee Breakdown-After May18'!BO:BP,2,0)</f>
        <v>FurniturFurnitur IndoorTempat Tidur</v>
      </c>
      <c r="AR459" t="s">
        <v>1615</v>
      </c>
      <c r="AS459" t="s">
        <v>1658</v>
      </c>
    </row>
    <row r="460" spans="1:46">
      <c r="A460" t="s">
        <v>1691</v>
      </c>
      <c r="B460">
        <v>604453</v>
      </c>
      <c r="C460" t="s">
        <v>1697</v>
      </c>
      <c r="D460">
        <v>871048</v>
      </c>
      <c r="E460" t="s">
        <v>1700</v>
      </c>
      <c r="F460">
        <v>876040</v>
      </c>
      <c r="G460" t="s">
        <v>3904</v>
      </c>
      <c r="H460" t="s">
        <v>3892</v>
      </c>
      <c r="I460" t="s">
        <v>2547</v>
      </c>
      <c r="J460" t="s">
        <v>1691</v>
      </c>
      <c r="K460">
        <v>0.05</v>
      </c>
      <c r="L460">
        <v>6.5000000000000002E-2</v>
      </c>
      <c r="M460">
        <v>1.4999999999999999E-2</v>
      </c>
      <c r="N460">
        <v>9.5000000000000001E-2</v>
      </c>
      <c r="O460">
        <v>9.1999999999999998E-2</v>
      </c>
      <c r="P460">
        <v>-0.02</v>
      </c>
      <c r="Q460">
        <v>0</v>
      </c>
      <c r="R460">
        <v>-0.02</v>
      </c>
      <c r="S460">
        <v>-0.02</v>
      </c>
      <c r="T460">
        <v>-0.02</v>
      </c>
      <c r="U460">
        <v>7.4999999999999997E-2</v>
      </c>
      <c r="V460">
        <v>9.5000000000000001E-2</v>
      </c>
      <c r="W460">
        <v>7.4999999999999997E-2</v>
      </c>
      <c r="X460">
        <v>7.4999999999999997E-2</v>
      </c>
      <c r="Y460">
        <v>7.4999999999999997E-2</v>
      </c>
      <c r="Z460">
        <v>7.1999999999999995E-2</v>
      </c>
      <c r="AA460">
        <v>9.1999999999999998E-2</v>
      </c>
      <c r="AB460">
        <v>7.1999999999999995E-2</v>
      </c>
      <c r="AC460">
        <v>7.1999999999999995E-2</v>
      </c>
      <c r="AD460">
        <v>7.1999999999999995E-2</v>
      </c>
      <c r="AE460" t="str">
        <f>VLOOKUP(G460,'[2]Fee Breakdown-After May18'!BO:BP,2,0)</f>
        <v>FurniturFurnitur IndoorKursi</v>
      </c>
      <c r="AR460" t="s">
        <v>1615</v>
      </c>
      <c r="AS460" t="s">
        <v>1659</v>
      </c>
      <c r="AT460" t="s">
        <v>1660</v>
      </c>
    </row>
    <row r="461" spans="1:46">
      <c r="A461" t="s">
        <v>1691</v>
      </c>
      <c r="B461">
        <v>604453</v>
      </c>
      <c r="C461" t="s">
        <v>1697</v>
      </c>
      <c r="D461">
        <v>871048</v>
      </c>
      <c r="E461" t="s">
        <v>1708</v>
      </c>
      <c r="F461">
        <v>604497</v>
      </c>
      <c r="G461" t="s">
        <v>3907</v>
      </c>
      <c r="H461" t="s">
        <v>3892</v>
      </c>
      <c r="I461" t="s">
        <v>2547</v>
      </c>
      <c r="J461" t="s">
        <v>1691</v>
      </c>
      <c r="K461">
        <v>0.05</v>
      </c>
      <c r="L461">
        <v>6.5000000000000002E-2</v>
      </c>
      <c r="M461">
        <v>1.4999999999999999E-2</v>
      </c>
      <c r="N461">
        <v>0.1</v>
      </c>
      <c r="O461">
        <v>0.122</v>
      </c>
      <c r="P461">
        <v>-0.02</v>
      </c>
      <c r="Q461">
        <v>0</v>
      </c>
      <c r="R461">
        <v>-0.02</v>
      </c>
      <c r="S461">
        <v>-0.02</v>
      </c>
      <c r="T461">
        <v>-0.02</v>
      </c>
      <c r="U461">
        <v>0.08</v>
      </c>
      <c r="V461">
        <v>0.1</v>
      </c>
      <c r="W461">
        <v>0.08</v>
      </c>
      <c r="X461">
        <v>0.08</v>
      </c>
      <c r="Y461">
        <v>0.08</v>
      </c>
      <c r="Z461">
        <v>0.10199999999999999</v>
      </c>
      <c r="AA461">
        <v>0.122</v>
      </c>
      <c r="AB461">
        <v>0.10199999999999999</v>
      </c>
      <c r="AC461">
        <v>0.10199999999999999</v>
      </c>
      <c r="AD461">
        <v>0.10199999999999999</v>
      </c>
      <c r="AE461" t="str">
        <f>VLOOKUP(G461,'[2]Fee Breakdown-After May18'!BO:BP,2,0)</f>
        <v>FurniturFurnitur IndoorLanggayan &amp; Rak</v>
      </c>
      <c r="AR461" t="s">
        <v>1615</v>
      </c>
      <c r="AS461" t="s">
        <v>1659</v>
      </c>
      <c r="AT461" t="s">
        <v>1661</v>
      </c>
    </row>
    <row r="462" spans="1:46">
      <c r="A462" t="s">
        <v>1691</v>
      </c>
      <c r="B462">
        <v>604453</v>
      </c>
      <c r="C462" t="s">
        <v>1697</v>
      </c>
      <c r="D462">
        <v>871048</v>
      </c>
      <c r="E462" t="s">
        <v>1712</v>
      </c>
      <c r="F462">
        <v>877192</v>
      </c>
      <c r="G462" t="s">
        <v>3910</v>
      </c>
      <c r="H462" t="s">
        <v>3892</v>
      </c>
      <c r="I462" t="s">
        <v>2547</v>
      </c>
      <c r="J462" t="s">
        <v>1691</v>
      </c>
      <c r="K462">
        <v>0.05</v>
      </c>
      <c r="L462">
        <v>6.5000000000000002E-2</v>
      </c>
      <c r="M462">
        <v>1.4999999999999999E-2</v>
      </c>
      <c r="N462">
        <v>0.1</v>
      </c>
      <c r="O462">
        <v>0.122</v>
      </c>
      <c r="P462">
        <v>-0.02</v>
      </c>
      <c r="Q462">
        <v>0</v>
      </c>
      <c r="R462">
        <v>-0.02</v>
      </c>
      <c r="S462">
        <v>-0.02</v>
      </c>
      <c r="T462">
        <v>-0.02</v>
      </c>
      <c r="U462">
        <v>0.08</v>
      </c>
      <c r="V462">
        <v>0.1</v>
      </c>
      <c r="W462">
        <v>0.08</v>
      </c>
      <c r="X462">
        <v>0.08</v>
      </c>
      <c r="Y462">
        <v>0.08</v>
      </c>
      <c r="Z462">
        <v>0.10199999999999999</v>
      </c>
      <c r="AA462">
        <v>0.122</v>
      </c>
      <c r="AB462">
        <v>0.10199999999999999</v>
      </c>
      <c r="AC462">
        <v>0.10199999999999999</v>
      </c>
      <c r="AD462">
        <v>0.10199999999999999</v>
      </c>
      <c r="AE462" t="str">
        <f>VLOOKUP(G462,'[2]Fee Breakdown-After May18'!BO:BP,2,0)</f>
        <v>FurniturFurnitur IndoorRak TV &amp; Meja Samping Tempat Tidur</v>
      </c>
      <c r="AR462" t="s">
        <v>1615</v>
      </c>
      <c r="AS462" t="s">
        <v>1659</v>
      </c>
      <c r="AT462" t="s">
        <v>1662</v>
      </c>
    </row>
    <row r="463" spans="1:46">
      <c r="A463" t="s">
        <v>1691</v>
      </c>
      <c r="B463">
        <v>604453</v>
      </c>
      <c r="C463" t="s">
        <v>1697</v>
      </c>
      <c r="D463">
        <v>871048</v>
      </c>
      <c r="E463" t="s">
        <v>1711</v>
      </c>
      <c r="F463">
        <v>875912</v>
      </c>
      <c r="G463" t="s">
        <v>3913</v>
      </c>
      <c r="H463" t="s">
        <v>3892</v>
      </c>
      <c r="I463" t="s">
        <v>2547</v>
      </c>
      <c r="J463" t="s">
        <v>1691</v>
      </c>
      <c r="K463">
        <v>0.05</v>
      </c>
      <c r="L463">
        <v>6.5000000000000002E-2</v>
      </c>
      <c r="M463">
        <v>1.4999999999999999E-2</v>
      </c>
      <c r="N463">
        <v>0.1</v>
      </c>
      <c r="O463">
        <v>0.122</v>
      </c>
      <c r="P463">
        <v>-0.02</v>
      </c>
      <c r="Q463">
        <v>0</v>
      </c>
      <c r="R463">
        <v>-0.02</v>
      </c>
      <c r="S463">
        <v>-0.02</v>
      </c>
      <c r="T463">
        <v>-0.02</v>
      </c>
      <c r="U463">
        <v>0.08</v>
      </c>
      <c r="V463">
        <v>0.1</v>
      </c>
      <c r="W463">
        <v>0.08</v>
      </c>
      <c r="X463">
        <v>0.08</v>
      </c>
      <c r="Y463">
        <v>0.08</v>
      </c>
      <c r="Z463">
        <v>0.10199999999999999</v>
      </c>
      <c r="AA463">
        <v>0.122</v>
      </c>
      <c r="AB463">
        <v>0.10199999999999999</v>
      </c>
      <c r="AC463">
        <v>0.10199999999999999</v>
      </c>
      <c r="AD463">
        <v>0.10199999999999999</v>
      </c>
      <c r="AE463" t="str">
        <f>VLOOKUP(G463,'[2]Fee Breakdown-After May18'!BO:BP,2,0)</f>
        <v>FurniturFurnitur IndoorMeja &amp; Desk</v>
      </c>
      <c r="AR463" t="s">
        <v>1615</v>
      </c>
      <c r="AS463" t="s">
        <v>1659</v>
      </c>
      <c r="AT463" t="s">
        <v>1663</v>
      </c>
    </row>
    <row r="464" spans="1:46">
      <c r="A464" t="s">
        <v>1691</v>
      </c>
      <c r="B464">
        <v>604453</v>
      </c>
      <c r="C464" t="s">
        <v>1697</v>
      </c>
      <c r="D464">
        <v>871048</v>
      </c>
      <c r="E464" t="s">
        <v>1709</v>
      </c>
      <c r="F464">
        <v>604468</v>
      </c>
      <c r="G464" t="s">
        <v>3916</v>
      </c>
      <c r="H464" t="s">
        <v>3892</v>
      </c>
      <c r="I464" t="s">
        <v>2547</v>
      </c>
      <c r="J464" t="s">
        <v>1691</v>
      </c>
      <c r="K464">
        <v>0.05</v>
      </c>
      <c r="L464">
        <v>6.5000000000000002E-2</v>
      </c>
      <c r="M464">
        <v>1.4999999999999999E-2</v>
      </c>
      <c r="N464">
        <v>0.1</v>
      </c>
      <c r="O464">
        <v>0.122</v>
      </c>
      <c r="P464">
        <v>-0.02</v>
      </c>
      <c r="Q464">
        <v>0</v>
      </c>
      <c r="R464">
        <v>-0.02</v>
      </c>
      <c r="S464">
        <v>-0.02</v>
      </c>
      <c r="T464">
        <v>-0.02</v>
      </c>
      <c r="U464">
        <v>0.08</v>
      </c>
      <c r="V464">
        <v>0.1</v>
      </c>
      <c r="W464">
        <v>0.08</v>
      </c>
      <c r="X464">
        <v>0.08</v>
      </c>
      <c r="Y464">
        <v>0.08</v>
      </c>
      <c r="Z464">
        <v>0.10199999999999999</v>
      </c>
      <c r="AA464">
        <v>0.122</v>
      </c>
      <c r="AB464">
        <v>0.10199999999999999</v>
      </c>
      <c r="AC464">
        <v>0.10199999999999999</v>
      </c>
      <c r="AD464">
        <v>0.10199999999999999</v>
      </c>
      <c r="AE464" t="str">
        <f>VLOOKUP(G464,'[2]Fee Breakdown-After May18'!BO:BP,2,0)</f>
        <v>FurniturFurnitur IndoorSofa</v>
      </c>
      <c r="AR464" t="s">
        <v>1615</v>
      </c>
      <c r="AS464" t="s">
        <v>1659</v>
      </c>
      <c r="AT464" t="s">
        <v>1664</v>
      </c>
    </row>
    <row r="465" spans="1:46">
      <c r="A465" t="s">
        <v>1691</v>
      </c>
      <c r="B465">
        <v>604453</v>
      </c>
      <c r="C465" t="s">
        <v>1697</v>
      </c>
      <c r="D465">
        <v>871048</v>
      </c>
      <c r="E465" t="s">
        <v>1705</v>
      </c>
      <c r="F465">
        <v>806928</v>
      </c>
      <c r="G465" t="s">
        <v>3919</v>
      </c>
      <c r="H465" t="s">
        <v>3892</v>
      </c>
      <c r="I465" t="s">
        <v>2547</v>
      </c>
      <c r="J465" t="s">
        <v>1691</v>
      </c>
      <c r="K465">
        <v>0.05</v>
      </c>
      <c r="L465">
        <v>6.5000000000000002E-2</v>
      </c>
      <c r="M465">
        <v>1.4999999999999999E-2</v>
      </c>
      <c r="N465">
        <v>0.1</v>
      </c>
      <c r="O465">
        <v>0.122</v>
      </c>
      <c r="P465">
        <v>-0.02</v>
      </c>
      <c r="Q465">
        <v>0</v>
      </c>
      <c r="R465">
        <v>-0.02</v>
      </c>
      <c r="S465">
        <v>-0.02</v>
      </c>
      <c r="T465">
        <v>-0.02</v>
      </c>
      <c r="U465">
        <v>0.08</v>
      </c>
      <c r="V465">
        <v>0.1</v>
      </c>
      <c r="W465">
        <v>0.08</v>
      </c>
      <c r="X465">
        <v>0.08</v>
      </c>
      <c r="Y465">
        <v>0.08</v>
      </c>
      <c r="Z465">
        <v>0.10199999999999999</v>
      </c>
      <c r="AA465">
        <v>0.122</v>
      </c>
      <c r="AB465">
        <v>0.10199999999999999</v>
      </c>
      <c r="AC465">
        <v>0.10199999999999999</v>
      </c>
      <c r="AD465">
        <v>0.10199999999999999</v>
      </c>
      <c r="AE465" t="str">
        <f>VLOOKUP(G465,'[2]Fee Breakdown-After May18'!BO:BP,2,0)</f>
        <v>FurniturFurnitur IndoorMeja Rias</v>
      </c>
      <c r="AR465" t="s">
        <v>1615</v>
      </c>
      <c r="AS465" t="s">
        <v>1659</v>
      </c>
      <c r="AT465" t="s">
        <v>1665</v>
      </c>
    </row>
    <row r="466" spans="1:46">
      <c r="A466" t="s">
        <v>1691</v>
      </c>
      <c r="B466">
        <v>604453</v>
      </c>
      <c r="C466" t="s">
        <v>1697</v>
      </c>
      <c r="D466">
        <v>871048</v>
      </c>
      <c r="E466" t="s">
        <v>1698</v>
      </c>
      <c r="F466">
        <v>979720</v>
      </c>
      <c r="G466" t="s">
        <v>3922</v>
      </c>
      <c r="H466" t="s">
        <v>3892</v>
      </c>
      <c r="I466" t="s">
        <v>2547</v>
      </c>
      <c r="J466" t="s">
        <v>1691</v>
      </c>
      <c r="K466">
        <v>0.05</v>
      </c>
      <c r="L466">
        <v>6.5000000000000002E-2</v>
      </c>
      <c r="M466">
        <v>1.4999999999999999E-2</v>
      </c>
      <c r="N466">
        <v>0.1</v>
      </c>
      <c r="O466">
        <v>0.122</v>
      </c>
      <c r="P466">
        <v>-0.02</v>
      </c>
      <c r="Q466">
        <v>0</v>
      </c>
      <c r="R466">
        <v>-0.02</v>
      </c>
      <c r="S466">
        <v>-0.02</v>
      </c>
      <c r="T466">
        <v>-0.02</v>
      </c>
      <c r="U466">
        <v>0.08</v>
      </c>
      <c r="V466">
        <v>0.1</v>
      </c>
      <c r="W466">
        <v>0.08</v>
      </c>
      <c r="X466">
        <v>0.08</v>
      </c>
      <c r="Y466">
        <v>0.08</v>
      </c>
      <c r="Z466">
        <v>0.10199999999999999</v>
      </c>
      <c r="AA466">
        <v>0.122</v>
      </c>
      <c r="AB466">
        <v>0.10199999999999999</v>
      </c>
      <c r="AC466">
        <v>0.10199999999999999</v>
      </c>
      <c r="AD466">
        <v>0.10199999999999999</v>
      </c>
      <c r="AE466" t="str">
        <f>VLOOKUP(G466,'[2]Fee Breakdown-After May18'!BO:BP,2,0)</f>
        <v>FurniturFurnitur IndoorRangka &amp; Kepala Tempat Tidur</v>
      </c>
      <c r="AR466" t="s">
        <v>1615</v>
      </c>
      <c r="AS466" t="s">
        <v>1659</v>
      </c>
      <c r="AT466" t="s">
        <v>1666</v>
      </c>
    </row>
    <row r="467" spans="1:46">
      <c r="A467" t="s">
        <v>1691</v>
      </c>
      <c r="B467">
        <v>604453</v>
      </c>
      <c r="C467" t="s">
        <v>1697</v>
      </c>
      <c r="D467">
        <v>871048</v>
      </c>
      <c r="E467" t="s">
        <v>1710</v>
      </c>
      <c r="F467">
        <v>876168</v>
      </c>
      <c r="G467" t="s">
        <v>3925</v>
      </c>
      <c r="H467" t="s">
        <v>3892</v>
      </c>
      <c r="I467" t="s">
        <v>2547</v>
      </c>
      <c r="J467" t="s">
        <v>1691</v>
      </c>
      <c r="K467">
        <v>0.05</v>
      </c>
      <c r="L467">
        <v>6.5000000000000002E-2</v>
      </c>
      <c r="M467">
        <v>1.4999999999999999E-2</v>
      </c>
      <c r="N467">
        <v>9.5000000000000001E-2</v>
      </c>
      <c r="O467">
        <v>9.1999999999999998E-2</v>
      </c>
      <c r="P467">
        <v>-0.02</v>
      </c>
      <c r="Q467">
        <v>0</v>
      </c>
      <c r="R467">
        <v>-0.02</v>
      </c>
      <c r="S467">
        <v>-0.02</v>
      </c>
      <c r="T467">
        <v>-0.02</v>
      </c>
      <c r="U467">
        <v>7.4999999999999997E-2</v>
      </c>
      <c r="V467">
        <v>9.5000000000000001E-2</v>
      </c>
      <c r="W467">
        <v>7.4999999999999997E-2</v>
      </c>
      <c r="X467">
        <v>7.4999999999999997E-2</v>
      </c>
      <c r="Y467">
        <v>7.4999999999999997E-2</v>
      </c>
      <c r="Z467">
        <v>7.1999999999999995E-2</v>
      </c>
      <c r="AA467">
        <v>9.1999999999999998E-2</v>
      </c>
      <c r="AB467">
        <v>7.1999999999999995E-2</v>
      </c>
      <c r="AC467">
        <v>7.1999999999999995E-2</v>
      </c>
      <c r="AD467">
        <v>7.1999999999999995E-2</v>
      </c>
      <c r="AE467" t="str">
        <f>VLOOKUP(G467,'[2]Fee Breakdown-After May18'!BO:BP,2,0)</f>
        <v>FurniturFurnitur IndoorStool &amp; Bangku</v>
      </c>
      <c r="AR467" t="s">
        <v>1615</v>
      </c>
      <c r="AS467" t="s">
        <v>1659</v>
      </c>
      <c r="AT467" t="s">
        <v>1667</v>
      </c>
    </row>
    <row r="468" spans="1:46">
      <c r="A468" t="s">
        <v>1691</v>
      </c>
      <c r="B468">
        <v>604453</v>
      </c>
      <c r="C468" t="s">
        <v>1697</v>
      </c>
      <c r="D468">
        <v>871048</v>
      </c>
      <c r="E468" t="s">
        <v>1704</v>
      </c>
      <c r="F468">
        <v>877064</v>
      </c>
      <c r="G468" t="s">
        <v>3928</v>
      </c>
      <c r="H468" t="s">
        <v>3892</v>
      </c>
      <c r="I468" t="s">
        <v>2547</v>
      </c>
      <c r="J468" t="s">
        <v>1691</v>
      </c>
      <c r="K468">
        <v>0.05</v>
      </c>
      <c r="L468">
        <v>6.5000000000000002E-2</v>
      </c>
      <c r="M468">
        <v>1.4999999999999999E-2</v>
      </c>
      <c r="N468">
        <v>0.1</v>
      </c>
      <c r="O468">
        <v>0.122</v>
      </c>
      <c r="P468">
        <v>-0.02</v>
      </c>
      <c r="Q468">
        <v>0</v>
      </c>
      <c r="R468">
        <v>-0.02</v>
      </c>
      <c r="S468">
        <v>-0.02</v>
      </c>
      <c r="T468">
        <v>-0.02</v>
      </c>
      <c r="U468">
        <v>0.08</v>
      </c>
      <c r="V468">
        <v>0.1</v>
      </c>
      <c r="W468">
        <v>0.08</v>
      </c>
      <c r="X468">
        <v>0.08</v>
      </c>
      <c r="Y468">
        <v>0.08</v>
      </c>
      <c r="Z468">
        <v>0.10199999999999999</v>
      </c>
      <c r="AA468">
        <v>0.122</v>
      </c>
      <c r="AB468">
        <v>0.10199999999999999</v>
      </c>
      <c r="AC468">
        <v>0.10199999999999999</v>
      </c>
      <c r="AD468">
        <v>0.10199999999999999</v>
      </c>
      <c r="AE468" t="str">
        <f>VLOOKUP(G468,'[2]Fee Breakdown-After May18'!BO:BP,2,0)</f>
        <v>FurniturFurnitur IndoorSet Furnitur Indoor</v>
      </c>
      <c r="AR468" t="s">
        <v>1615</v>
      </c>
      <c r="AS468" t="s">
        <v>1659</v>
      </c>
      <c r="AT468" t="s">
        <v>1279</v>
      </c>
    </row>
    <row r="469" spans="1:46">
      <c r="A469" t="s">
        <v>1691</v>
      </c>
      <c r="B469">
        <v>604453</v>
      </c>
      <c r="C469" t="s">
        <v>1697</v>
      </c>
      <c r="D469">
        <v>871048</v>
      </c>
      <c r="E469" t="s">
        <v>1707</v>
      </c>
      <c r="F469">
        <v>806800</v>
      </c>
      <c r="G469" t="s">
        <v>3931</v>
      </c>
      <c r="H469" t="s">
        <v>3892</v>
      </c>
      <c r="I469" t="s">
        <v>2547</v>
      </c>
      <c r="J469" t="s">
        <v>1691</v>
      </c>
      <c r="K469">
        <v>0.05</v>
      </c>
      <c r="L469">
        <v>6.5000000000000002E-2</v>
      </c>
      <c r="M469">
        <v>1.4999999999999999E-2</v>
      </c>
      <c r="N469">
        <v>0.1</v>
      </c>
      <c r="O469">
        <v>0.122</v>
      </c>
      <c r="P469">
        <v>-0.02</v>
      </c>
      <c r="Q469">
        <v>0</v>
      </c>
      <c r="R469">
        <v>-0.02</v>
      </c>
      <c r="S469">
        <v>-0.02</v>
      </c>
      <c r="T469">
        <v>-0.02</v>
      </c>
      <c r="U469">
        <v>0.08</v>
      </c>
      <c r="V469">
        <v>0.1</v>
      </c>
      <c r="W469">
        <v>0.08</v>
      </c>
      <c r="X469">
        <v>0.08</v>
      </c>
      <c r="Y469">
        <v>0.08</v>
      </c>
      <c r="Z469">
        <v>0.10199999999999999</v>
      </c>
      <c r="AA469">
        <v>0.122</v>
      </c>
      <c r="AB469">
        <v>0.10199999999999999</v>
      </c>
      <c r="AC469">
        <v>0.10199999999999999</v>
      </c>
      <c r="AD469">
        <v>0.10199999999999999</v>
      </c>
      <c r="AE469" t="str">
        <f>VLOOKUP(G469,'[2]Fee Breakdown-After May18'!BO:BP,2,0)</f>
        <v>FurniturFurnitur IndoorSekat Ruangan</v>
      </c>
      <c r="AR469" t="s">
        <v>1615</v>
      </c>
      <c r="AS469" t="s">
        <v>1659</v>
      </c>
      <c r="AT469" t="s">
        <v>1668</v>
      </c>
    </row>
    <row r="470" spans="1:46">
      <c r="A470" t="s">
        <v>1691</v>
      </c>
      <c r="B470">
        <v>604453</v>
      </c>
      <c r="C470" t="s">
        <v>1697</v>
      </c>
      <c r="D470">
        <v>871048</v>
      </c>
      <c r="E470" t="s">
        <v>1703</v>
      </c>
      <c r="F470">
        <v>880912</v>
      </c>
      <c r="G470" t="s">
        <v>3934</v>
      </c>
      <c r="H470" t="s">
        <v>3892</v>
      </c>
      <c r="I470" t="s">
        <v>2547</v>
      </c>
      <c r="J470" t="s">
        <v>1691</v>
      </c>
      <c r="K470">
        <v>0.05</v>
      </c>
      <c r="L470">
        <v>6.5000000000000002E-2</v>
      </c>
      <c r="M470">
        <v>1.4999999999999999E-2</v>
      </c>
      <c r="N470">
        <v>0.1</v>
      </c>
      <c r="O470">
        <v>0.122</v>
      </c>
      <c r="P470">
        <v>-0.02</v>
      </c>
      <c r="Q470">
        <v>0</v>
      </c>
      <c r="R470">
        <v>-0.02</v>
      </c>
      <c r="S470">
        <v>-0.02</v>
      </c>
      <c r="T470">
        <v>-0.02</v>
      </c>
      <c r="U470">
        <v>0.08</v>
      </c>
      <c r="V470">
        <v>0.1</v>
      </c>
      <c r="W470">
        <v>0.08</v>
      </c>
      <c r="X470">
        <v>0.08</v>
      </c>
      <c r="Y470">
        <v>0.08</v>
      </c>
      <c r="Z470">
        <v>0.10199999999999999</v>
      </c>
      <c r="AA470">
        <v>0.122</v>
      </c>
      <c r="AB470">
        <v>0.10199999999999999</v>
      </c>
      <c r="AC470">
        <v>0.10199999999999999</v>
      </c>
      <c r="AD470">
        <v>0.10199999999999999</v>
      </c>
      <c r="AE470" t="str">
        <f>VLOOKUP(G470,'[2]Fee Breakdown-After May18'!BO:BP,2,0)</f>
        <v>FurniturFurnitur IndoorFurnitur Game</v>
      </c>
      <c r="AR470" t="s">
        <v>1615</v>
      </c>
      <c r="AS470" t="s">
        <v>1659</v>
      </c>
      <c r="AT470" t="s">
        <v>1669</v>
      </c>
    </row>
    <row r="471" spans="1:46">
      <c r="A471" t="s">
        <v>1691</v>
      </c>
      <c r="B471">
        <v>604453</v>
      </c>
      <c r="C471" t="s">
        <v>1697</v>
      </c>
      <c r="D471">
        <v>871048</v>
      </c>
      <c r="E471" t="s">
        <v>1701</v>
      </c>
      <c r="F471">
        <v>807056</v>
      </c>
      <c r="G471" t="s">
        <v>3937</v>
      </c>
      <c r="H471" t="s">
        <v>3892</v>
      </c>
      <c r="I471" t="s">
        <v>2547</v>
      </c>
      <c r="J471" t="s">
        <v>1691</v>
      </c>
      <c r="K471">
        <v>0.05</v>
      </c>
      <c r="L471">
        <v>6.5000000000000002E-2</v>
      </c>
      <c r="M471">
        <v>1.4999999999999999E-2</v>
      </c>
      <c r="N471">
        <v>0.1</v>
      </c>
      <c r="O471">
        <v>0.122</v>
      </c>
      <c r="P471">
        <v>-0.02</v>
      </c>
      <c r="Q471">
        <v>0</v>
      </c>
      <c r="R471">
        <v>-0.02</v>
      </c>
      <c r="S471">
        <v>-0.02</v>
      </c>
      <c r="T471">
        <v>-0.02</v>
      </c>
      <c r="U471">
        <v>0.08</v>
      </c>
      <c r="V471">
        <v>0.1</v>
      </c>
      <c r="W471">
        <v>0.08</v>
      </c>
      <c r="X471">
        <v>0.08</v>
      </c>
      <c r="Y471">
        <v>0.08</v>
      </c>
      <c r="Z471">
        <v>0.10199999999999999</v>
      </c>
      <c r="AA471">
        <v>0.122</v>
      </c>
      <c r="AB471">
        <v>0.10199999999999999</v>
      </c>
      <c r="AC471">
        <v>0.10199999999999999</v>
      </c>
      <c r="AD471">
        <v>0.10199999999999999</v>
      </c>
      <c r="AE471" t="str">
        <f>VLOOKUP(G471,'[2]Fee Breakdown-After May18'!BO:BP,2,0)</f>
        <v>FurniturFurnitur IndoorRak Mantel</v>
      </c>
      <c r="AR471" t="s">
        <v>1615</v>
      </c>
      <c r="AS471" t="s">
        <v>1659</v>
      </c>
      <c r="AT471" t="s">
        <v>560</v>
      </c>
    </row>
    <row r="472" spans="1:46">
      <c r="A472" t="s">
        <v>1717</v>
      </c>
      <c r="B472">
        <v>700645</v>
      </c>
      <c r="C472" t="s">
        <v>373</v>
      </c>
      <c r="D472">
        <v>2315536</v>
      </c>
      <c r="E472" t="s">
        <v>1776</v>
      </c>
      <c r="F472">
        <v>2321680</v>
      </c>
      <c r="G472" t="s">
        <v>2481</v>
      </c>
      <c r="H472" t="s">
        <v>3641</v>
      </c>
      <c r="I472" t="s">
        <v>2403</v>
      </c>
      <c r="J472" t="s">
        <v>2529</v>
      </c>
      <c r="K472">
        <v>0.04</v>
      </c>
      <c r="L472">
        <v>6.5000000000000002E-2</v>
      </c>
      <c r="M472">
        <v>2.5000000000000001E-2</v>
      </c>
      <c r="N472">
        <v>7.4999999999999997E-2</v>
      </c>
      <c r="O472">
        <v>0.06</v>
      </c>
      <c r="P472">
        <v>0</v>
      </c>
      <c r="Q472">
        <v>0</v>
      </c>
      <c r="R472">
        <v>0</v>
      </c>
      <c r="S472">
        <v>0</v>
      </c>
      <c r="T472">
        <v>0</v>
      </c>
      <c r="U472">
        <v>7.4999999999999997E-2</v>
      </c>
      <c r="V472">
        <v>7.4999999999999997E-2</v>
      </c>
      <c r="W472">
        <v>7.4999999999999997E-2</v>
      </c>
      <c r="X472">
        <v>7.4999999999999997E-2</v>
      </c>
      <c r="Y472">
        <v>7.4999999999999997E-2</v>
      </c>
      <c r="Z472">
        <v>0.06</v>
      </c>
      <c r="AA472">
        <v>0.06</v>
      </c>
      <c r="AB472">
        <v>0.06</v>
      </c>
      <c r="AC472">
        <v>0.06</v>
      </c>
      <c r="AD472">
        <v>0.06</v>
      </c>
      <c r="AE472" t="str">
        <f>VLOOKUP(G472,'[2]Fee Breakdown-After May18'!BO:BP,2,0)</f>
        <v>KesehatanVaporizerMod Vape</v>
      </c>
      <c r="AR472" t="s">
        <v>1615</v>
      </c>
      <c r="AS472" t="s">
        <v>1659</v>
      </c>
      <c r="AT472" t="s">
        <v>1670</v>
      </c>
    </row>
    <row r="473" spans="1:46">
      <c r="A473" t="s">
        <v>1717</v>
      </c>
      <c r="B473">
        <v>700645</v>
      </c>
      <c r="C473" t="s">
        <v>1752</v>
      </c>
      <c r="D473">
        <v>2315408</v>
      </c>
      <c r="E473" t="s">
        <v>1757</v>
      </c>
      <c r="F473">
        <v>2320144</v>
      </c>
      <c r="G473" t="s">
        <v>3942</v>
      </c>
      <c r="H473" t="s">
        <v>3767</v>
      </c>
      <c r="I473" t="s">
        <v>2457</v>
      </c>
      <c r="J473" t="s">
        <v>1717</v>
      </c>
      <c r="K473">
        <v>0.04</v>
      </c>
      <c r="L473">
        <v>6.5000000000000002E-2</v>
      </c>
      <c r="M473">
        <v>2.5000000000000001E-2</v>
      </c>
      <c r="N473">
        <v>7.4999999999999997E-2</v>
      </c>
      <c r="O473">
        <v>6.2E-2</v>
      </c>
      <c r="P473">
        <v>0</v>
      </c>
      <c r="Q473">
        <v>0</v>
      </c>
      <c r="R473">
        <v>0</v>
      </c>
      <c r="S473">
        <v>0</v>
      </c>
      <c r="T473">
        <v>0</v>
      </c>
      <c r="U473">
        <v>7.4999999999999997E-2</v>
      </c>
      <c r="V473">
        <v>7.4999999999999997E-2</v>
      </c>
      <c r="W473">
        <v>7.4999999999999997E-2</v>
      </c>
      <c r="X473">
        <v>7.4999999999999997E-2</v>
      </c>
      <c r="Y473">
        <v>7.4999999999999997E-2</v>
      </c>
      <c r="Z473">
        <v>6.2E-2</v>
      </c>
      <c r="AA473">
        <v>6.2E-2</v>
      </c>
      <c r="AB473">
        <v>6.2E-2</v>
      </c>
      <c r="AC473">
        <v>6.2E-2</v>
      </c>
      <c r="AD473">
        <v>6.2E-2</v>
      </c>
      <c r="AE473" t="str">
        <f>VLOOKUP(G473,'[2]Fee Breakdown-After May18'!BO:BP,2,0)</f>
        <v>KesehatanObat ResepObat Kolesterol</v>
      </c>
      <c r="AR473" t="s">
        <v>1615</v>
      </c>
      <c r="AS473" t="s">
        <v>1659</v>
      </c>
      <c r="AT473" t="s">
        <v>1671</v>
      </c>
    </row>
    <row r="474" spans="1:46">
      <c r="A474" t="s">
        <v>1948</v>
      </c>
      <c r="B474">
        <v>802184</v>
      </c>
      <c r="C474" t="s">
        <v>1952</v>
      </c>
      <c r="D474">
        <v>806024</v>
      </c>
      <c r="G474" t="s">
        <v>3945</v>
      </c>
      <c r="H474" t="s">
        <v>3945</v>
      </c>
      <c r="I474" t="s">
        <v>2457</v>
      </c>
      <c r="J474" t="s">
        <v>1948</v>
      </c>
      <c r="K474">
        <v>0.04</v>
      </c>
      <c r="L474">
        <v>7.4999999999999997E-2</v>
      </c>
      <c r="M474">
        <v>3.4999999999999996E-2</v>
      </c>
      <c r="N474">
        <v>0.1</v>
      </c>
      <c r="O474">
        <v>0.11700000000000001</v>
      </c>
      <c r="P474">
        <v>-0.02</v>
      </c>
      <c r="Q474">
        <v>0</v>
      </c>
      <c r="R474">
        <v>-0.02</v>
      </c>
      <c r="S474">
        <v>-0.02</v>
      </c>
      <c r="T474">
        <v>-0.02</v>
      </c>
      <c r="U474">
        <v>0.08</v>
      </c>
      <c r="V474">
        <v>0.1</v>
      </c>
      <c r="W474">
        <v>0.08</v>
      </c>
      <c r="X474">
        <v>0.08</v>
      </c>
      <c r="Y474">
        <v>0.08</v>
      </c>
      <c r="Z474">
        <v>9.7000000000000003E-2</v>
      </c>
      <c r="AA474">
        <v>0.11700000000000001</v>
      </c>
      <c r="AB474">
        <v>9.7000000000000003E-2</v>
      </c>
      <c r="AC474">
        <v>9.7000000000000003E-2</v>
      </c>
      <c r="AD474">
        <v>9.7000000000000003E-2</v>
      </c>
      <c r="AE474" t="str">
        <f>VLOOKUP(G474,'[2]Fee Breakdown-After May18'!BO:BP,2,0)</f>
        <v>Fashion AnakAlas Kaki Anak Perempuan</v>
      </c>
      <c r="AR474" t="s">
        <v>1615</v>
      </c>
      <c r="AS474" t="s">
        <v>1659</v>
      </c>
      <c r="AT474" t="s">
        <v>1672</v>
      </c>
    </row>
    <row r="475" spans="1:46">
      <c r="A475" t="s">
        <v>1691</v>
      </c>
      <c r="B475">
        <v>604453</v>
      </c>
      <c r="C475" t="s">
        <v>1695</v>
      </c>
      <c r="D475">
        <v>604454</v>
      </c>
      <c r="E475" t="s">
        <v>1696</v>
      </c>
      <c r="F475">
        <v>604459</v>
      </c>
      <c r="G475" t="s">
        <v>3948</v>
      </c>
      <c r="H475" t="s">
        <v>3949</v>
      </c>
      <c r="I475" t="s">
        <v>2547</v>
      </c>
      <c r="J475" t="s">
        <v>1691</v>
      </c>
      <c r="K475">
        <v>0.05</v>
      </c>
      <c r="L475">
        <v>6.5000000000000002E-2</v>
      </c>
      <c r="M475">
        <v>1.4999999999999999E-2</v>
      </c>
      <c r="N475">
        <v>9.5000000000000001E-2</v>
      </c>
      <c r="O475">
        <v>9.5000000000000001E-2</v>
      </c>
      <c r="P475">
        <v>-0.02</v>
      </c>
      <c r="Q475">
        <v>0</v>
      </c>
      <c r="R475">
        <v>-0.02</v>
      </c>
      <c r="S475">
        <v>-0.02</v>
      </c>
      <c r="T475">
        <v>-0.02</v>
      </c>
      <c r="U475">
        <v>7.4999999999999997E-2</v>
      </c>
      <c r="V475">
        <v>9.5000000000000001E-2</v>
      </c>
      <c r="W475">
        <v>7.4999999999999997E-2</v>
      </c>
      <c r="X475">
        <v>7.4999999999999997E-2</v>
      </c>
      <c r="Y475">
        <v>7.4999999999999997E-2</v>
      </c>
      <c r="Z475">
        <v>7.4999999999999997E-2</v>
      </c>
      <c r="AA475">
        <v>9.5000000000000001E-2</v>
      </c>
      <c r="AB475">
        <v>7.4999999999999997E-2</v>
      </c>
      <c r="AC475">
        <v>7.4999999999999997E-2</v>
      </c>
      <c r="AD475">
        <v>7.4999999999999997E-2</v>
      </c>
      <c r="AE475" t="str">
        <f>VLOOKUP(G475,'[2]Fee Breakdown-After May18'!BO:BP,2,0)</f>
        <v>FurniturPerabot Rumah TanggaBagian-bagian Furnitur</v>
      </c>
      <c r="AR475" t="s">
        <v>1615</v>
      </c>
      <c r="AS475" t="s">
        <v>1673</v>
      </c>
      <c r="AT475" t="s">
        <v>1674</v>
      </c>
    </row>
    <row r="476" spans="1:46">
      <c r="A476" t="s">
        <v>2052</v>
      </c>
      <c r="B476">
        <v>602118</v>
      </c>
      <c r="C476" t="s">
        <v>2054</v>
      </c>
      <c r="D476">
        <v>818696</v>
      </c>
      <c r="G476" t="s">
        <v>3952</v>
      </c>
      <c r="H476" t="s">
        <v>3952</v>
      </c>
      <c r="I476" t="s">
        <v>2971</v>
      </c>
      <c r="J476" t="s">
        <v>2052</v>
      </c>
      <c r="K476">
        <v>0.06</v>
      </c>
      <c r="L476">
        <v>0.08</v>
      </c>
      <c r="M476">
        <v>2.0000000000000004E-2</v>
      </c>
      <c r="N476">
        <v>9.5000000000000001E-2</v>
      </c>
      <c r="O476">
        <v>9.1999999999999998E-2</v>
      </c>
      <c r="P476">
        <v>-0.02</v>
      </c>
      <c r="Q476">
        <v>0</v>
      </c>
      <c r="R476">
        <v>-0.02</v>
      </c>
      <c r="S476">
        <v>-0.02</v>
      </c>
      <c r="T476">
        <v>-0.02</v>
      </c>
      <c r="U476">
        <v>7.4999999999999997E-2</v>
      </c>
      <c r="V476">
        <v>9.5000000000000001E-2</v>
      </c>
      <c r="W476">
        <v>7.4999999999999997E-2</v>
      </c>
      <c r="X476">
        <v>7.4999999999999997E-2</v>
      </c>
      <c r="Y476">
        <v>7.4999999999999997E-2</v>
      </c>
      <c r="Z476">
        <v>7.1999999999999995E-2</v>
      </c>
      <c r="AA476">
        <v>9.1999999999999998E-2</v>
      </c>
      <c r="AB476">
        <v>7.1999999999999995E-2</v>
      </c>
      <c r="AC476">
        <v>7.1999999999999995E-2</v>
      </c>
      <c r="AD476">
        <v>7.1999999999999995E-2</v>
      </c>
      <c r="AE476" t="str">
        <f>VLOOKUP(G476,'[2]Fee Breakdown-After May18'!BO:BP,2,0)</f>
        <v>Perlengkapan Hewan PeliharaanAksesoris Anjing &amp; Kucing</v>
      </c>
      <c r="AR476" t="s">
        <v>1615</v>
      </c>
      <c r="AS476" t="s">
        <v>1673</v>
      </c>
      <c r="AT476" t="s">
        <v>1675</v>
      </c>
    </row>
    <row r="477" spans="1:46">
      <c r="A477" t="s">
        <v>1862</v>
      </c>
      <c r="B477">
        <v>600942</v>
      </c>
      <c r="C477" t="s">
        <v>851</v>
      </c>
      <c r="D477">
        <v>844168</v>
      </c>
      <c r="E477" t="s">
        <v>1908</v>
      </c>
      <c r="F477">
        <v>848136</v>
      </c>
      <c r="G477" t="s">
        <v>2955</v>
      </c>
      <c r="H477" t="s">
        <v>3349</v>
      </c>
      <c r="I477" t="s">
        <v>2403</v>
      </c>
      <c r="J477" t="s">
        <v>1872</v>
      </c>
      <c r="K477">
        <v>0.04</v>
      </c>
      <c r="L477">
        <v>0.06</v>
      </c>
      <c r="M477">
        <v>1.9999999999999997E-2</v>
      </c>
      <c r="N477">
        <v>6.5000000000000002E-2</v>
      </c>
      <c r="O477">
        <v>5.9499999999999997E-2</v>
      </c>
      <c r="P477">
        <v>-7.4999999999999997E-3</v>
      </c>
      <c r="Q477">
        <v>0</v>
      </c>
      <c r="R477">
        <v>-7.4999999999999997E-3</v>
      </c>
      <c r="S477">
        <v>-7.4999999999999997E-3</v>
      </c>
      <c r="T477">
        <v>-7.4999999999999997E-3</v>
      </c>
      <c r="U477">
        <v>5.7500000000000002E-2</v>
      </c>
      <c r="V477">
        <v>6.5000000000000002E-2</v>
      </c>
      <c r="W477">
        <v>5.7500000000000002E-2</v>
      </c>
      <c r="X477">
        <v>5.7500000000000002E-2</v>
      </c>
      <c r="Y477">
        <v>5.7500000000000002E-2</v>
      </c>
      <c r="Z477">
        <v>5.1999999999999998E-2</v>
      </c>
      <c r="AA477">
        <v>5.9499999999999997E-2</v>
      </c>
      <c r="AB477">
        <v>5.1999999999999998E-2</v>
      </c>
      <c r="AC477">
        <v>5.1999999999999998E-2</v>
      </c>
      <c r="AD477">
        <v>5.1999999999999998E-2</v>
      </c>
      <c r="AE477" t="str">
        <f>VLOOKUP(G477,'[2]Fee Breakdown-After May18'!BO:BP,2,0)</f>
        <v>Peralatan Rumah TanggaKitchen AppliancesMicrowave</v>
      </c>
      <c r="AR477" t="s">
        <v>1615</v>
      </c>
      <c r="AS477" t="s">
        <v>1673</v>
      </c>
      <c r="AT477" t="s">
        <v>1676</v>
      </c>
    </row>
    <row r="478" spans="1:46">
      <c r="A478" t="s">
        <v>2267</v>
      </c>
      <c r="B478">
        <v>604579</v>
      </c>
      <c r="C478" t="s">
        <v>2281</v>
      </c>
      <c r="D478">
        <v>871816</v>
      </c>
      <c r="E478" t="s">
        <v>2285</v>
      </c>
      <c r="F478">
        <v>885128</v>
      </c>
      <c r="G478" t="s">
        <v>3957</v>
      </c>
      <c r="H478" t="s">
        <v>3958</v>
      </c>
      <c r="I478" t="s">
        <v>2547</v>
      </c>
      <c r="J478" t="s">
        <v>2267</v>
      </c>
      <c r="K478">
        <v>5.5E-2</v>
      </c>
      <c r="L478">
        <v>7.0000000000000007E-2</v>
      </c>
      <c r="M478">
        <v>1.5000000000000006E-2</v>
      </c>
      <c r="N478">
        <v>0.1</v>
      </c>
      <c r="O478">
        <v>8.2000000000000003E-2</v>
      </c>
      <c r="P478">
        <v>-0.02</v>
      </c>
      <c r="Q478">
        <v>0</v>
      </c>
      <c r="R478">
        <v>-0.02</v>
      </c>
      <c r="S478">
        <v>-0.02</v>
      </c>
      <c r="T478">
        <v>-0.02</v>
      </c>
      <c r="U478">
        <v>0.08</v>
      </c>
      <c r="V478">
        <v>0.1</v>
      </c>
      <c r="W478">
        <v>0.08</v>
      </c>
      <c r="X478">
        <v>0.08</v>
      </c>
      <c r="Y478">
        <v>0.08</v>
      </c>
      <c r="Z478">
        <v>6.2E-2</v>
      </c>
      <c r="AA478">
        <v>8.2000000000000003E-2</v>
      </c>
      <c r="AB478">
        <v>6.2E-2</v>
      </c>
      <c r="AC478">
        <v>6.2E-2</v>
      </c>
      <c r="AD478">
        <v>6.2E-2</v>
      </c>
      <c r="AE478" t="str">
        <f>VLOOKUP(G478,'[2]Fee Breakdown-After May18'!BO:BP,2,0)</f>
        <v>Alat &amp; Perangkat KerasAlat UkurAlat Ukur Fisik</v>
      </c>
      <c r="AR478" t="s">
        <v>1615</v>
      </c>
      <c r="AS478" t="s">
        <v>1673</v>
      </c>
      <c r="AT478" t="s">
        <v>1677</v>
      </c>
    </row>
    <row r="479" spans="1:46">
      <c r="A479" t="s">
        <v>2267</v>
      </c>
      <c r="B479">
        <v>604579</v>
      </c>
      <c r="C479" t="s">
        <v>2281</v>
      </c>
      <c r="D479">
        <v>871816</v>
      </c>
      <c r="E479" t="s">
        <v>2283</v>
      </c>
      <c r="F479">
        <v>885000</v>
      </c>
      <c r="G479" t="s">
        <v>3961</v>
      </c>
      <c r="H479" t="s">
        <v>3958</v>
      </c>
      <c r="I479" t="s">
        <v>2547</v>
      </c>
      <c r="J479" t="s">
        <v>2267</v>
      </c>
      <c r="K479">
        <v>5.5E-2</v>
      </c>
      <c r="L479">
        <v>7.0000000000000007E-2</v>
      </c>
      <c r="M479">
        <v>1.5000000000000006E-2</v>
      </c>
      <c r="N479">
        <v>0.1</v>
      </c>
      <c r="O479">
        <v>0.122</v>
      </c>
      <c r="P479">
        <v>-0.02</v>
      </c>
      <c r="Q479">
        <v>0</v>
      </c>
      <c r="R479">
        <v>-0.02</v>
      </c>
      <c r="S479">
        <v>-0.02</v>
      </c>
      <c r="T479">
        <v>-0.02</v>
      </c>
      <c r="U479">
        <v>0.08</v>
      </c>
      <c r="V479">
        <v>0.1</v>
      </c>
      <c r="W479">
        <v>0.08</v>
      </c>
      <c r="X479">
        <v>0.08</v>
      </c>
      <c r="Y479">
        <v>0.08</v>
      </c>
      <c r="Z479">
        <v>0.10199999999999999</v>
      </c>
      <c r="AA479">
        <v>0.122</v>
      </c>
      <c r="AB479">
        <v>0.10199999999999999</v>
      </c>
      <c r="AC479">
        <v>0.10199999999999999</v>
      </c>
      <c r="AD479">
        <v>0.10199999999999999</v>
      </c>
      <c r="AE479" t="str">
        <f>VLOOKUP(G479,'[2]Fee Breakdown-After May18'!BO:BP,2,0)</f>
        <v>Alat &amp; Perangkat KerasAlat UkurAlat Ukur Tangan</v>
      </c>
      <c r="AR479" t="s">
        <v>1615</v>
      </c>
      <c r="AS479" t="s">
        <v>1673</v>
      </c>
      <c r="AT479" t="s">
        <v>1678</v>
      </c>
    </row>
    <row r="480" spans="1:46">
      <c r="A480" t="s">
        <v>2267</v>
      </c>
      <c r="B480">
        <v>604579</v>
      </c>
      <c r="C480" t="s">
        <v>2281</v>
      </c>
      <c r="D480">
        <v>871816</v>
      </c>
      <c r="E480" t="s">
        <v>2284</v>
      </c>
      <c r="F480">
        <v>884616</v>
      </c>
      <c r="G480" t="s">
        <v>3964</v>
      </c>
      <c r="H480" t="s">
        <v>3958</v>
      </c>
      <c r="I480" t="s">
        <v>2547</v>
      </c>
      <c r="J480" t="s">
        <v>2267</v>
      </c>
      <c r="K480">
        <v>5.5E-2</v>
      </c>
      <c r="L480">
        <v>7.0000000000000007E-2</v>
      </c>
      <c r="M480">
        <v>1.5000000000000006E-2</v>
      </c>
      <c r="N480">
        <v>7.4999999999999997E-2</v>
      </c>
      <c r="O480">
        <v>3.2000000000000001E-2</v>
      </c>
      <c r="P480">
        <v>-2.2499999999999999E-2</v>
      </c>
      <c r="Q480">
        <v>0</v>
      </c>
      <c r="R480">
        <v>-2.2499999999999999E-2</v>
      </c>
      <c r="S480">
        <v>-2.2499999999999999E-2</v>
      </c>
      <c r="T480">
        <v>-2.2499999999999999E-2</v>
      </c>
      <c r="U480">
        <v>5.2499999999999998E-2</v>
      </c>
      <c r="V480">
        <v>7.4999999999999997E-2</v>
      </c>
      <c r="W480">
        <v>5.2499999999999998E-2</v>
      </c>
      <c r="X480">
        <v>5.2499999999999998E-2</v>
      </c>
      <c r="Y480">
        <v>5.2499999999999998E-2</v>
      </c>
      <c r="Z480">
        <v>9.5000000000000015E-3</v>
      </c>
      <c r="AA480">
        <v>3.2000000000000001E-2</v>
      </c>
      <c r="AB480">
        <v>9.5000000000000015E-3</v>
      </c>
      <c r="AC480">
        <v>9.5000000000000015E-3</v>
      </c>
      <c r="AD480">
        <v>9.5000000000000015E-3</v>
      </c>
      <c r="AE480" t="str">
        <f>VLOOKUP(G480,'[2]Fee Breakdown-After May18'!BO:BP,2,0)</f>
        <v>Alat &amp; Perangkat KerasAlat UkurInstrumen Optik</v>
      </c>
      <c r="AR480" t="s">
        <v>1615</v>
      </c>
      <c r="AS480" t="s">
        <v>1673</v>
      </c>
      <c r="AT480" t="s">
        <v>1679</v>
      </c>
    </row>
    <row r="481" spans="1:46">
      <c r="A481" t="s">
        <v>2267</v>
      </c>
      <c r="B481">
        <v>604579</v>
      </c>
      <c r="C481" t="s">
        <v>2281</v>
      </c>
      <c r="D481">
        <v>871816</v>
      </c>
      <c r="E481" t="s">
        <v>2282</v>
      </c>
      <c r="F481">
        <v>885256</v>
      </c>
      <c r="G481" t="s">
        <v>3967</v>
      </c>
      <c r="H481" t="s">
        <v>3958</v>
      </c>
      <c r="I481" t="s">
        <v>2547</v>
      </c>
      <c r="J481" t="s">
        <v>2267</v>
      </c>
      <c r="K481">
        <v>5.5E-2</v>
      </c>
      <c r="L481">
        <v>7.0000000000000007E-2</v>
      </c>
      <c r="M481">
        <v>1.5000000000000006E-2</v>
      </c>
      <c r="N481">
        <v>0.1</v>
      </c>
      <c r="O481">
        <v>0.122</v>
      </c>
      <c r="P481">
        <v>-0.02</v>
      </c>
      <c r="Q481">
        <v>0</v>
      </c>
      <c r="R481">
        <v>-0.02</v>
      </c>
      <c r="S481">
        <v>-0.02</v>
      </c>
      <c r="T481">
        <v>-0.02</v>
      </c>
      <c r="U481">
        <v>0.08</v>
      </c>
      <c r="V481">
        <v>0.1</v>
      </c>
      <c r="W481">
        <v>0.08</v>
      </c>
      <c r="X481">
        <v>0.08</v>
      </c>
      <c r="Y481">
        <v>0.08</v>
      </c>
      <c r="Z481">
        <v>0.10199999999999999</v>
      </c>
      <c r="AA481">
        <v>0.122</v>
      </c>
      <c r="AB481">
        <v>0.10199999999999999</v>
      </c>
      <c r="AC481">
        <v>0.10199999999999999</v>
      </c>
      <c r="AD481">
        <v>0.10199999999999999</v>
      </c>
      <c r="AE481" t="str">
        <f>VLOOKUP(G481,'[2]Fee Breakdown-After May18'!BO:BP,2,0)</f>
        <v>Alat &amp; Perangkat KerasAlat UkurAlat Ukur Listrik</v>
      </c>
      <c r="AR481" t="s">
        <v>1615</v>
      </c>
      <c r="AS481" t="s">
        <v>1673</v>
      </c>
      <c r="AT481" t="s">
        <v>1680</v>
      </c>
    </row>
    <row r="482" spans="1:46">
      <c r="A482" t="s">
        <v>2267</v>
      </c>
      <c r="B482">
        <v>604579</v>
      </c>
      <c r="C482" t="s">
        <v>2281</v>
      </c>
      <c r="D482">
        <v>871816</v>
      </c>
      <c r="E482" t="s">
        <v>2287</v>
      </c>
      <c r="F482">
        <v>884872</v>
      </c>
      <c r="G482" t="s">
        <v>3970</v>
      </c>
      <c r="H482" t="s">
        <v>3958</v>
      </c>
      <c r="I482" t="s">
        <v>2547</v>
      </c>
      <c r="J482" t="s">
        <v>2267</v>
      </c>
      <c r="K482">
        <v>5.5E-2</v>
      </c>
      <c r="L482">
        <v>7.0000000000000007E-2</v>
      </c>
      <c r="M482">
        <v>1.5000000000000006E-2</v>
      </c>
      <c r="N482">
        <v>0.1</v>
      </c>
      <c r="O482">
        <v>7.1999999999999995E-2</v>
      </c>
      <c r="P482">
        <v>-0.02</v>
      </c>
      <c r="Q482">
        <v>0</v>
      </c>
      <c r="R482">
        <v>-0.02</v>
      </c>
      <c r="S482">
        <v>-0.02</v>
      </c>
      <c r="T482">
        <v>-0.02</v>
      </c>
      <c r="U482">
        <v>0.08</v>
      </c>
      <c r="V482">
        <v>0.1</v>
      </c>
      <c r="W482">
        <v>0.08</v>
      </c>
      <c r="X482">
        <v>0.08</v>
      </c>
      <c r="Y482">
        <v>0.08</v>
      </c>
      <c r="Z482">
        <v>5.1999999999999991E-2</v>
      </c>
      <c r="AA482">
        <v>7.1999999999999995E-2</v>
      </c>
      <c r="AB482">
        <v>5.1999999999999991E-2</v>
      </c>
      <c r="AC482">
        <v>5.1999999999999991E-2</v>
      </c>
      <c r="AD482">
        <v>5.1999999999999991E-2</v>
      </c>
      <c r="AE482" t="str">
        <f>VLOOKUP(G482,'[2]Fee Breakdown-After May18'!BO:BP,2,0)</f>
        <v>Alat &amp; Perangkat KerasAlat UkurAlat Ukur Suhu</v>
      </c>
      <c r="AR482" t="s">
        <v>1615</v>
      </c>
      <c r="AS482" t="s">
        <v>1673</v>
      </c>
      <c r="AT482" t="s">
        <v>1681</v>
      </c>
    </row>
    <row r="483" spans="1:46">
      <c r="A483" t="s">
        <v>2267</v>
      </c>
      <c r="B483">
        <v>604579</v>
      </c>
      <c r="C483" t="s">
        <v>2281</v>
      </c>
      <c r="D483">
        <v>871816</v>
      </c>
      <c r="E483" t="s">
        <v>2286</v>
      </c>
      <c r="F483">
        <v>884744</v>
      </c>
      <c r="G483" t="s">
        <v>3973</v>
      </c>
      <c r="H483" t="s">
        <v>3958</v>
      </c>
      <c r="I483" t="s">
        <v>2547</v>
      </c>
      <c r="J483" t="s">
        <v>2267</v>
      </c>
      <c r="K483">
        <v>5.5E-2</v>
      </c>
      <c r="L483">
        <v>7.0000000000000007E-2</v>
      </c>
      <c r="M483">
        <v>1.5000000000000006E-2</v>
      </c>
      <c r="N483">
        <v>0.1</v>
      </c>
      <c r="O483">
        <v>0.122</v>
      </c>
      <c r="P483">
        <v>-0.02</v>
      </c>
      <c r="Q483">
        <v>0</v>
      </c>
      <c r="R483">
        <v>-0.02</v>
      </c>
      <c r="S483">
        <v>-0.02</v>
      </c>
      <c r="T483">
        <v>-0.02</v>
      </c>
      <c r="U483">
        <v>0.08</v>
      </c>
      <c r="V483">
        <v>0.1</v>
      </c>
      <c r="W483">
        <v>0.08</v>
      </c>
      <c r="X483">
        <v>0.08</v>
      </c>
      <c r="Y483">
        <v>0.08</v>
      </c>
      <c r="Z483">
        <v>0.10199999999999999</v>
      </c>
      <c r="AA483">
        <v>0.122</v>
      </c>
      <c r="AB483">
        <v>0.10199999999999999</v>
      </c>
      <c r="AC483">
        <v>0.10199999999999999</v>
      </c>
      <c r="AD483">
        <v>0.10199999999999999</v>
      </c>
      <c r="AE483" t="str">
        <f>VLOOKUP(G483,'[2]Fee Breakdown-After May18'!BO:BP,2,0)</f>
        <v>Alat &amp; Perangkat KerasAlat UkurAlat Ukur Tekanan</v>
      </c>
      <c r="AR483" t="s">
        <v>1615</v>
      </c>
      <c r="AS483" t="s">
        <v>1673</v>
      </c>
      <c r="AT483" t="s">
        <v>1682</v>
      </c>
    </row>
    <row r="484" spans="1:46">
      <c r="A484" t="s">
        <v>1959</v>
      </c>
      <c r="B484">
        <v>600024</v>
      </c>
      <c r="C484" t="s">
        <v>1960</v>
      </c>
      <c r="D484">
        <v>859016</v>
      </c>
      <c r="G484" t="s">
        <v>3976</v>
      </c>
      <c r="H484" t="s">
        <v>3976</v>
      </c>
      <c r="I484" t="s">
        <v>2547</v>
      </c>
      <c r="J484" t="s">
        <v>1959</v>
      </c>
      <c r="K484">
        <v>0.06</v>
      </c>
      <c r="L484">
        <v>0.08</v>
      </c>
      <c r="M484">
        <v>2.0000000000000004E-2</v>
      </c>
      <c r="N484">
        <v>0.08</v>
      </c>
      <c r="O484">
        <v>5.1999999999999998E-2</v>
      </c>
      <c r="P484">
        <v>-0.02</v>
      </c>
      <c r="Q484">
        <v>0</v>
      </c>
      <c r="R484">
        <v>-0.02</v>
      </c>
      <c r="S484">
        <v>-0.02</v>
      </c>
      <c r="T484">
        <v>-0.02</v>
      </c>
      <c r="U484">
        <v>0.06</v>
      </c>
      <c r="V484">
        <v>0.08</v>
      </c>
      <c r="W484">
        <v>0.06</v>
      </c>
      <c r="X484">
        <v>0.06</v>
      </c>
      <c r="Y484">
        <v>0.06</v>
      </c>
      <c r="Z484">
        <v>3.2000000000000001E-2</v>
      </c>
      <c r="AA484">
        <v>5.1999999999999998E-2</v>
      </c>
      <c r="AB484">
        <v>3.2000000000000001E-2</v>
      </c>
      <c r="AC484">
        <v>3.2000000000000001E-2</v>
      </c>
      <c r="AD484">
        <v>3.2000000000000001E-2</v>
      </c>
      <c r="AE484" t="str">
        <f>VLOOKUP(G484,'[2]Fee Breakdown-After May18'!BO:BP,2,0)</f>
        <v>Peralatan DapurAlat Pembuat Roti</v>
      </c>
      <c r="AR484" t="s">
        <v>1615</v>
      </c>
      <c r="AS484" t="s">
        <v>1673</v>
      </c>
      <c r="AT484" t="s">
        <v>1683</v>
      </c>
    </row>
    <row r="485" spans="1:46">
      <c r="A485" t="s">
        <v>2052</v>
      </c>
      <c r="B485">
        <v>602118</v>
      </c>
      <c r="C485" t="s">
        <v>2057</v>
      </c>
      <c r="D485">
        <v>812808</v>
      </c>
      <c r="G485" t="s">
        <v>3979</v>
      </c>
      <c r="H485" t="s">
        <v>3979</v>
      </c>
      <c r="I485" t="s">
        <v>2971</v>
      </c>
      <c r="J485" t="s">
        <v>2052</v>
      </c>
      <c r="K485">
        <v>0.06</v>
      </c>
      <c r="L485">
        <v>0.08</v>
      </c>
      <c r="M485">
        <v>2.0000000000000004E-2</v>
      </c>
      <c r="N485">
        <v>9.5000000000000001E-2</v>
      </c>
      <c r="O485">
        <v>9.1999999999999998E-2</v>
      </c>
      <c r="P485">
        <v>-0.02</v>
      </c>
      <c r="Q485">
        <v>0</v>
      </c>
      <c r="R485">
        <v>-0.02</v>
      </c>
      <c r="S485">
        <v>-0.02</v>
      </c>
      <c r="T485">
        <v>-0.02</v>
      </c>
      <c r="U485">
        <v>7.4999999999999997E-2</v>
      </c>
      <c r="V485">
        <v>9.5000000000000001E-2</v>
      </c>
      <c r="W485">
        <v>7.4999999999999997E-2</v>
      </c>
      <c r="X485">
        <v>7.4999999999999997E-2</v>
      </c>
      <c r="Y485">
        <v>7.4999999999999997E-2</v>
      </c>
      <c r="Z485">
        <v>7.1999999999999995E-2</v>
      </c>
      <c r="AA485">
        <v>9.1999999999999998E-2</v>
      </c>
      <c r="AB485">
        <v>7.1999999999999995E-2</v>
      </c>
      <c r="AC485">
        <v>7.1999999999999995E-2</v>
      </c>
      <c r="AD485">
        <v>7.1999999999999995E-2</v>
      </c>
      <c r="AE485" t="str">
        <f>VLOOKUP(G485,'[2]Fee Breakdown-After May18'!BO:BP,2,0)</f>
        <v>Perlengkapan Hewan PeliharaanFurnitur Anjing &amp; Kucing</v>
      </c>
      <c r="AR485" t="s">
        <v>1615</v>
      </c>
      <c r="AS485" t="s">
        <v>1673</v>
      </c>
      <c r="AT485" t="s">
        <v>1684</v>
      </c>
    </row>
    <row r="486" spans="1:46">
      <c r="A486" t="s">
        <v>2052</v>
      </c>
      <c r="B486">
        <v>602118</v>
      </c>
      <c r="C486" t="s">
        <v>2058</v>
      </c>
      <c r="D486">
        <v>816392</v>
      </c>
      <c r="G486" t="s">
        <v>3982</v>
      </c>
      <c r="H486" t="s">
        <v>3982</v>
      </c>
      <c r="I486" t="s">
        <v>2971</v>
      </c>
      <c r="J486" t="s">
        <v>2052</v>
      </c>
      <c r="K486">
        <v>0.06</v>
      </c>
      <c r="L486">
        <v>0.08</v>
      </c>
      <c r="M486">
        <v>2.0000000000000004E-2</v>
      </c>
      <c r="N486">
        <v>9.5000000000000001E-2</v>
      </c>
      <c r="O486">
        <v>9.1999999999999998E-2</v>
      </c>
      <c r="P486">
        <v>-0.02</v>
      </c>
      <c r="Q486">
        <v>0</v>
      </c>
      <c r="R486">
        <v>-0.02</v>
      </c>
      <c r="S486">
        <v>-0.02</v>
      </c>
      <c r="T486">
        <v>-0.02</v>
      </c>
      <c r="U486">
        <v>7.4999999999999997E-2</v>
      </c>
      <c r="V486">
        <v>9.5000000000000001E-2</v>
      </c>
      <c r="W486">
        <v>7.4999999999999997E-2</v>
      </c>
      <c r="X486">
        <v>7.4999999999999997E-2</v>
      </c>
      <c r="Y486">
        <v>7.4999999999999997E-2</v>
      </c>
      <c r="Z486">
        <v>7.1999999999999995E-2</v>
      </c>
      <c r="AA486">
        <v>9.1999999999999998E-2</v>
      </c>
      <c r="AB486">
        <v>7.1999999999999995E-2</v>
      </c>
      <c r="AC486">
        <v>7.1999999999999995E-2</v>
      </c>
      <c r="AD486">
        <v>7.1999999999999995E-2</v>
      </c>
      <c r="AE486" t="str">
        <f>VLOOKUP(G486,'[2]Fee Breakdown-After May18'!BO:BP,2,0)</f>
        <v>Perlengkapan Hewan PeliharaanPerawatan Anjing &amp; Kucing</v>
      </c>
      <c r="AR486" t="s">
        <v>1615</v>
      </c>
      <c r="AS486" t="s">
        <v>1673</v>
      </c>
      <c r="AT486" t="s">
        <v>1685</v>
      </c>
    </row>
    <row r="487" spans="1:46">
      <c r="A487" t="s">
        <v>2052</v>
      </c>
      <c r="B487">
        <v>602118</v>
      </c>
      <c r="C487" t="s">
        <v>2053</v>
      </c>
      <c r="D487">
        <v>821896</v>
      </c>
      <c r="G487" t="s">
        <v>3985</v>
      </c>
      <c r="H487" t="s">
        <v>3985</v>
      </c>
      <c r="I487" t="s">
        <v>2971</v>
      </c>
      <c r="J487" t="s">
        <v>2052</v>
      </c>
      <c r="K487">
        <v>0.06</v>
      </c>
      <c r="L487">
        <v>0.08</v>
      </c>
      <c r="M487">
        <v>2.0000000000000004E-2</v>
      </c>
      <c r="N487">
        <v>9.5000000000000001E-2</v>
      </c>
      <c r="O487">
        <v>9.1999999999999998E-2</v>
      </c>
      <c r="P487">
        <v>-0.02</v>
      </c>
      <c r="Q487">
        <v>0</v>
      </c>
      <c r="R487">
        <v>-0.02</v>
      </c>
      <c r="S487">
        <v>-0.02</v>
      </c>
      <c r="T487">
        <v>-0.02</v>
      </c>
      <c r="U487">
        <v>7.4999999999999997E-2</v>
      </c>
      <c r="V487">
        <v>9.5000000000000001E-2</v>
      </c>
      <c r="W487">
        <v>7.4999999999999997E-2</v>
      </c>
      <c r="X487">
        <v>7.4999999999999997E-2</v>
      </c>
      <c r="Y487">
        <v>7.4999999999999997E-2</v>
      </c>
      <c r="Z487">
        <v>7.1999999999999995E-2</v>
      </c>
      <c r="AA487">
        <v>9.1999999999999998E-2</v>
      </c>
      <c r="AB487">
        <v>7.1999999999999995E-2</v>
      </c>
      <c r="AC487">
        <v>7.1999999999999995E-2</v>
      </c>
      <c r="AD487">
        <v>7.1999999999999995E-2</v>
      </c>
      <c r="AE487" t="str">
        <f>VLOOKUP(G487,'[2]Fee Breakdown-After May18'!BO:BP,2,0)</f>
        <v>Perlengkapan Hewan PeliharaanPerlengkapan Burung</v>
      </c>
      <c r="AR487" t="s">
        <v>1615</v>
      </c>
      <c r="AS487" t="s">
        <v>1673</v>
      </c>
      <c r="AT487" t="s">
        <v>1686</v>
      </c>
    </row>
    <row r="488" spans="1:46">
      <c r="A488" t="s">
        <v>1779</v>
      </c>
      <c r="B488">
        <v>604968</v>
      </c>
      <c r="C488" t="s">
        <v>1799</v>
      </c>
      <c r="D488">
        <v>872456</v>
      </c>
      <c r="E488" t="s">
        <v>1804</v>
      </c>
      <c r="F488">
        <v>894216</v>
      </c>
      <c r="G488" t="s">
        <v>3988</v>
      </c>
      <c r="H488" t="s">
        <v>3989</v>
      </c>
      <c r="I488" t="s">
        <v>2547</v>
      </c>
      <c r="J488" t="s">
        <v>1779</v>
      </c>
      <c r="K488">
        <v>5.5E-2</v>
      </c>
      <c r="L488">
        <v>7.4999999999999997E-2</v>
      </c>
      <c r="M488">
        <v>1.9999999999999997E-2</v>
      </c>
      <c r="N488">
        <v>0.1</v>
      </c>
      <c r="O488">
        <v>0.122</v>
      </c>
      <c r="P488">
        <v>-0.02</v>
      </c>
      <c r="Q488">
        <v>0</v>
      </c>
      <c r="R488">
        <v>-0.02</v>
      </c>
      <c r="S488">
        <v>-0.02</v>
      </c>
      <c r="T488">
        <v>-0.02</v>
      </c>
      <c r="U488">
        <v>0.08</v>
      </c>
      <c r="V488">
        <v>0.1</v>
      </c>
      <c r="W488">
        <v>0.08</v>
      </c>
      <c r="X488">
        <v>0.08</v>
      </c>
      <c r="Y488">
        <v>0.08</v>
      </c>
      <c r="Z488">
        <v>0.10199999999999999</v>
      </c>
      <c r="AA488">
        <v>0.122</v>
      </c>
      <c r="AB488">
        <v>0.10199999999999999</v>
      </c>
      <c r="AC488">
        <v>0.10199999999999999</v>
      </c>
      <c r="AD488">
        <v>0.10199999999999999</v>
      </c>
      <c r="AE488" t="str">
        <f>VLOOKUP(G488,'[2]Fee Breakdown-After May18'!BO:BP,2,0)</f>
        <v>Perbaikan RumahLampu &amp; PencahayaanPencahayaan Baru</v>
      </c>
      <c r="AR488" t="s">
        <v>1615</v>
      </c>
      <c r="AS488" t="s">
        <v>1673</v>
      </c>
      <c r="AT488" t="s">
        <v>1687</v>
      </c>
    </row>
    <row r="489" spans="1:46">
      <c r="A489" t="s">
        <v>1779</v>
      </c>
      <c r="B489">
        <v>604968</v>
      </c>
      <c r="C489" t="s">
        <v>1799</v>
      </c>
      <c r="D489">
        <v>872456</v>
      </c>
      <c r="E489" t="s">
        <v>1800</v>
      </c>
      <c r="F489">
        <v>893704</v>
      </c>
      <c r="G489" t="s">
        <v>3991</v>
      </c>
      <c r="H489" t="s">
        <v>3989</v>
      </c>
      <c r="I489" t="s">
        <v>2547</v>
      </c>
      <c r="J489" t="s">
        <v>1779</v>
      </c>
      <c r="K489">
        <v>5.5E-2</v>
      </c>
      <c r="L489">
        <v>7.4999999999999997E-2</v>
      </c>
      <c r="M489">
        <v>1.9999999999999997E-2</v>
      </c>
      <c r="N489">
        <v>0.1</v>
      </c>
      <c r="O489">
        <v>9.1999999999999998E-2</v>
      </c>
      <c r="P489">
        <v>-0.02</v>
      </c>
      <c r="Q489">
        <v>0</v>
      </c>
      <c r="R489">
        <v>-0.02</v>
      </c>
      <c r="S489">
        <v>-0.02</v>
      </c>
      <c r="T489">
        <v>-0.02</v>
      </c>
      <c r="U489">
        <v>0.08</v>
      </c>
      <c r="V489">
        <v>0.1</v>
      </c>
      <c r="W489">
        <v>0.08</v>
      </c>
      <c r="X489">
        <v>0.08</v>
      </c>
      <c r="Y489">
        <v>0.08</v>
      </c>
      <c r="Z489">
        <v>7.1999999999999995E-2</v>
      </c>
      <c r="AA489">
        <v>9.1999999999999998E-2</v>
      </c>
      <c r="AB489">
        <v>7.1999999999999995E-2</v>
      </c>
      <c r="AC489">
        <v>7.1999999999999995E-2</v>
      </c>
      <c r="AD489">
        <v>7.1999999999999995E-2</v>
      </c>
      <c r="AE489" t="str">
        <f>VLOOKUP(G489,'[2]Fee Breakdown-After May18'!BO:BP,2,0)</f>
        <v>Perbaikan RumahLampu &amp; PencahayaanBohlam, Tube &amp; Strip</v>
      </c>
      <c r="AR489" t="s">
        <v>1615</v>
      </c>
      <c r="AS489" t="s">
        <v>1673</v>
      </c>
      <c r="AT489" t="s">
        <v>1688</v>
      </c>
    </row>
    <row r="490" spans="1:46">
      <c r="A490" t="s">
        <v>1779</v>
      </c>
      <c r="B490">
        <v>604968</v>
      </c>
      <c r="C490" t="s">
        <v>1799</v>
      </c>
      <c r="D490">
        <v>872456</v>
      </c>
      <c r="E490" t="s">
        <v>1807</v>
      </c>
      <c r="F490">
        <v>894344</v>
      </c>
      <c r="G490" t="s">
        <v>3994</v>
      </c>
      <c r="H490" t="s">
        <v>3989</v>
      </c>
      <c r="I490" t="s">
        <v>2547</v>
      </c>
      <c r="J490" t="s">
        <v>1779</v>
      </c>
      <c r="K490">
        <v>5.5E-2</v>
      </c>
      <c r="L490">
        <v>7.4999999999999997E-2</v>
      </c>
      <c r="M490">
        <v>1.9999999999999997E-2</v>
      </c>
      <c r="N490">
        <v>7.7499999999999999E-2</v>
      </c>
      <c r="O490">
        <v>7.7499999999999999E-2</v>
      </c>
      <c r="P490">
        <v>-0.02</v>
      </c>
      <c r="Q490">
        <v>0</v>
      </c>
      <c r="R490">
        <v>-0.02</v>
      </c>
      <c r="S490">
        <v>-0.02</v>
      </c>
      <c r="T490">
        <v>-0.02</v>
      </c>
      <c r="U490">
        <v>5.7499999999999996E-2</v>
      </c>
      <c r="V490">
        <v>7.7499999999999999E-2</v>
      </c>
      <c r="W490">
        <v>5.7499999999999996E-2</v>
      </c>
      <c r="X490">
        <v>5.7499999999999996E-2</v>
      </c>
      <c r="Y490">
        <v>5.7499999999999996E-2</v>
      </c>
      <c r="Z490">
        <v>5.7499999999999996E-2</v>
      </c>
      <c r="AA490">
        <v>7.7499999999999999E-2</v>
      </c>
      <c r="AB490">
        <v>5.7499999999999996E-2</v>
      </c>
      <c r="AC490">
        <v>5.7499999999999996E-2</v>
      </c>
      <c r="AD490">
        <v>5.7499999999999996E-2</v>
      </c>
      <c r="AE490" t="str">
        <f>VLOOKUP(G490,'[2]Fee Breakdown-After May18'!BO:BP,2,0)</f>
        <v>Perbaikan RumahLampu &amp; PencahayaanPencahayaan Profesional</v>
      </c>
      <c r="AR490" t="s">
        <v>1615</v>
      </c>
      <c r="AS490" t="s">
        <v>1673</v>
      </c>
      <c r="AT490" t="s">
        <v>1689</v>
      </c>
    </row>
    <row r="491" spans="1:46">
      <c r="A491" t="s">
        <v>1779</v>
      </c>
      <c r="B491">
        <v>604968</v>
      </c>
      <c r="C491" t="s">
        <v>1799</v>
      </c>
      <c r="D491">
        <v>872456</v>
      </c>
      <c r="E491" t="s">
        <v>1802</v>
      </c>
      <c r="F491">
        <v>893832</v>
      </c>
      <c r="G491" t="s">
        <v>3997</v>
      </c>
      <c r="H491" t="s">
        <v>3989</v>
      </c>
      <c r="I491" t="s">
        <v>2547</v>
      </c>
      <c r="J491" t="s">
        <v>1779</v>
      </c>
      <c r="K491">
        <v>5.5E-2</v>
      </c>
      <c r="L491">
        <v>7.4999999999999997E-2</v>
      </c>
      <c r="M491">
        <v>1.9999999999999997E-2</v>
      </c>
      <c r="N491">
        <v>0.1</v>
      </c>
      <c r="O491">
        <v>9.1999999999999998E-2</v>
      </c>
      <c r="P491">
        <v>-0.02</v>
      </c>
      <c r="Q491">
        <v>0</v>
      </c>
      <c r="R491">
        <v>-0.02</v>
      </c>
      <c r="S491">
        <v>-0.02</v>
      </c>
      <c r="T491">
        <v>-0.02</v>
      </c>
      <c r="U491">
        <v>0.08</v>
      </c>
      <c r="V491">
        <v>0.1</v>
      </c>
      <c r="W491">
        <v>0.08</v>
      </c>
      <c r="X491">
        <v>0.08</v>
      </c>
      <c r="Y491">
        <v>0.08</v>
      </c>
      <c r="Z491">
        <v>7.1999999999999995E-2</v>
      </c>
      <c r="AA491">
        <v>9.1999999999999998E-2</v>
      </c>
      <c r="AB491">
        <v>7.1999999999999995E-2</v>
      </c>
      <c r="AC491">
        <v>7.1999999999999995E-2</v>
      </c>
      <c r="AD491">
        <v>7.1999999999999995E-2</v>
      </c>
      <c r="AE491" t="str">
        <f>VLOOKUP(G491,'[2]Fee Breakdown-After May18'!BO:BP,2,0)</f>
        <v>Perbaikan RumahLampu &amp; PencahayaanPencahayaan Indoor</v>
      </c>
      <c r="AR491" t="s">
        <v>1615</v>
      </c>
      <c r="AS491" t="s">
        <v>1673</v>
      </c>
      <c r="AT491" t="s">
        <v>1690</v>
      </c>
    </row>
    <row r="492" spans="1:46">
      <c r="A492" t="s">
        <v>1779</v>
      </c>
      <c r="B492">
        <v>604968</v>
      </c>
      <c r="C492" t="s">
        <v>1799</v>
      </c>
      <c r="D492">
        <v>872456</v>
      </c>
      <c r="E492" t="s">
        <v>1806</v>
      </c>
      <c r="F492">
        <v>893960</v>
      </c>
      <c r="G492" t="s">
        <v>4000</v>
      </c>
      <c r="H492" t="s">
        <v>3989</v>
      </c>
      <c r="I492" t="s">
        <v>2547</v>
      </c>
      <c r="J492" t="s">
        <v>1779</v>
      </c>
      <c r="K492">
        <v>5.5E-2</v>
      </c>
      <c r="L492">
        <v>7.4999999999999997E-2</v>
      </c>
      <c r="M492">
        <v>1.9999999999999997E-2</v>
      </c>
      <c r="N492">
        <v>0.1</v>
      </c>
      <c r="O492">
        <v>9.1999999999999998E-2</v>
      </c>
      <c r="P492">
        <v>-0.02</v>
      </c>
      <c r="Q492">
        <v>0</v>
      </c>
      <c r="R492">
        <v>-0.02</v>
      </c>
      <c r="S492">
        <v>-0.02</v>
      </c>
      <c r="T492">
        <v>-0.02</v>
      </c>
      <c r="U492">
        <v>0.08</v>
      </c>
      <c r="V492">
        <v>0.1</v>
      </c>
      <c r="W492">
        <v>0.08</v>
      </c>
      <c r="X492">
        <v>0.08</v>
      </c>
      <c r="Y492">
        <v>0.08</v>
      </c>
      <c r="Z492">
        <v>7.1999999999999995E-2</v>
      </c>
      <c r="AA492">
        <v>9.1999999999999998E-2</v>
      </c>
      <c r="AB492">
        <v>7.1999999999999995E-2</v>
      </c>
      <c r="AC492">
        <v>7.1999999999999995E-2</v>
      </c>
      <c r="AD492">
        <v>7.1999999999999995E-2</v>
      </c>
      <c r="AE492" t="str">
        <f>VLOOKUP(G492,'[2]Fee Breakdown-After May18'!BO:BP,2,0)</f>
        <v>Perbaikan RumahLampu &amp; PencahayaanPencahayaan Portabel</v>
      </c>
      <c r="AR492" t="s">
        <v>1691</v>
      </c>
      <c r="AS492" t="s">
        <v>1692</v>
      </c>
    </row>
    <row r="493" spans="1:46">
      <c r="A493" t="s">
        <v>1779</v>
      </c>
      <c r="B493">
        <v>604968</v>
      </c>
      <c r="C493" t="s">
        <v>1799</v>
      </c>
      <c r="D493">
        <v>872456</v>
      </c>
      <c r="E493" t="s">
        <v>1805</v>
      </c>
      <c r="F493">
        <v>894088</v>
      </c>
      <c r="G493" t="s">
        <v>4003</v>
      </c>
      <c r="H493" t="s">
        <v>3989</v>
      </c>
      <c r="I493" t="s">
        <v>2547</v>
      </c>
      <c r="J493" t="s">
        <v>1779</v>
      </c>
      <c r="K493">
        <v>5.5E-2</v>
      </c>
      <c r="L493">
        <v>7.4999999999999997E-2</v>
      </c>
      <c r="M493">
        <v>1.9999999999999997E-2</v>
      </c>
      <c r="N493">
        <v>0.1</v>
      </c>
      <c r="O493">
        <v>9.1999999999999998E-2</v>
      </c>
      <c r="P493">
        <v>-0.02</v>
      </c>
      <c r="Q493">
        <v>0</v>
      </c>
      <c r="R493">
        <v>-0.02</v>
      </c>
      <c r="S493">
        <v>-0.02</v>
      </c>
      <c r="T493">
        <v>-0.02</v>
      </c>
      <c r="U493">
        <v>0.08</v>
      </c>
      <c r="V493">
        <v>0.1</v>
      </c>
      <c r="W493">
        <v>0.08</v>
      </c>
      <c r="X493">
        <v>0.08</v>
      </c>
      <c r="Y493">
        <v>0.08</v>
      </c>
      <c r="Z493">
        <v>7.1999999999999995E-2</v>
      </c>
      <c r="AA493">
        <v>9.1999999999999998E-2</v>
      </c>
      <c r="AB493">
        <v>7.1999999999999995E-2</v>
      </c>
      <c r="AC493">
        <v>7.1999999999999995E-2</v>
      </c>
      <c r="AD493">
        <v>7.1999999999999995E-2</v>
      </c>
      <c r="AE493" t="str">
        <f>VLOOKUP(G493,'[2]Fee Breakdown-After May18'!BO:BP,2,0)</f>
        <v>Perbaikan RumahLampu &amp; PencahayaanPencahayaan Outdoor</v>
      </c>
      <c r="AR493" t="s">
        <v>1691</v>
      </c>
      <c r="AS493" t="s">
        <v>1693</v>
      </c>
      <c r="AT493" t="s">
        <v>1694</v>
      </c>
    </row>
    <row r="494" spans="1:46">
      <c r="A494" t="s">
        <v>1779</v>
      </c>
      <c r="B494">
        <v>604968</v>
      </c>
      <c r="C494" t="s">
        <v>1799</v>
      </c>
      <c r="D494">
        <v>872456</v>
      </c>
      <c r="E494" t="s">
        <v>1803</v>
      </c>
      <c r="F494">
        <v>893576</v>
      </c>
      <c r="G494" t="s">
        <v>4006</v>
      </c>
      <c r="H494" t="s">
        <v>3989</v>
      </c>
      <c r="I494" t="s">
        <v>2547</v>
      </c>
      <c r="J494" t="s">
        <v>1779</v>
      </c>
      <c r="K494">
        <v>5.5E-2</v>
      </c>
      <c r="L494">
        <v>7.4999999999999997E-2</v>
      </c>
      <c r="M494">
        <v>1.9999999999999997E-2</v>
      </c>
      <c r="N494">
        <v>0.1</v>
      </c>
      <c r="O494">
        <v>9.1999999999999998E-2</v>
      </c>
      <c r="P494">
        <v>-0.02</v>
      </c>
      <c r="Q494">
        <v>0</v>
      </c>
      <c r="R494">
        <v>-0.02</v>
      </c>
      <c r="S494">
        <v>-0.02</v>
      </c>
      <c r="T494">
        <v>-0.02</v>
      </c>
      <c r="U494">
        <v>0.08</v>
      </c>
      <c r="V494">
        <v>0.1</v>
      </c>
      <c r="W494">
        <v>0.08</v>
      </c>
      <c r="X494">
        <v>0.08</v>
      </c>
      <c r="Y494">
        <v>0.08</v>
      </c>
      <c r="Z494">
        <v>7.1999999999999995E-2</v>
      </c>
      <c r="AA494">
        <v>9.1999999999999998E-2</v>
      </c>
      <c r="AB494">
        <v>7.1999999999999995E-2</v>
      </c>
      <c r="AC494">
        <v>7.1999999999999995E-2</v>
      </c>
      <c r="AD494">
        <v>7.1999999999999995E-2</v>
      </c>
      <c r="AE494" t="str">
        <f>VLOOKUP(G494,'[2]Fee Breakdown-After May18'!BO:BP,2,0)</f>
        <v>Perbaikan RumahLampu &amp; PencahayaanAksesoris Pencahayaan</v>
      </c>
      <c r="AR494" t="s">
        <v>1691</v>
      </c>
      <c r="AS494" t="s">
        <v>1693</v>
      </c>
    </row>
    <row r="495" spans="1:46">
      <c r="A495" t="s">
        <v>1779</v>
      </c>
      <c r="B495">
        <v>604968</v>
      </c>
      <c r="C495" t="s">
        <v>1799</v>
      </c>
      <c r="D495">
        <v>872456</v>
      </c>
      <c r="E495" t="s">
        <v>1801</v>
      </c>
      <c r="F495">
        <v>894472</v>
      </c>
      <c r="G495" t="s">
        <v>4009</v>
      </c>
      <c r="H495" t="s">
        <v>3989</v>
      </c>
      <c r="I495" t="s">
        <v>2547</v>
      </c>
      <c r="J495" t="s">
        <v>1779</v>
      </c>
      <c r="K495">
        <v>5.5E-2</v>
      </c>
      <c r="L495">
        <v>7.4999999999999997E-2</v>
      </c>
      <c r="M495">
        <v>1.9999999999999997E-2</v>
      </c>
      <c r="N495">
        <v>0.1</v>
      </c>
      <c r="O495">
        <v>9.1999999999999998E-2</v>
      </c>
      <c r="P495">
        <v>-0.02</v>
      </c>
      <c r="Q495">
        <v>0</v>
      </c>
      <c r="R495">
        <v>-0.02</v>
      </c>
      <c r="S495">
        <v>-0.02</v>
      </c>
      <c r="T495">
        <v>-0.02</v>
      </c>
      <c r="U495">
        <v>0.08</v>
      </c>
      <c r="V495">
        <v>0.1</v>
      </c>
      <c r="W495">
        <v>0.08</v>
      </c>
      <c r="X495">
        <v>0.08</v>
      </c>
      <c r="Y495">
        <v>0.08</v>
      </c>
      <c r="Z495">
        <v>7.1999999999999995E-2</v>
      </c>
      <c r="AA495">
        <v>9.1999999999999998E-2</v>
      </c>
      <c r="AB495">
        <v>7.1999999999999995E-2</v>
      </c>
      <c r="AC495">
        <v>7.1999999999999995E-2</v>
      </c>
      <c r="AD495">
        <v>7.1999999999999995E-2</v>
      </c>
      <c r="AE495" t="str">
        <f>VLOOKUP(G495,'[2]Fee Breakdown-After May18'!BO:BP,2,0)</f>
        <v>Perbaikan RumahLampu &amp; PencahayaanPencahayaan Komersial</v>
      </c>
      <c r="AR495" t="s">
        <v>1691</v>
      </c>
      <c r="AS495" t="s">
        <v>1695</v>
      </c>
      <c r="AT495" t="s">
        <v>1696</v>
      </c>
    </row>
    <row r="496" spans="1:46">
      <c r="A496" t="s">
        <v>1779</v>
      </c>
      <c r="B496">
        <v>604968</v>
      </c>
      <c r="C496" t="s">
        <v>1786</v>
      </c>
      <c r="D496">
        <v>872584</v>
      </c>
      <c r="E496" t="s">
        <v>1788</v>
      </c>
      <c r="F496">
        <v>895240</v>
      </c>
      <c r="G496" t="s">
        <v>4012</v>
      </c>
      <c r="H496" t="s">
        <v>4013</v>
      </c>
      <c r="I496" t="s">
        <v>2547</v>
      </c>
      <c r="J496" t="s">
        <v>1779</v>
      </c>
      <c r="K496">
        <v>5.5E-2</v>
      </c>
      <c r="L496">
        <v>7.4999999999999997E-2</v>
      </c>
      <c r="M496">
        <v>1.9999999999999997E-2</v>
      </c>
      <c r="N496">
        <v>0.1</v>
      </c>
      <c r="O496">
        <v>0.122</v>
      </c>
      <c r="P496">
        <v>-0.02</v>
      </c>
      <c r="Q496">
        <v>0</v>
      </c>
      <c r="R496">
        <v>-0.02</v>
      </c>
      <c r="S496">
        <v>-0.02</v>
      </c>
      <c r="T496">
        <v>-0.02</v>
      </c>
      <c r="U496">
        <v>0.08</v>
      </c>
      <c r="V496">
        <v>0.1</v>
      </c>
      <c r="W496">
        <v>0.08</v>
      </c>
      <c r="X496">
        <v>0.08</v>
      </c>
      <c r="Y496">
        <v>0.08</v>
      </c>
      <c r="Z496">
        <v>0.10199999999999999</v>
      </c>
      <c r="AA496">
        <v>0.122</v>
      </c>
      <c r="AB496">
        <v>0.10199999999999999</v>
      </c>
      <c r="AC496">
        <v>0.10199999999999999</v>
      </c>
      <c r="AD496">
        <v>0.10199999999999999</v>
      </c>
      <c r="AE496" t="str">
        <f>VLOOKUP(G496,'[2]Fee Breakdown-After May18'!BO:BP,2,0)</f>
        <v>Perbaikan RumahPeralatan &amp; Perlengkapan ListrikSoket &amp; Aksesoris Listrik</v>
      </c>
      <c r="AR496" t="s">
        <v>1691</v>
      </c>
      <c r="AS496" t="s">
        <v>1697</v>
      </c>
      <c r="AT496" t="s">
        <v>1698</v>
      </c>
    </row>
    <row r="497" spans="1:46">
      <c r="A497" t="s">
        <v>1779</v>
      </c>
      <c r="B497">
        <v>604968</v>
      </c>
      <c r="C497" t="s">
        <v>1786</v>
      </c>
      <c r="D497">
        <v>872584</v>
      </c>
      <c r="E497" t="s">
        <v>1793</v>
      </c>
      <c r="F497">
        <v>894728</v>
      </c>
      <c r="G497" t="s">
        <v>4016</v>
      </c>
      <c r="H497" t="s">
        <v>4013</v>
      </c>
      <c r="I497" t="s">
        <v>2547</v>
      </c>
      <c r="J497" t="s">
        <v>1779</v>
      </c>
      <c r="K497">
        <v>5.5E-2</v>
      </c>
      <c r="L497">
        <v>7.4999999999999997E-2</v>
      </c>
      <c r="M497">
        <v>1.9999999999999997E-2</v>
      </c>
      <c r="N497">
        <v>0.1</v>
      </c>
      <c r="O497">
        <v>0.122</v>
      </c>
      <c r="P497">
        <v>-0.02</v>
      </c>
      <c r="Q497">
        <v>0</v>
      </c>
      <c r="R497">
        <v>-0.02</v>
      </c>
      <c r="S497">
        <v>-0.02</v>
      </c>
      <c r="T497">
        <v>-0.02</v>
      </c>
      <c r="U497">
        <v>0.08</v>
      </c>
      <c r="V497">
        <v>0.1</v>
      </c>
      <c r="W497">
        <v>0.08</v>
      </c>
      <c r="X497">
        <v>0.08</v>
      </c>
      <c r="Y497">
        <v>0.08</v>
      </c>
      <c r="Z497">
        <v>0.10199999999999999</v>
      </c>
      <c r="AA497">
        <v>0.122</v>
      </c>
      <c r="AB497">
        <v>0.10199999999999999</v>
      </c>
      <c r="AC497">
        <v>0.10199999999999999</v>
      </c>
      <c r="AD497">
        <v>0.10199999999999999</v>
      </c>
      <c r="AE497" t="str">
        <f>VLOOKUP(G497,'[2]Fee Breakdown-After May18'!BO:BP,2,0)</f>
        <v>Perbaikan RumahPeralatan &amp; Perlengkapan ListrikSakelar &amp; Aksesoris</v>
      </c>
      <c r="AR497" t="s">
        <v>1691</v>
      </c>
      <c r="AS497" t="s">
        <v>1697</v>
      </c>
      <c r="AT497" t="s">
        <v>1699</v>
      </c>
    </row>
    <row r="498" spans="1:46">
      <c r="A498" t="s">
        <v>1779</v>
      </c>
      <c r="B498">
        <v>604968</v>
      </c>
      <c r="C498" t="s">
        <v>1786</v>
      </c>
      <c r="D498">
        <v>872584</v>
      </c>
      <c r="E498" t="s">
        <v>1792</v>
      </c>
      <c r="F498">
        <v>894856</v>
      </c>
      <c r="G498" t="s">
        <v>4019</v>
      </c>
      <c r="H498" t="s">
        <v>4013</v>
      </c>
      <c r="I498" t="s">
        <v>2547</v>
      </c>
      <c r="J498" t="s">
        <v>1779</v>
      </c>
      <c r="K498">
        <v>5.5E-2</v>
      </c>
      <c r="L498">
        <v>7.4999999999999997E-2</v>
      </c>
      <c r="M498">
        <v>1.9999999999999997E-2</v>
      </c>
      <c r="N498">
        <v>0.1</v>
      </c>
      <c r="O498">
        <v>0.122</v>
      </c>
      <c r="P498">
        <v>-0.02</v>
      </c>
      <c r="Q498">
        <v>0</v>
      </c>
      <c r="R498">
        <v>-0.02</v>
      </c>
      <c r="S498">
        <v>-0.02</v>
      </c>
      <c r="T498">
        <v>-0.02</v>
      </c>
      <c r="U498">
        <v>0.08</v>
      </c>
      <c r="V498">
        <v>0.1</v>
      </c>
      <c r="W498">
        <v>0.08</v>
      </c>
      <c r="X498">
        <v>0.08</v>
      </c>
      <c r="Y498">
        <v>0.08</v>
      </c>
      <c r="Z498">
        <v>0.10199999999999999</v>
      </c>
      <c r="AA498">
        <v>0.122</v>
      </c>
      <c r="AB498">
        <v>0.10199999999999999</v>
      </c>
      <c r="AC498">
        <v>0.10199999999999999</v>
      </c>
      <c r="AD498">
        <v>0.10199999999999999</v>
      </c>
      <c r="AE498" t="str">
        <f>VLOOKUP(G498,'[2]Fee Breakdown-After May18'!BO:BP,2,0)</f>
        <v>Perbaikan RumahPeralatan &amp; Perlengkapan ListrikRelay &amp; Breaker</v>
      </c>
      <c r="AR498" t="s">
        <v>1691</v>
      </c>
      <c r="AS498" t="s">
        <v>1697</v>
      </c>
      <c r="AT498" t="s">
        <v>1700</v>
      </c>
    </row>
    <row r="499" spans="1:46">
      <c r="A499" t="s">
        <v>1779</v>
      </c>
      <c r="B499">
        <v>604968</v>
      </c>
      <c r="C499" t="s">
        <v>1786</v>
      </c>
      <c r="D499">
        <v>872584</v>
      </c>
      <c r="E499" t="s">
        <v>1795</v>
      </c>
      <c r="F499">
        <v>895368</v>
      </c>
      <c r="G499" t="s">
        <v>4022</v>
      </c>
      <c r="H499" t="s">
        <v>4013</v>
      </c>
      <c r="I499" t="s">
        <v>2547</v>
      </c>
      <c r="J499" t="s">
        <v>1779</v>
      </c>
      <c r="K499">
        <v>5.5E-2</v>
      </c>
      <c r="L499">
        <v>7.4999999999999997E-2</v>
      </c>
      <c r="M499">
        <v>1.9999999999999997E-2</v>
      </c>
      <c r="N499">
        <v>6.25E-2</v>
      </c>
      <c r="O499">
        <v>0.122</v>
      </c>
      <c r="P499">
        <v>-0.02</v>
      </c>
      <c r="Q499">
        <v>0</v>
      </c>
      <c r="R499">
        <v>-0.02</v>
      </c>
      <c r="S499">
        <v>-0.02</v>
      </c>
      <c r="T499">
        <v>-0.02</v>
      </c>
      <c r="U499">
        <v>4.2499999999999996E-2</v>
      </c>
      <c r="V499">
        <v>6.25E-2</v>
      </c>
      <c r="W499">
        <v>4.2499999999999996E-2</v>
      </c>
      <c r="X499">
        <v>4.2499999999999996E-2</v>
      </c>
      <c r="Y499">
        <v>4.2499999999999996E-2</v>
      </c>
      <c r="Z499">
        <v>0.10199999999999999</v>
      </c>
      <c r="AA499">
        <v>0.122</v>
      </c>
      <c r="AB499">
        <v>0.10199999999999999</v>
      </c>
      <c r="AC499">
        <v>0.10199999999999999</v>
      </c>
      <c r="AD499">
        <v>0.10199999999999999</v>
      </c>
      <c r="AE499" t="str">
        <f>VLOOKUP(G499,'[2]Fee Breakdown-After May18'!BO:BP,2,0)</f>
        <v>Perbaikan RumahPeralatan &amp; Perlengkapan ListrikKawat &amp; Kabel</v>
      </c>
      <c r="AR499" t="s">
        <v>1691</v>
      </c>
      <c r="AS499" t="s">
        <v>1697</v>
      </c>
      <c r="AT499" t="s">
        <v>1701</v>
      </c>
    </row>
    <row r="500" spans="1:46">
      <c r="A500" t="s">
        <v>1779</v>
      </c>
      <c r="B500">
        <v>604968</v>
      </c>
      <c r="C500" t="s">
        <v>1786</v>
      </c>
      <c r="D500">
        <v>872584</v>
      </c>
      <c r="E500" t="s">
        <v>1787</v>
      </c>
      <c r="F500">
        <v>894600</v>
      </c>
      <c r="G500" t="s">
        <v>4025</v>
      </c>
      <c r="H500" t="s">
        <v>4013</v>
      </c>
      <c r="I500" t="s">
        <v>2547</v>
      </c>
      <c r="J500" t="s">
        <v>1779</v>
      </c>
      <c r="K500">
        <v>5.5E-2</v>
      </c>
      <c r="L500">
        <v>7.4999999999999997E-2</v>
      </c>
      <c r="M500">
        <v>1.9999999999999997E-2</v>
      </c>
      <c r="N500">
        <v>0.1</v>
      </c>
      <c r="O500">
        <v>0.122</v>
      </c>
      <c r="P500">
        <v>-0.02</v>
      </c>
      <c r="Q500">
        <v>0</v>
      </c>
      <c r="R500">
        <v>-0.02</v>
      </c>
      <c r="S500">
        <v>-0.02</v>
      </c>
      <c r="T500">
        <v>-0.02</v>
      </c>
      <c r="U500">
        <v>0.08</v>
      </c>
      <c r="V500">
        <v>0.1</v>
      </c>
      <c r="W500">
        <v>0.08</v>
      </c>
      <c r="X500">
        <v>0.08</v>
      </c>
      <c r="Y500">
        <v>0.08</v>
      </c>
      <c r="Z500">
        <v>0.10199999999999999</v>
      </c>
      <c r="AA500">
        <v>0.122</v>
      </c>
      <c r="AB500">
        <v>0.10199999999999999</v>
      </c>
      <c r="AC500">
        <v>0.10199999999999999</v>
      </c>
      <c r="AD500">
        <v>0.10199999999999999</v>
      </c>
      <c r="AE500" t="str">
        <f>VLOOKUP(G500,'[2]Fee Breakdown-After May18'!BO:BP,2,0)</f>
        <v>Perbaikan RumahPeralatan &amp; Perlengkapan ListrikKonektor &amp; Terminal</v>
      </c>
      <c r="AR500" t="s">
        <v>1691</v>
      </c>
      <c r="AS500" t="s">
        <v>1697</v>
      </c>
      <c r="AT500" t="s">
        <v>1702</v>
      </c>
    </row>
    <row r="501" spans="1:46">
      <c r="A501" t="s">
        <v>1779</v>
      </c>
      <c r="B501">
        <v>604968</v>
      </c>
      <c r="C501" t="s">
        <v>1786</v>
      </c>
      <c r="D501">
        <v>872584</v>
      </c>
      <c r="E501" t="s">
        <v>1794</v>
      </c>
      <c r="F501">
        <v>895496</v>
      </c>
      <c r="G501" t="s">
        <v>4028</v>
      </c>
      <c r="H501" t="s">
        <v>4013</v>
      </c>
      <c r="I501" t="s">
        <v>2547</v>
      </c>
      <c r="J501" t="s">
        <v>1779</v>
      </c>
      <c r="K501">
        <v>5.5E-2</v>
      </c>
      <c r="L501">
        <v>7.4999999999999997E-2</v>
      </c>
      <c r="M501">
        <v>1.9999999999999997E-2</v>
      </c>
      <c r="N501">
        <v>0.1</v>
      </c>
      <c r="O501">
        <v>0.122</v>
      </c>
      <c r="P501">
        <v>-0.02</v>
      </c>
      <c r="Q501">
        <v>0</v>
      </c>
      <c r="R501">
        <v>-0.02</v>
      </c>
      <c r="S501">
        <v>-0.02</v>
      </c>
      <c r="T501">
        <v>-0.02</v>
      </c>
      <c r="U501">
        <v>0.08</v>
      </c>
      <c r="V501">
        <v>0.1</v>
      </c>
      <c r="W501">
        <v>0.08</v>
      </c>
      <c r="X501">
        <v>0.08</v>
      </c>
      <c r="Y501">
        <v>0.08</v>
      </c>
      <c r="Z501">
        <v>0.10199999999999999</v>
      </c>
      <c r="AA501">
        <v>0.122</v>
      </c>
      <c r="AB501">
        <v>0.10199999999999999</v>
      </c>
      <c r="AC501">
        <v>0.10199999999999999</v>
      </c>
      <c r="AD501">
        <v>0.10199999999999999</v>
      </c>
      <c r="AE501" t="str">
        <f>VLOOKUP(G501,'[2]Fee Breakdown-After May18'!BO:BP,2,0)</f>
        <v>Perbaikan RumahPeralatan &amp; Perlengkapan ListrikTransformer</v>
      </c>
      <c r="AR501" t="s">
        <v>1691</v>
      </c>
      <c r="AS501" t="s">
        <v>1697</v>
      </c>
      <c r="AT501" t="s">
        <v>1703</v>
      </c>
    </row>
    <row r="502" spans="1:46">
      <c r="A502" t="s">
        <v>1779</v>
      </c>
      <c r="B502">
        <v>604968</v>
      </c>
      <c r="C502" t="s">
        <v>1786</v>
      </c>
      <c r="D502">
        <v>872584</v>
      </c>
      <c r="E502" t="s">
        <v>1791</v>
      </c>
      <c r="F502">
        <v>894984</v>
      </c>
      <c r="G502" t="s">
        <v>4030</v>
      </c>
      <c r="H502" t="s">
        <v>4013</v>
      </c>
      <c r="I502" t="s">
        <v>2547</v>
      </c>
      <c r="J502" t="s">
        <v>1779</v>
      </c>
      <c r="K502">
        <v>5.5E-2</v>
      </c>
      <c r="L502">
        <v>7.4999999999999997E-2</v>
      </c>
      <c r="M502">
        <v>1.9999999999999997E-2</v>
      </c>
      <c r="N502">
        <v>0.1</v>
      </c>
      <c r="O502">
        <v>0.122</v>
      </c>
      <c r="P502">
        <v>-0.02</v>
      </c>
      <c r="Q502">
        <v>0</v>
      </c>
      <c r="R502">
        <v>-0.02</v>
      </c>
      <c r="S502">
        <v>-0.02</v>
      </c>
      <c r="T502">
        <v>-0.02</v>
      </c>
      <c r="U502">
        <v>0.08</v>
      </c>
      <c r="V502">
        <v>0.1</v>
      </c>
      <c r="W502">
        <v>0.08</v>
      </c>
      <c r="X502">
        <v>0.08</v>
      </c>
      <c r="Y502">
        <v>0.08</v>
      </c>
      <c r="Z502">
        <v>0.10199999999999999</v>
      </c>
      <c r="AA502">
        <v>0.122</v>
      </c>
      <c r="AB502">
        <v>0.10199999999999999</v>
      </c>
      <c r="AC502">
        <v>0.10199999999999999</v>
      </c>
      <c r="AD502">
        <v>0.10199999999999999</v>
      </c>
      <c r="AE502" t="str">
        <f>VLOOKUP(G502,'[2]Fee Breakdown-After May18'!BO:BP,2,0)</f>
        <v>Perbaikan RumahPeralatan &amp; Perlengkapan ListrikCatu Daya</v>
      </c>
      <c r="AR502" t="s">
        <v>1691</v>
      </c>
      <c r="AS502" t="s">
        <v>1697</v>
      </c>
      <c r="AT502" t="s">
        <v>1704</v>
      </c>
    </row>
    <row r="503" spans="1:46">
      <c r="A503" t="s">
        <v>1779</v>
      </c>
      <c r="B503">
        <v>604968</v>
      </c>
      <c r="C503" t="s">
        <v>1786</v>
      </c>
      <c r="D503">
        <v>872584</v>
      </c>
      <c r="E503" t="s">
        <v>1790</v>
      </c>
      <c r="F503">
        <v>983176</v>
      </c>
      <c r="G503" t="s">
        <v>4033</v>
      </c>
      <c r="H503" t="s">
        <v>4013</v>
      </c>
      <c r="I503" t="s">
        <v>2547</v>
      </c>
      <c r="J503" t="s">
        <v>1779</v>
      </c>
      <c r="K503">
        <v>5.5E-2</v>
      </c>
      <c r="L503">
        <v>7.4999999999999997E-2</v>
      </c>
      <c r="M503">
        <v>1.9999999999999997E-2</v>
      </c>
      <c r="N503">
        <v>0.1</v>
      </c>
      <c r="O503">
        <v>0.122</v>
      </c>
      <c r="P503">
        <v>-0.02</v>
      </c>
      <c r="Q503">
        <v>0</v>
      </c>
      <c r="R503">
        <v>-0.02</v>
      </c>
      <c r="S503">
        <v>-0.02</v>
      </c>
      <c r="T503">
        <v>-0.02</v>
      </c>
      <c r="U503">
        <v>0.08</v>
      </c>
      <c r="V503">
        <v>0.1</v>
      </c>
      <c r="W503">
        <v>0.08</v>
      </c>
      <c r="X503">
        <v>0.08</v>
      </c>
      <c r="Y503">
        <v>0.08</v>
      </c>
      <c r="Z503">
        <v>0.10199999999999999</v>
      </c>
      <c r="AA503">
        <v>0.122</v>
      </c>
      <c r="AB503">
        <v>0.10199999999999999</v>
      </c>
      <c r="AC503">
        <v>0.10199999999999999</v>
      </c>
      <c r="AD503">
        <v>0.10199999999999999</v>
      </c>
      <c r="AE503" t="str">
        <f>VLOOKUP(G503,'[2]Fee Breakdown-After May18'!BO:BP,2,0)</f>
        <v>Perbaikan RumahPeralatan &amp; Perlengkapan ListrikPenghemat Daya</v>
      </c>
      <c r="AR503" t="s">
        <v>1691</v>
      </c>
      <c r="AS503" t="s">
        <v>1697</v>
      </c>
      <c r="AT503" t="s">
        <v>1705</v>
      </c>
    </row>
    <row r="504" spans="1:46">
      <c r="A504" t="s">
        <v>1779</v>
      </c>
      <c r="B504">
        <v>604968</v>
      </c>
      <c r="C504" t="s">
        <v>1786</v>
      </c>
      <c r="D504">
        <v>872584</v>
      </c>
      <c r="E504" t="s">
        <v>1789</v>
      </c>
      <c r="F504">
        <v>895112</v>
      </c>
      <c r="G504" t="s">
        <v>4036</v>
      </c>
      <c r="H504" t="s">
        <v>4013</v>
      </c>
      <c r="I504" t="s">
        <v>2547</v>
      </c>
      <c r="J504" t="s">
        <v>1779</v>
      </c>
      <c r="K504">
        <v>5.5E-2</v>
      </c>
      <c r="L504">
        <v>7.4999999999999997E-2</v>
      </c>
      <c r="M504">
        <v>1.9999999999999997E-2</v>
      </c>
      <c r="N504">
        <v>0.1</v>
      </c>
      <c r="O504">
        <v>0.122</v>
      </c>
      <c r="P504">
        <v>-0.02</v>
      </c>
      <c r="Q504">
        <v>0</v>
      </c>
      <c r="R504">
        <v>-0.02</v>
      </c>
      <c r="S504">
        <v>-0.02</v>
      </c>
      <c r="T504">
        <v>-0.02</v>
      </c>
      <c r="U504">
        <v>0.08</v>
      </c>
      <c r="V504">
        <v>0.1</v>
      </c>
      <c r="W504">
        <v>0.08</v>
      </c>
      <c r="X504">
        <v>0.08</v>
      </c>
      <c r="Y504">
        <v>0.08</v>
      </c>
      <c r="Z504">
        <v>0.10199999999999999</v>
      </c>
      <c r="AA504">
        <v>0.122</v>
      </c>
      <c r="AB504">
        <v>0.10199999999999999</v>
      </c>
      <c r="AC504">
        <v>0.10199999999999999</v>
      </c>
      <c r="AD504">
        <v>0.10199999999999999</v>
      </c>
      <c r="AE504" t="str">
        <f>VLOOKUP(G504,'[2]Fee Breakdown-After May18'!BO:BP,2,0)</f>
        <v>Perbaikan RumahPeralatan &amp; Perlengkapan ListrikMotor, Generator, &amp; Aksesoris</v>
      </c>
      <c r="AR504" t="s">
        <v>1691</v>
      </c>
      <c r="AS504" t="s">
        <v>1697</v>
      </c>
      <c r="AT504" t="s">
        <v>1706</v>
      </c>
    </row>
    <row r="505" spans="1:46">
      <c r="A505" t="s">
        <v>1717</v>
      </c>
      <c r="B505">
        <v>700645</v>
      </c>
      <c r="C505" t="s">
        <v>1752</v>
      </c>
      <c r="D505">
        <v>2315408</v>
      </c>
      <c r="E505" t="s">
        <v>1761</v>
      </c>
      <c r="F505">
        <v>2319888</v>
      </c>
      <c r="G505" t="s">
        <v>4039</v>
      </c>
      <c r="H505" t="s">
        <v>3767</v>
      </c>
      <c r="I505" t="s">
        <v>2457</v>
      </c>
      <c r="J505" t="s">
        <v>1717</v>
      </c>
      <c r="K505">
        <v>0.04</v>
      </c>
      <c r="L505">
        <v>6.5000000000000002E-2</v>
      </c>
      <c r="M505">
        <v>2.5000000000000001E-2</v>
      </c>
      <c r="N505">
        <v>7.4999999999999997E-2</v>
      </c>
      <c r="O505">
        <v>6.2E-2</v>
      </c>
      <c r="P505">
        <v>0</v>
      </c>
      <c r="Q505">
        <v>0</v>
      </c>
      <c r="R505">
        <v>0</v>
      </c>
      <c r="S505">
        <v>0</v>
      </c>
      <c r="T505">
        <v>0</v>
      </c>
      <c r="U505">
        <v>7.4999999999999997E-2</v>
      </c>
      <c r="V505">
        <v>7.4999999999999997E-2</v>
      </c>
      <c r="W505">
        <v>7.4999999999999997E-2</v>
      </c>
      <c r="X505">
        <v>7.4999999999999997E-2</v>
      </c>
      <c r="Y505">
        <v>7.4999999999999997E-2</v>
      </c>
      <c r="Z505">
        <v>6.2E-2</v>
      </c>
      <c r="AA505">
        <v>6.2E-2</v>
      </c>
      <c r="AB505">
        <v>6.2E-2</v>
      </c>
      <c r="AC505">
        <v>6.2E-2</v>
      </c>
      <c r="AD505">
        <v>6.2E-2</v>
      </c>
      <c r="AE505" t="str">
        <f>VLOOKUP(G505,'[2]Fee Breakdown-After May18'!BO:BP,2,0)</f>
        <v>KesehatanObat ResepObat Jantung</v>
      </c>
      <c r="AR505" t="s">
        <v>1691</v>
      </c>
      <c r="AS505" t="s">
        <v>1697</v>
      </c>
      <c r="AT505" t="s">
        <v>1707</v>
      </c>
    </row>
    <row r="506" spans="1:46">
      <c r="A506" t="s">
        <v>2014</v>
      </c>
      <c r="B506">
        <v>824328</v>
      </c>
      <c r="C506" t="s">
        <v>2021</v>
      </c>
      <c r="D506">
        <v>840712</v>
      </c>
      <c r="G506" t="s">
        <v>3817</v>
      </c>
      <c r="H506" t="s">
        <v>3817</v>
      </c>
      <c r="I506" t="s">
        <v>246</v>
      </c>
      <c r="J506" t="s">
        <v>2014</v>
      </c>
      <c r="K506">
        <v>0.05</v>
      </c>
      <c r="L506">
        <v>0.08</v>
      </c>
      <c r="M506">
        <v>0.03</v>
      </c>
      <c r="N506">
        <v>9.2499999999999999E-2</v>
      </c>
      <c r="O506">
        <v>0.1095</v>
      </c>
      <c r="P506">
        <v>-1.2500000000000002E-2</v>
      </c>
      <c r="Q506">
        <v>0</v>
      </c>
      <c r="R506">
        <v>-1.2500000000000002E-2</v>
      </c>
      <c r="S506">
        <v>-1.2500000000000002E-2</v>
      </c>
      <c r="T506">
        <v>-1.2500000000000002E-2</v>
      </c>
      <c r="U506">
        <v>0.08</v>
      </c>
      <c r="V506">
        <v>9.2499999999999999E-2</v>
      </c>
      <c r="W506">
        <v>0.08</v>
      </c>
      <c r="X506">
        <v>0.08</v>
      </c>
      <c r="Y506">
        <v>0.08</v>
      </c>
      <c r="Z506">
        <v>9.7000000000000003E-2</v>
      </c>
      <c r="AA506">
        <v>0.1095</v>
      </c>
      <c r="AB506">
        <v>9.7000000000000003E-2</v>
      </c>
      <c r="AC506">
        <v>9.7000000000000003E-2</v>
      </c>
      <c r="AD506">
        <v>9.7000000000000003E-2</v>
      </c>
      <c r="AE506" t="str">
        <f>VLOOKUP(G506,'[2]Fee Breakdown-After May18'!BO:BP,2,0)</f>
        <v>Pakaian &amp; Pakaian Dalam PriaSetelan &amp; Overall Pria</v>
      </c>
      <c r="AR506" t="s">
        <v>1691</v>
      </c>
      <c r="AS506" t="s">
        <v>1697</v>
      </c>
      <c r="AT506" t="s">
        <v>1708</v>
      </c>
    </row>
    <row r="507" spans="1:46">
      <c r="A507" t="s">
        <v>1348</v>
      </c>
      <c r="B507">
        <v>601450</v>
      </c>
      <c r="C507" t="s">
        <v>1349</v>
      </c>
      <c r="D507">
        <v>849160</v>
      </c>
      <c r="E507" t="s">
        <v>1358</v>
      </c>
      <c r="F507">
        <v>601511</v>
      </c>
      <c r="G507" t="s">
        <v>4043</v>
      </c>
      <c r="H507" t="s">
        <v>2510</v>
      </c>
      <c r="I507" t="s">
        <v>2457</v>
      </c>
      <c r="J507" t="s">
        <v>1348</v>
      </c>
      <c r="K507">
        <v>0.04</v>
      </c>
      <c r="L507">
        <v>7.0000000000000007E-2</v>
      </c>
      <c r="M507">
        <v>3.0000000000000006E-2</v>
      </c>
      <c r="N507">
        <v>9.2499999999999999E-2</v>
      </c>
      <c r="O507">
        <v>0.1095</v>
      </c>
      <c r="P507">
        <v>-1.2500000000000002E-2</v>
      </c>
      <c r="Q507">
        <v>0</v>
      </c>
      <c r="R507">
        <v>-1.2500000000000002E-2</v>
      </c>
      <c r="S507">
        <v>-1.2500000000000002E-2</v>
      </c>
      <c r="T507">
        <v>-1.2500000000000002E-2</v>
      </c>
      <c r="U507">
        <v>0.08</v>
      </c>
      <c r="V507">
        <v>9.2499999999999999E-2</v>
      </c>
      <c r="W507">
        <v>0.08</v>
      </c>
      <c r="X507">
        <v>0.08</v>
      </c>
      <c r="Y507">
        <v>0.08</v>
      </c>
      <c r="Z507">
        <v>9.7000000000000003E-2</v>
      </c>
      <c r="AA507">
        <v>0.1095</v>
      </c>
      <c r="AB507">
        <v>9.7000000000000003E-2</v>
      </c>
      <c r="AC507">
        <v>9.7000000000000003E-2</v>
      </c>
      <c r="AD507">
        <v>9.7000000000000003E-2</v>
      </c>
      <c r="AE507" t="str">
        <f>VLOOKUP(G507,'[2]Fee Breakdown-After May18'!BO:BP,2,0)</f>
        <v>Perawatan &amp; KecantikanKeperluan Mandi &amp; Perawatan TubuhPerawatan Payudara</v>
      </c>
      <c r="AR507" t="s">
        <v>1691</v>
      </c>
      <c r="AS507" t="s">
        <v>1697</v>
      </c>
      <c r="AT507" t="s">
        <v>1709</v>
      </c>
    </row>
    <row r="508" spans="1:46">
      <c r="A508" t="s">
        <v>1717</v>
      </c>
      <c r="B508">
        <v>700645</v>
      </c>
      <c r="C508" t="s">
        <v>1752</v>
      </c>
      <c r="D508">
        <v>2315408</v>
      </c>
      <c r="E508" t="s">
        <v>1766</v>
      </c>
      <c r="F508">
        <v>2320528</v>
      </c>
      <c r="G508" t="s">
        <v>4046</v>
      </c>
      <c r="H508" t="s">
        <v>3767</v>
      </c>
      <c r="I508" t="s">
        <v>2457</v>
      </c>
      <c r="J508" t="s">
        <v>1717</v>
      </c>
      <c r="K508">
        <v>0.04</v>
      </c>
      <c r="L508">
        <v>6.5000000000000002E-2</v>
      </c>
      <c r="M508">
        <v>2.5000000000000001E-2</v>
      </c>
      <c r="N508">
        <v>7.4999999999999997E-2</v>
      </c>
      <c r="O508">
        <v>6.2E-2</v>
      </c>
      <c r="P508">
        <v>0</v>
      </c>
      <c r="Q508">
        <v>0</v>
      </c>
      <c r="R508">
        <v>0</v>
      </c>
      <c r="S508">
        <v>0</v>
      </c>
      <c r="T508">
        <v>0</v>
      </c>
      <c r="U508">
        <v>7.4999999999999997E-2</v>
      </c>
      <c r="V508">
        <v>7.4999999999999997E-2</v>
      </c>
      <c r="W508">
        <v>7.4999999999999997E-2</v>
      </c>
      <c r="X508">
        <v>7.4999999999999997E-2</v>
      </c>
      <c r="Y508">
        <v>7.4999999999999997E-2</v>
      </c>
      <c r="Z508">
        <v>6.2E-2</v>
      </c>
      <c r="AA508">
        <v>6.2E-2</v>
      </c>
      <c r="AB508">
        <v>6.2E-2</v>
      </c>
      <c r="AC508">
        <v>6.2E-2</v>
      </c>
      <c r="AD508">
        <v>6.2E-2</v>
      </c>
      <c r="AE508" t="str">
        <f>VLOOKUP(G508,'[2]Fee Breakdown-After May18'!BO:BP,2,0)</f>
        <v>KesehatanObat ResepObat Saluran Kemih &amp; Prostat</v>
      </c>
      <c r="AR508" t="s">
        <v>1691</v>
      </c>
      <c r="AS508" t="s">
        <v>1697</v>
      </c>
      <c r="AT508" t="s">
        <v>1710</v>
      </c>
    </row>
    <row r="509" spans="1:46">
      <c r="A509" t="s">
        <v>1717</v>
      </c>
      <c r="B509">
        <v>700645</v>
      </c>
      <c r="C509" t="s">
        <v>373</v>
      </c>
      <c r="D509">
        <v>2315536</v>
      </c>
      <c r="E509" t="s">
        <v>1771</v>
      </c>
      <c r="F509">
        <v>2320656</v>
      </c>
      <c r="G509" t="s">
        <v>2464</v>
      </c>
      <c r="H509" t="s">
        <v>3641</v>
      </c>
      <c r="I509" t="s">
        <v>2403</v>
      </c>
      <c r="J509" t="s">
        <v>2529</v>
      </c>
      <c r="K509">
        <v>0.04</v>
      </c>
      <c r="L509">
        <v>6.5000000000000002E-2</v>
      </c>
      <c r="M509">
        <v>2.5000000000000001E-2</v>
      </c>
      <c r="N509">
        <v>7.4999999999999997E-2</v>
      </c>
      <c r="O509">
        <v>0.06</v>
      </c>
      <c r="P509">
        <v>0</v>
      </c>
      <c r="Q509">
        <v>0</v>
      </c>
      <c r="R509">
        <v>0</v>
      </c>
      <c r="S509">
        <v>0</v>
      </c>
      <c r="T509">
        <v>0</v>
      </c>
      <c r="U509">
        <v>7.4999999999999997E-2</v>
      </c>
      <c r="V509">
        <v>7.4999999999999997E-2</v>
      </c>
      <c r="W509">
        <v>7.4999999999999997E-2</v>
      </c>
      <c r="X509">
        <v>7.4999999999999997E-2</v>
      </c>
      <c r="Y509">
        <v>7.4999999999999997E-2</v>
      </c>
      <c r="Z509">
        <v>0.06</v>
      </c>
      <c r="AA509">
        <v>0.06</v>
      </c>
      <c r="AB509">
        <v>0.06</v>
      </c>
      <c r="AC509">
        <v>0.06</v>
      </c>
      <c r="AD509">
        <v>0.06</v>
      </c>
      <c r="AE509" t="str">
        <f>VLOOKUP(G509,'[2]Fee Breakdown-After May18'!BO:BP,2,0)</f>
        <v>KesehatanVaporizerAtomizer Vape</v>
      </c>
      <c r="AR509" t="s">
        <v>1691</v>
      </c>
      <c r="AS509" t="s">
        <v>1697</v>
      </c>
      <c r="AT509" t="s">
        <v>1711</v>
      </c>
    </row>
    <row r="510" spans="1:46">
      <c r="A510" t="s">
        <v>2292</v>
      </c>
      <c r="B510">
        <v>604206</v>
      </c>
      <c r="C510" t="s">
        <v>2316</v>
      </c>
      <c r="D510">
        <v>860168</v>
      </c>
      <c r="G510" t="s">
        <v>4051</v>
      </c>
      <c r="H510" t="s">
        <v>4051</v>
      </c>
      <c r="I510" t="s">
        <v>2971</v>
      </c>
      <c r="J510" t="s">
        <v>2292</v>
      </c>
      <c r="K510">
        <v>0.06</v>
      </c>
      <c r="L510">
        <v>0.08</v>
      </c>
      <c r="M510">
        <v>2.0000000000000004E-2</v>
      </c>
      <c r="N510">
        <v>9.5000000000000001E-2</v>
      </c>
      <c r="O510">
        <v>9.1999999999999998E-2</v>
      </c>
      <c r="P510">
        <v>-0.02</v>
      </c>
      <c r="Q510">
        <v>0</v>
      </c>
      <c r="R510">
        <v>-0.02</v>
      </c>
      <c r="S510">
        <v>-0.02</v>
      </c>
      <c r="T510">
        <v>-0.02</v>
      </c>
      <c r="U510">
        <v>7.4999999999999997E-2</v>
      </c>
      <c r="V510">
        <v>9.5000000000000001E-2</v>
      </c>
      <c r="W510">
        <v>7.4999999999999997E-2</v>
      </c>
      <c r="X510">
        <v>7.4999999999999997E-2</v>
      </c>
      <c r="Y510">
        <v>7.4999999999999997E-2</v>
      </c>
      <c r="Z510">
        <v>7.1999999999999995E-2</v>
      </c>
      <c r="AA510">
        <v>9.1999999999999998E-2</v>
      </c>
      <c r="AB510">
        <v>7.1999999999999995E-2</v>
      </c>
      <c r="AC510">
        <v>7.1999999999999995E-2</v>
      </c>
      <c r="AD510">
        <v>7.1999999999999995E-2</v>
      </c>
      <c r="AE510" t="str">
        <f>VLOOKUP(G510,'[2]Fee Breakdown-After May18'!BO:BP,2,0)</f>
        <v>Mainan &amp; HobiGame &amp; Teka-teki</v>
      </c>
      <c r="AR510" t="s">
        <v>1691</v>
      </c>
      <c r="AS510" t="s">
        <v>1697</v>
      </c>
      <c r="AT510" t="s">
        <v>1712</v>
      </c>
    </row>
    <row r="511" spans="1:46">
      <c r="A511" t="s">
        <v>1504</v>
      </c>
      <c r="B511">
        <v>601755</v>
      </c>
      <c r="C511" t="s">
        <v>1561</v>
      </c>
      <c r="D511">
        <v>831112</v>
      </c>
      <c r="E511" t="s">
        <v>1572</v>
      </c>
      <c r="F511">
        <v>831240</v>
      </c>
      <c r="G511" t="s">
        <v>4054</v>
      </c>
      <c r="H511" t="s">
        <v>2970</v>
      </c>
      <c r="I511" t="s">
        <v>2971</v>
      </c>
      <c r="J511" t="s">
        <v>2972</v>
      </c>
      <c r="K511">
        <v>0.04</v>
      </c>
      <c r="L511">
        <v>0.04</v>
      </c>
      <c r="M511">
        <v>0</v>
      </c>
      <c r="N511">
        <v>6.25E-2</v>
      </c>
      <c r="O511">
        <v>9.1999999999999998E-2</v>
      </c>
      <c r="P511">
        <v>-0.02</v>
      </c>
      <c r="Q511">
        <v>0</v>
      </c>
      <c r="R511">
        <v>-0.02</v>
      </c>
      <c r="S511">
        <v>-0.02</v>
      </c>
      <c r="T511">
        <v>-0.02</v>
      </c>
      <c r="U511">
        <v>4.2499999999999996E-2</v>
      </c>
      <c r="V511">
        <v>6.25E-2</v>
      </c>
      <c r="W511">
        <v>4.2499999999999996E-2</v>
      </c>
      <c r="X511">
        <v>4.2499999999999996E-2</v>
      </c>
      <c r="Y511">
        <v>4.2499999999999996E-2</v>
      </c>
      <c r="Z511">
        <v>7.1999999999999995E-2</v>
      </c>
      <c r="AA511">
        <v>9.1999999999999998E-2</v>
      </c>
      <c r="AB511">
        <v>7.1999999999999995E-2</v>
      </c>
      <c r="AC511">
        <v>7.1999999999999995E-2</v>
      </c>
      <c r="AD511">
        <v>7.1999999999999995E-2</v>
      </c>
      <c r="AE511" t="str">
        <f>VLOOKUP(G511,'[2]Fee Breakdown-After May18'!BO:BP,2,0)</f>
        <v>Komputer &amp; Peralatan KantorAlat Tulis &amp; Perlengkapan KantorPerlengkapan Penjilidan</v>
      </c>
      <c r="AR511" t="s">
        <v>1691</v>
      </c>
      <c r="AS511" t="s">
        <v>1697</v>
      </c>
      <c r="AT511" t="s">
        <v>1713</v>
      </c>
    </row>
    <row r="512" spans="1:46">
      <c r="A512" t="s">
        <v>1244</v>
      </c>
      <c r="B512">
        <v>602284</v>
      </c>
      <c r="C512" t="s">
        <v>1318</v>
      </c>
      <c r="D512">
        <v>879496</v>
      </c>
      <c r="E512" t="s">
        <v>1323</v>
      </c>
      <c r="F512">
        <v>934024</v>
      </c>
      <c r="G512" t="s">
        <v>4057</v>
      </c>
      <c r="H512" t="s">
        <v>4058</v>
      </c>
      <c r="I512" t="s">
        <v>2457</v>
      </c>
      <c r="J512" t="s">
        <v>2739</v>
      </c>
      <c r="K512">
        <v>0.04</v>
      </c>
      <c r="L512">
        <v>7.0000000000000007E-2</v>
      </c>
      <c r="M512">
        <v>3.0000000000000006E-2</v>
      </c>
      <c r="N512">
        <v>5.7500000000000002E-2</v>
      </c>
      <c r="O512">
        <v>7.1999999999999995E-2</v>
      </c>
      <c r="P512">
        <v>0</v>
      </c>
      <c r="Q512">
        <v>0</v>
      </c>
      <c r="R512">
        <v>0</v>
      </c>
      <c r="S512">
        <v>0</v>
      </c>
      <c r="T512">
        <v>0</v>
      </c>
      <c r="U512">
        <v>5.7500000000000002E-2</v>
      </c>
      <c r="V512">
        <v>5.7500000000000002E-2</v>
      </c>
      <c r="W512">
        <v>5.7500000000000002E-2</v>
      </c>
      <c r="X512">
        <v>5.7500000000000002E-2</v>
      </c>
      <c r="Y512">
        <v>5.7500000000000002E-2</v>
      </c>
      <c r="Z512">
        <v>7.1999999999999995E-2</v>
      </c>
      <c r="AA512">
        <v>7.1999999999999995E-2</v>
      </c>
      <c r="AB512">
        <v>7.1999999999999995E-2</v>
      </c>
      <c r="AC512">
        <v>7.1999999999999995E-2</v>
      </c>
      <c r="AD512">
        <v>7.1999999999999995E-2</v>
      </c>
      <c r="AE512" t="str">
        <f>VLOOKUP(G512,'[2]Fee Breakdown-After May18'!BO:BP,2,0)</f>
        <v>Bayi &amp; PersalinanSusu Formula &amp; Makanan BayiMakanan Ringan</v>
      </c>
      <c r="AR512" t="s">
        <v>1691</v>
      </c>
      <c r="AS512" t="s">
        <v>1714</v>
      </c>
      <c r="AT512" t="s">
        <v>1715</v>
      </c>
    </row>
    <row r="513" spans="1:46">
      <c r="A513" t="s">
        <v>1581</v>
      </c>
      <c r="B513">
        <v>605248</v>
      </c>
      <c r="C513" t="s">
        <v>1612</v>
      </c>
      <c r="D513">
        <v>810128</v>
      </c>
      <c r="G513" t="s">
        <v>3605</v>
      </c>
      <c r="H513" t="s">
        <v>3605</v>
      </c>
      <c r="I513" t="s">
        <v>246</v>
      </c>
      <c r="J513" t="s">
        <v>1581</v>
      </c>
      <c r="K513">
        <v>0.06</v>
      </c>
      <c r="L513">
        <v>7.4999999999999997E-2</v>
      </c>
      <c r="M513">
        <v>1.4999999999999999E-2</v>
      </c>
      <c r="N513">
        <v>0.1</v>
      </c>
      <c r="O513">
        <v>0.11700000000000001</v>
      </c>
      <c r="P513">
        <v>-0.02</v>
      </c>
      <c r="Q513">
        <v>0</v>
      </c>
      <c r="R513">
        <v>-0.02</v>
      </c>
      <c r="S513">
        <v>-0.02</v>
      </c>
      <c r="T513">
        <v>-0.02</v>
      </c>
      <c r="U513">
        <v>0.08</v>
      </c>
      <c r="V513">
        <v>0.1</v>
      </c>
      <c r="W513">
        <v>0.08</v>
      </c>
      <c r="X513">
        <v>0.08</v>
      </c>
      <c r="Y513">
        <v>0.08</v>
      </c>
      <c r="Z513">
        <v>9.7000000000000003E-2</v>
      </c>
      <c r="AA513">
        <v>0.11700000000000001</v>
      </c>
      <c r="AB513">
        <v>9.7000000000000003E-2</v>
      </c>
      <c r="AC513">
        <v>9.7000000000000003E-2</v>
      </c>
      <c r="AD513">
        <v>9.7000000000000003E-2</v>
      </c>
      <c r="AE513" t="str">
        <f>VLOOKUP(G513,'[2]Fee Breakdown-After May18'!BO:BP,2,0)</f>
        <v>Aksesoris FashionEkstensi Rambut &amp; Wig</v>
      </c>
      <c r="AR513" t="s">
        <v>1691</v>
      </c>
      <c r="AS513" t="s">
        <v>1714</v>
      </c>
      <c r="AT513" t="s">
        <v>1716</v>
      </c>
    </row>
    <row r="514" spans="1:46">
      <c r="A514" t="s">
        <v>2028</v>
      </c>
      <c r="B514">
        <v>601303</v>
      </c>
      <c r="C514" t="s">
        <v>2031</v>
      </c>
      <c r="D514">
        <v>838920</v>
      </c>
      <c r="G514" t="s">
        <v>3713</v>
      </c>
      <c r="H514" t="s">
        <v>3713</v>
      </c>
      <c r="I514" t="s">
        <v>246</v>
      </c>
      <c r="J514" t="s">
        <v>2028</v>
      </c>
      <c r="K514">
        <v>5.5E-2</v>
      </c>
      <c r="L514">
        <v>0.08</v>
      </c>
      <c r="M514">
        <v>2.5000000000000001E-2</v>
      </c>
      <c r="N514">
        <v>0.1</v>
      </c>
      <c r="O514">
        <v>0.122</v>
      </c>
      <c r="P514">
        <v>-0.02</v>
      </c>
      <c r="Q514">
        <v>0</v>
      </c>
      <c r="R514">
        <v>-0.02</v>
      </c>
      <c r="S514">
        <v>-0.02</v>
      </c>
      <c r="T514">
        <v>-0.02</v>
      </c>
      <c r="U514">
        <v>0.08</v>
      </c>
      <c r="V514">
        <v>0.1</v>
      </c>
      <c r="W514">
        <v>0.08</v>
      </c>
      <c r="X514">
        <v>0.08</v>
      </c>
      <c r="Y514">
        <v>0.08</v>
      </c>
      <c r="Z514">
        <v>0.10199999999999999</v>
      </c>
      <c r="AA514">
        <v>0.122</v>
      </c>
      <c r="AB514">
        <v>0.10199999999999999</v>
      </c>
      <c r="AC514">
        <v>0.10199999999999999</v>
      </c>
      <c r="AD514">
        <v>0.10199999999999999</v>
      </c>
      <c r="AE514" t="str">
        <f>VLOOKUP(G514,'[2]Fee Breakdown-After May18'!BO:BP,2,0)</f>
        <v>Fashion MuslimPakaian Olahraga Muslim</v>
      </c>
      <c r="AR514" t="s">
        <v>1691</v>
      </c>
      <c r="AS514" t="s">
        <v>1714</v>
      </c>
    </row>
    <row r="515" spans="1:46">
      <c r="A515" t="s">
        <v>1717</v>
      </c>
      <c r="B515">
        <v>700645</v>
      </c>
      <c r="C515" t="s">
        <v>1752</v>
      </c>
      <c r="D515">
        <v>2315408</v>
      </c>
      <c r="E515" t="s">
        <v>1760</v>
      </c>
      <c r="F515">
        <v>2319504</v>
      </c>
      <c r="G515" t="s">
        <v>4064</v>
      </c>
      <c r="H515" t="s">
        <v>3767</v>
      </c>
      <c r="I515" t="s">
        <v>2457</v>
      </c>
      <c r="J515" t="s">
        <v>1717</v>
      </c>
      <c r="K515">
        <v>0.04</v>
      </c>
      <c r="L515">
        <v>6.5000000000000002E-2</v>
      </c>
      <c r="M515">
        <v>2.5000000000000001E-2</v>
      </c>
      <c r="N515">
        <v>7.4999999999999997E-2</v>
      </c>
      <c r="O515">
        <v>6.2E-2</v>
      </c>
      <c r="P515">
        <v>0</v>
      </c>
      <c r="Q515">
        <v>0</v>
      </c>
      <c r="R515">
        <v>0</v>
      </c>
      <c r="S515">
        <v>0</v>
      </c>
      <c r="T515">
        <v>0</v>
      </c>
      <c r="U515">
        <v>7.4999999999999997E-2</v>
      </c>
      <c r="V515">
        <v>7.4999999999999997E-2</v>
      </c>
      <c r="W515">
        <v>7.4999999999999997E-2</v>
      </c>
      <c r="X515">
        <v>7.4999999999999997E-2</v>
      </c>
      <c r="Y515">
        <v>7.4999999999999997E-2</v>
      </c>
      <c r="Z515">
        <v>6.2E-2</v>
      </c>
      <c r="AA515">
        <v>6.2E-2</v>
      </c>
      <c r="AB515">
        <v>6.2E-2</v>
      </c>
      <c r="AC515">
        <v>6.2E-2</v>
      </c>
      <c r="AD515">
        <v>6.2E-2</v>
      </c>
      <c r="AE515" t="str">
        <f>VLOOKUP(G515,'[2]Fee Breakdown-After May18'!BO:BP,2,0)</f>
        <v>KesehatanObat ResepObat Kesuburan, Hormon &amp; Kontrasepsi</v>
      </c>
      <c r="AR515" t="s">
        <v>1717</v>
      </c>
      <c r="AS515" t="s">
        <v>1718</v>
      </c>
    </row>
    <row r="516" spans="1:46">
      <c r="A516" t="s">
        <v>1244</v>
      </c>
      <c r="B516">
        <v>602284</v>
      </c>
      <c r="C516" t="s">
        <v>1290</v>
      </c>
      <c r="D516">
        <v>878600</v>
      </c>
      <c r="G516" t="s">
        <v>3900</v>
      </c>
      <c r="H516" t="s">
        <v>3900</v>
      </c>
      <c r="I516" t="s">
        <v>2457</v>
      </c>
      <c r="J516" t="s">
        <v>2739</v>
      </c>
      <c r="K516">
        <v>0.04</v>
      </c>
      <c r="L516">
        <v>7.0000000000000007E-2</v>
      </c>
      <c r="M516">
        <v>3.0000000000000006E-2</v>
      </c>
      <c r="N516">
        <v>0.1</v>
      </c>
      <c r="O516">
        <v>0.11700000000000001</v>
      </c>
      <c r="P516">
        <v>-0.02</v>
      </c>
      <c r="Q516">
        <v>0</v>
      </c>
      <c r="R516">
        <v>-0.02</v>
      </c>
      <c r="S516">
        <v>-0.02</v>
      </c>
      <c r="T516">
        <v>-0.02</v>
      </c>
      <c r="U516">
        <v>0.08</v>
      </c>
      <c r="V516">
        <v>0.1</v>
      </c>
      <c r="W516">
        <v>0.08</v>
      </c>
      <c r="X516">
        <v>0.08</v>
      </c>
      <c r="Y516">
        <v>0.08</v>
      </c>
      <c r="Z516">
        <v>9.7000000000000003E-2</v>
      </c>
      <c r="AA516">
        <v>0.11700000000000001</v>
      </c>
      <c r="AB516">
        <v>9.7000000000000003E-2</v>
      </c>
      <c r="AC516">
        <v>9.7000000000000003E-2</v>
      </c>
      <c r="AD516">
        <v>9.7000000000000003E-2</v>
      </c>
      <c r="AE516" t="str">
        <f>VLOOKUP(G516,'[2]Fee Breakdown-After May18'!BO:BP,2,0)</f>
        <v>Bayi &amp; PersalinanKeselamatan Bayi</v>
      </c>
      <c r="AR516" t="s">
        <v>1717</v>
      </c>
      <c r="AS516" t="s">
        <v>1719</v>
      </c>
      <c r="AT516" t="s">
        <v>1720</v>
      </c>
    </row>
    <row r="517" spans="1:46">
      <c r="A517" t="s">
        <v>1581</v>
      </c>
      <c r="B517">
        <v>605248</v>
      </c>
      <c r="C517" t="s">
        <v>1611</v>
      </c>
      <c r="D517">
        <v>905864</v>
      </c>
      <c r="G517" t="s">
        <v>3603</v>
      </c>
      <c r="H517" t="s">
        <v>3603</v>
      </c>
      <c r="I517" t="s">
        <v>246</v>
      </c>
      <c r="J517" t="s">
        <v>1581</v>
      </c>
      <c r="K517">
        <v>0.06</v>
      </c>
      <c r="L517">
        <v>7.4999999999999997E-2</v>
      </c>
      <c r="M517">
        <v>1.4999999999999999E-2</v>
      </c>
      <c r="N517">
        <v>0.1</v>
      </c>
      <c r="O517">
        <v>0.11700000000000001</v>
      </c>
      <c r="P517">
        <v>-0.02</v>
      </c>
      <c r="Q517">
        <v>0</v>
      </c>
      <c r="R517">
        <v>-0.02</v>
      </c>
      <c r="S517">
        <v>-0.02</v>
      </c>
      <c r="T517">
        <v>-0.02</v>
      </c>
      <c r="U517">
        <v>0.08</v>
      </c>
      <c r="V517">
        <v>0.1</v>
      </c>
      <c r="W517">
        <v>0.08</v>
      </c>
      <c r="X517">
        <v>0.08</v>
      </c>
      <c r="Y517">
        <v>0.08</v>
      </c>
      <c r="Z517">
        <v>9.7000000000000003E-2</v>
      </c>
      <c r="AA517">
        <v>0.11700000000000001</v>
      </c>
      <c r="AB517">
        <v>9.7000000000000003E-2</v>
      </c>
      <c r="AC517">
        <v>9.7000000000000003E-2</v>
      </c>
      <c r="AD517">
        <v>9.7000000000000003E-2</v>
      </c>
      <c r="AE517" t="str">
        <f>VLOOKUP(G517,'[2]Fee Breakdown-After May18'!BO:BP,2,0)</f>
        <v>Aksesoris FashionAksesoris Rambut</v>
      </c>
      <c r="AR517" t="s">
        <v>1717</v>
      </c>
      <c r="AS517" t="s">
        <v>1719</v>
      </c>
      <c r="AT517" t="s">
        <v>1721</v>
      </c>
    </row>
    <row r="518" spans="1:46">
      <c r="A518" t="s">
        <v>1929</v>
      </c>
      <c r="B518">
        <v>953224</v>
      </c>
      <c r="C518" t="s">
        <v>1947</v>
      </c>
      <c r="D518">
        <v>955144</v>
      </c>
      <c r="G518" t="s">
        <v>3556</v>
      </c>
      <c r="H518" t="s">
        <v>3556</v>
      </c>
      <c r="I518" t="s">
        <v>246</v>
      </c>
      <c r="J518" t="s">
        <v>2479</v>
      </c>
      <c r="K518">
        <v>0.04</v>
      </c>
      <c r="L518">
        <v>4.4999999999999998E-2</v>
      </c>
      <c r="M518">
        <v>4.9999999999999975E-3</v>
      </c>
      <c r="N518">
        <v>4.7500000000000001E-2</v>
      </c>
      <c r="O518">
        <v>3.6999999999999998E-2</v>
      </c>
      <c r="P518">
        <v>-5.0000000000000001E-3</v>
      </c>
      <c r="Q518">
        <v>0</v>
      </c>
      <c r="R518">
        <v>-5.0000000000000001E-3</v>
      </c>
      <c r="S518">
        <v>-5.0000000000000001E-3</v>
      </c>
      <c r="T518">
        <v>-5.0000000000000001E-3</v>
      </c>
      <c r="U518">
        <v>4.2500000000000003E-2</v>
      </c>
      <c r="V518">
        <v>4.7500000000000001E-2</v>
      </c>
      <c r="W518">
        <v>4.2500000000000003E-2</v>
      </c>
      <c r="X518">
        <v>4.2500000000000003E-2</v>
      </c>
      <c r="Y518">
        <v>4.2500000000000003E-2</v>
      </c>
      <c r="Z518">
        <v>3.2000000000000001E-2</v>
      </c>
      <c r="AA518">
        <v>3.6999999999999998E-2</v>
      </c>
      <c r="AB518">
        <v>3.2000000000000001E-2</v>
      </c>
      <c r="AC518">
        <v>3.2000000000000001E-2</v>
      </c>
      <c r="AD518">
        <v>3.2000000000000001E-2</v>
      </c>
      <c r="AE518" t="str">
        <f>VLOOKUP(G518,'[2]Fee Breakdown-After May18'!BO:BP,2,0)</f>
        <v>Aksesori Perhiasan &amp; TurunannyaPerak</v>
      </c>
      <c r="AR518" t="s">
        <v>1717</v>
      </c>
      <c r="AS518" t="s">
        <v>1719</v>
      </c>
      <c r="AT518" t="s">
        <v>1722</v>
      </c>
    </row>
    <row r="519" spans="1:46">
      <c r="A519" t="s">
        <v>1444</v>
      </c>
      <c r="B519">
        <v>801928</v>
      </c>
      <c r="C519" t="s">
        <v>1465</v>
      </c>
      <c r="D519">
        <v>992392</v>
      </c>
      <c r="G519" t="s">
        <v>4072</v>
      </c>
      <c r="H519" t="s">
        <v>4072</v>
      </c>
      <c r="I519" t="s">
        <v>2971</v>
      </c>
      <c r="J519" t="s">
        <v>3208</v>
      </c>
      <c r="K519">
        <v>0.05</v>
      </c>
      <c r="L519">
        <v>0.08</v>
      </c>
      <c r="M519">
        <v>0.03</v>
      </c>
      <c r="N519">
        <v>0.1</v>
      </c>
      <c r="O519">
        <v>8.2000000000000003E-2</v>
      </c>
      <c r="P519">
        <v>-0.02</v>
      </c>
      <c r="Q519">
        <v>0</v>
      </c>
      <c r="R519">
        <v>-0.02</v>
      </c>
      <c r="S519">
        <v>-0.02</v>
      </c>
      <c r="T519">
        <v>-0.02</v>
      </c>
      <c r="U519">
        <v>0.08</v>
      </c>
      <c r="V519">
        <v>0.1</v>
      </c>
      <c r="W519">
        <v>0.08</v>
      </c>
      <c r="X519">
        <v>0.08</v>
      </c>
      <c r="Y519">
        <v>0.08</v>
      </c>
      <c r="Z519">
        <v>6.2E-2</v>
      </c>
      <c r="AA519">
        <v>8.2000000000000003E-2</v>
      </c>
      <c r="AB519">
        <v>6.2E-2</v>
      </c>
      <c r="AC519">
        <v>6.2E-2</v>
      </c>
      <c r="AD519">
        <v>6.2E-2</v>
      </c>
      <c r="AE519" t="str">
        <f>VLOOKUP(G519,'[2]Fee Breakdown-After May18'!BO:BP,2,0)</f>
        <v>Buku, Majalah, &amp; AudioGaya Hidup &amp; Hobi</v>
      </c>
      <c r="AR519" t="s">
        <v>1717</v>
      </c>
      <c r="AS519" t="s">
        <v>1719</v>
      </c>
      <c r="AT519" t="s">
        <v>1723</v>
      </c>
    </row>
    <row r="520" spans="1:46">
      <c r="A520" t="s">
        <v>1244</v>
      </c>
      <c r="B520">
        <v>602284</v>
      </c>
      <c r="C520" t="s">
        <v>1335</v>
      </c>
      <c r="D520">
        <v>877832</v>
      </c>
      <c r="E520" t="s">
        <v>1339</v>
      </c>
      <c r="F520">
        <v>700704</v>
      </c>
      <c r="G520" t="s">
        <v>3960</v>
      </c>
      <c r="H520" t="s">
        <v>4075</v>
      </c>
      <c r="I520" t="s">
        <v>2457</v>
      </c>
      <c r="J520" t="s">
        <v>2739</v>
      </c>
      <c r="K520">
        <v>0.04</v>
      </c>
      <c r="L520">
        <v>7.0000000000000007E-2</v>
      </c>
      <c r="M520">
        <v>3.0000000000000006E-2</v>
      </c>
      <c r="N520">
        <v>9.2499999999999999E-2</v>
      </c>
      <c r="O520">
        <v>0.1095</v>
      </c>
      <c r="P520">
        <v>-1.2500000000000002E-2</v>
      </c>
      <c r="Q520">
        <v>0</v>
      </c>
      <c r="R520">
        <v>-1.2500000000000002E-2</v>
      </c>
      <c r="S520">
        <v>-1.2500000000000002E-2</v>
      </c>
      <c r="T520">
        <v>-1.2500000000000002E-2</v>
      </c>
      <c r="U520">
        <v>0.08</v>
      </c>
      <c r="V520">
        <v>9.2499999999999999E-2</v>
      </c>
      <c r="W520">
        <v>0.08</v>
      </c>
      <c r="X520">
        <v>0.08</v>
      </c>
      <c r="Y520">
        <v>0.08</v>
      </c>
      <c r="Z520">
        <v>9.7000000000000003E-2</v>
      </c>
      <c r="AA520">
        <v>0.1095</v>
      </c>
      <c r="AB520">
        <v>9.7000000000000003E-2</v>
      </c>
      <c r="AC520">
        <v>9.7000000000000003E-2</v>
      </c>
      <c r="AD520">
        <v>9.7000000000000003E-2</v>
      </c>
      <c r="AE520" t="str">
        <f>VLOOKUP(G520,'[2]Fee Breakdown-After May18'!BO:BP,2,0)</f>
        <v>Bayi &amp; PersalinanNursing &amp; Pemberian MakanBotol Bayi &amp; Aksesorinya</v>
      </c>
      <c r="AR520" t="s">
        <v>1717</v>
      </c>
      <c r="AS520" t="s">
        <v>1724</v>
      </c>
      <c r="AT520" t="s">
        <v>1725</v>
      </c>
    </row>
    <row r="521" spans="1:46">
      <c r="A521" t="s">
        <v>1244</v>
      </c>
      <c r="B521">
        <v>602284</v>
      </c>
      <c r="C521" t="s">
        <v>1335</v>
      </c>
      <c r="D521">
        <v>877832</v>
      </c>
      <c r="E521" t="s">
        <v>1342</v>
      </c>
      <c r="F521">
        <v>933640</v>
      </c>
      <c r="G521" t="s">
        <v>3984</v>
      </c>
      <c r="H521" t="s">
        <v>4075</v>
      </c>
      <c r="I521" t="s">
        <v>2457</v>
      </c>
      <c r="J521" t="s">
        <v>2739</v>
      </c>
      <c r="K521">
        <v>0.04</v>
      </c>
      <c r="L521">
        <v>7.0000000000000007E-2</v>
      </c>
      <c r="M521">
        <v>3.0000000000000006E-2</v>
      </c>
      <c r="N521">
        <v>9.5000000000000001E-2</v>
      </c>
      <c r="O521">
        <v>0.11700000000000001</v>
      </c>
      <c r="P521">
        <v>-0.02</v>
      </c>
      <c r="Q521">
        <v>0</v>
      </c>
      <c r="R521">
        <v>-0.02</v>
      </c>
      <c r="S521">
        <v>-0.02</v>
      </c>
      <c r="T521">
        <v>-0.02</v>
      </c>
      <c r="U521">
        <v>7.4999999999999997E-2</v>
      </c>
      <c r="V521">
        <v>9.5000000000000001E-2</v>
      </c>
      <c r="W521">
        <v>7.4999999999999997E-2</v>
      </c>
      <c r="X521">
        <v>7.4999999999999997E-2</v>
      </c>
      <c r="Y521">
        <v>7.4999999999999997E-2</v>
      </c>
      <c r="Z521">
        <v>9.7000000000000003E-2</v>
      </c>
      <c r="AA521">
        <v>0.11700000000000001</v>
      </c>
      <c r="AB521">
        <v>9.7000000000000003E-2</v>
      </c>
      <c r="AC521">
        <v>9.7000000000000003E-2</v>
      </c>
      <c r="AD521">
        <v>9.7000000000000003E-2</v>
      </c>
      <c r="AE521" t="str">
        <f>VLOOKUP(G521,'[2]Fee Breakdown-After May18'!BO:BP,2,0)</f>
        <v>Bayi &amp; PersalinanNursing &amp; Pemberian MakanPompa ASI &amp; Aksesorinya</v>
      </c>
      <c r="AR521" t="s">
        <v>1717</v>
      </c>
      <c r="AS521" t="s">
        <v>1724</v>
      </c>
      <c r="AT521" t="s">
        <v>1726</v>
      </c>
    </row>
    <row r="522" spans="1:46">
      <c r="A522" t="s">
        <v>1244</v>
      </c>
      <c r="B522">
        <v>602284</v>
      </c>
      <c r="C522" t="s">
        <v>1335</v>
      </c>
      <c r="D522">
        <v>877832</v>
      </c>
      <c r="E522" t="s">
        <v>1346</v>
      </c>
      <c r="F522">
        <v>962952</v>
      </c>
      <c r="G522" t="s">
        <v>3978</v>
      </c>
      <c r="H522" t="s">
        <v>4075</v>
      </c>
      <c r="I522" t="s">
        <v>2457</v>
      </c>
      <c r="J522" t="s">
        <v>2739</v>
      </c>
      <c r="K522">
        <v>0.04</v>
      </c>
      <c r="L522">
        <v>7.0000000000000007E-2</v>
      </c>
      <c r="M522">
        <v>3.0000000000000006E-2</v>
      </c>
      <c r="N522">
        <v>9.2499999999999999E-2</v>
      </c>
      <c r="O522">
        <v>0.1095</v>
      </c>
      <c r="P522">
        <v>-1.2500000000000002E-2</v>
      </c>
      <c r="Q522">
        <v>0</v>
      </c>
      <c r="R522">
        <v>-1.2500000000000002E-2</v>
      </c>
      <c r="S522">
        <v>-1.2500000000000002E-2</v>
      </c>
      <c r="T522">
        <v>-1.2500000000000002E-2</v>
      </c>
      <c r="U522">
        <v>0.08</v>
      </c>
      <c r="V522">
        <v>9.2499999999999999E-2</v>
      </c>
      <c r="W522">
        <v>0.08</v>
      </c>
      <c r="X522">
        <v>0.08</v>
      </c>
      <c r="Y522">
        <v>0.08</v>
      </c>
      <c r="Z522">
        <v>9.7000000000000003E-2</v>
      </c>
      <c r="AA522">
        <v>0.1095</v>
      </c>
      <c r="AB522">
        <v>9.7000000000000003E-2</v>
      </c>
      <c r="AC522">
        <v>9.7000000000000003E-2</v>
      </c>
      <c r="AD522">
        <v>9.7000000000000003E-2</v>
      </c>
      <c r="AE522" t="str">
        <f>VLOOKUP(G522,'[2]Fee Breakdown-After May18'!BO:BP,2,0)</f>
        <v>Bayi &amp; PersalinanNursing &amp; Pemberian MakanPenyimpanan &amp; Penataan Susu Formula &amp; Susu</v>
      </c>
      <c r="AR522" t="s">
        <v>1717</v>
      </c>
      <c r="AS522" t="s">
        <v>1724</v>
      </c>
      <c r="AT522" t="s">
        <v>1727</v>
      </c>
    </row>
    <row r="523" spans="1:46">
      <c r="A523" t="s">
        <v>1244</v>
      </c>
      <c r="B523">
        <v>602284</v>
      </c>
      <c r="C523" t="s">
        <v>1335</v>
      </c>
      <c r="D523">
        <v>877832</v>
      </c>
      <c r="E523" t="s">
        <v>1340</v>
      </c>
      <c r="F523">
        <v>700707</v>
      </c>
      <c r="G523" t="s">
        <v>3981</v>
      </c>
      <c r="H523" t="s">
        <v>4075</v>
      </c>
      <c r="I523" t="s">
        <v>2457</v>
      </c>
      <c r="J523" t="s">
        <v>2739</v>
      </c>
      <c r="K523">
        <v>0.04</v>
      </c>
      <c r="L523">
        <v>7.0000000000000007E-2</v>
      </c>
      <c r="M523">
        <v>3.0000000000000006E-2</v>
      </c>
      <c r="N523">
        <v>9.2499999999999999E-2</v>
      </c>
      <c r="O523">
        <v>0.1095</v>
      </c>
      <c r="P523">
        <v>-1.2500000000000002E-2</v>
      </c>
      <c r="Q523">
        <v>0</v>
      </c>
      <c r="R523">
        <v>-1.2500000000000002E-2</v>
      </c>
      <c r="S523">
        <v>-1.2500000000000002E-2</v>
      </c>
      <c r="T523">
        <v>-1.2500000000000002E-2</v>
      </c>
      <c r="U523">
        <v>0.08</v>
      </c>
      <c r="V523">
        <v>9.2499999999999999E-2</v>
      </c>
      <c r="W523">
        <v>0.08</v>
      </c>
      <c r="X523">
        <v>0.08</v>
      </c>
      <c r="Y523">
        <v>0.08</v>
      </c>
      <c r="Z523">
        <v>9.7000000000000003E-2</v>
      </c>
      <c r="AA523">
        <v>0.1095</v>
      </c>
      <c r="AB523">
        <v>9.7000000000000003E-2</v>
      </c>
      <c r="AC523">
        <v>9.7000000000000003E-2</v>
      </c>
      <c r="AD523">
        <v>9.7000000000000003E-2</v>
      </c>
      <c r="AE523" t="str">
        <f>VLOOKUP(G523,'[2]Fee Breakdown-After May18'!BO:BP,2,0)</f>
        <v>Bayi &amp; PersalinanNursing &amp; Pemberian MakanPeralatan Bayi</v>
      </c>
      <c r="AR523" t="s">
        <v>1717</v>
      </c>
      <c r="AS523" t="s">
        <v>1724</v>
      </c>
      <c r="AT523" t="s">
        <v>356</v>
      </c>
    </row>
    <row r="524" spans="1:46">
      <c r="A524" t="s">
        <v>1244</v>
      </c>
      <c r="B524">
        <v>602284</v>
      </c>
      <c r="C524" t="s">
        <v>1335</v>
      </c>
      <c r="D524">
        <v>877832</v>
      </c>
      <c r="E524" t="s">
        <v>1336</v>
      </c>
      <c r="F524">
        <v>842896</v>
      </c>
      <c r="G524" t="s">
        <v>3966</v>
      </c>
      <c r="H524" t="s">
        <v>4075</v>
      </c>
      <c r="I524" t="s">
        <v>2457</v>
      </c>
      <c r="J524" t="s">
        <v>2739</v>
      </c>
      <c r="K524">
        <v>0.04</v>
      </c>
      <c r="L524">
        <v>7.0000000000000007E-2</v>
      </c>
      <c r="M524">
        <v>3.0000000000000006E-2</v>
      </c>
      <c r="N524">
        <v>9.2499999999999999E-2</v>
      </c>
      <c r="O524">
        <v>0.1095</v>
      </c>
      <c r="P524">
        <v>-1.2500000000000002E-2</v>
      </c>
      <c r="Q524">
        <v>0</v>
      </c>
      <c r="R524">
        <v>-1.2500000000000002E-2</v>
      </c>
      <c r="S524">
        <v>-1.2500000000000002E-2</v>
      </c>
      <c r="T524">
        <v>-1.2500000000000002E-2</v>
      </c>
      <c r="U524">
        <v>0.08</v>
      </c>
      <c r="V524">
        <v>9.2499999999999999E-2</v>
      </c>
      <c r="W524">
        <v>0.08</v>
      </c>
      <c r="X524">
        <v>0.08</v>
      </c>
      <c r="Y524">
        <v>0.08</v>
      </c>
      <c r="Z524">
        <v>9.7000000000000003E-2</v>
      </c>
      <c r="AA524">
        <v>0.1095</v>
      </c>
      <c r="AB524">
        <v>9.7000000000000003E-2</v>
      </c>
      <c r="AC524">
        <v>9.7000000000000003E-2</v>
      </c>
      <c r="AD524">
        <v>9.7000000000000003E-2</v>
      </c>
      <c r="AE524" t="str">
        <f>VLOOKUP(G524,'[2]Fee Breakdown-After May18'!BO:BP,2,0)</f>
        <v>Bayi &amp; PersalinanNursing &amp; Pemberian MakanKotak dan Rak Pengering Botol Bayi</v>
      </c>
      <c r="AR524" t="s">
        <v>1717</v>
      </c>
      <c r="AS524" t="s">
        <v>1724</v>
      </c>
      <c r="AT524" t="s">
        <v>1728</v>
      </c>
    </row>
    <row r="525" spans="1:46">
      <c r="A525" t="s">
        <v>1244</v>
      </c>
      <c r="B525">
        <v>602284</v>
      </c>
      <c r="C525" t="s">
        <v>1335</v>
      </c>
      <c r="D525">
        <v>877832</v>
      </c>
      <c r="E525" t="s">
        <v>1344</v>
      </c>
      <c r="F525">
        <v>890888</v>
      </c>
      <c r="G525" t="s">
        <v>3963</v>
      </c>
      <c r="H525" t="s">
        <v>4075</v>
      </c>
      <c r="I525" t="s">
        <v>2457</v>
      </c>
      <c r="J525" t="s">
        <v>2739</v>
      </c>
      <c r="K525">
        <v>0.04</v>
      </c>
      <c r="L525">
        <v>7.0000000000000007E-2</v>
      </c>
      <c r="M525">
        <v>3.0000000000000006E-2</v>
      </c>
      <c r="N525">
        <v>9.2499999999999999E-2</v>
      </c>
      <c r="O525">
        <v>0.1095</v>
      </c>
      <c r="P525">
        <v>-1.2500000000000002E-2</v>
      </c>
      <c r="Q525">
        <v>0</v>
      </c>
      <c r="R525">
        <v>-1.2500000000000002E-2</v>
      </c>
      <c r="S525">
        <v>-1.2500000000000002E-2</v>
      </c>
      <c r="T525">
        <v>-1.2500000000000002E-2</v>
      </c>
      <c r="U525">
        <v>0.08</v>
      </c>
      <c r="V525">
        <v>9.2499999999999999E-2</v>
      </c>
      <c r="W525">
        <v>0.08</v>
      </c>
      <c r="X525">
        <v>0.08</v>
      </c>
      <c r="Y525">
        <v>0.08</v>
      </c>
      <c r="Z525">
        <v>9.7000000000000003E-2</v>
      </c>
      <c r="AA525">
        <v>0.1095</v>
      </c>
      <c r="AB525">
        <v>9.7000000000000003E-2</v>
      </c>
      <c r="AC525">
        <v>9.7000000000000003E-2</v>
      </c>
      <c r="AD525">
        <v>9.7000000000000003E-2</v>
      </c>
      <c r="AE525" t="str">
        <f>VLOOKUP(G525,'[2]Fee Breakdown-After May18'!BO:BP,2,0)</f>
        <v>Bayi &amp; PersalinanNursing &amp; Pemberian MakanDot</v>
      </c>
      <c r="AR525" t="s">
        <v>1717</v>
      </c>
      <c r="AS525" t="s">
        <v>1724</v>
      </c>
      <c r="AT525" t="s">
        <v>1729</v>
      </c>
    </row>
    <row r="526" spans="1:46">
      <c r="A526" t="s">
        <v>1244</v>
      </c>
      <c r="B526">
        <v>602284</v>
      </c>
      <c r="C526" t="s">
        <v>1335</v>
      </c>
      <c r="D526">
        <v>877832</v>
      </c>
      <c r="E526" t="s">
        <v>1338</v>
      </c>
      <c r="F526">
        <v>890376</v>
      </c>
      <c r="G526" t="s">
        <v>3972</v>
      </c>
      <c r="H526" t="s">
        <v>4075</v>
      </c>
      <c r="I526" t="s">
        <v>2457</v>
      </c>
      <c r="J526" t="s">
        <v>2739</v>
      </c>
      <c r="K526">
        <v>0.04</v>
      </c>
      <c r="L526">
        <v>7.0000000000000007E-2</v>
      </c>
      <c r="M526">
        <v>3.0000000000000006E-2</v>
      </c>
      <c r="N526">
        <v>9.2499999999999999E-2</v>
      </c>
      <c r="O526">
        <v>0.1095</v>
      </c>
      <c r="P526">
        <v>-1.2500000000000002E-2</v>
      </c>
      <c r="Q526">
        <v>0</v>
      </c>
      <c r="R526">
        <v>-1.2500000000000002E-2</v>
      </c>
      <c r="S526">
        <v>-1.2500000000000002E-2</v>
      </c>
      <c r="T526">
        <v>-1.2500000000000002E-2</v>
      </c>
      <c r="U526">
        <v>0.08</v>
      </c>
      <c r="V526">
        <v>9.2499999999999999E-2</v>
      </c>
      <c r="W526">
        <v>0.08</v>
      </c>
      <c r="X526">
        <v>0.08</v>
      </c>
      <c r="Y526">
        <v>0.08</v>
      </c>
      <c r="Z526">
        <v>9.7000000000000003E-2</v>
      </c>
      <c r="AA526">
        <v>0.1095</v>
      </c>
      <c r="AB526">
        <v>9.7000000000000003E-2</v>
      </c>
      <c r="AC526">
        <v>9.7000000000000003E-2</v>
      </c>
      <c r="AD526">
        <v>9.7000000000000003E-2</v>
      </c>
      <c r="AE526" t="str">
        <f>VLOOKUP(G526,'[2]Fee Breakdown-After May18'!BO:BP,2,0)</f>
        <v>Bayi &amp; PersalinanNursing &amp; Pemberian MakanPenghangat &amp; Pendingin &amp; Pensteril Botol Bayi</v>
      </c>
      <c r="AR526" t="s">
        <v>1717</v>
      </c>
      <c r="AS526" t="s">
        <v>1724</v>
      </c>
      <c r="AT526" t="s">
        <v>1730</v>
      </c>
    </row>
    <row r="527" spans="1:46">
      <c r="A527" t="s">
        <v>1244</v>
      </c>
      <c r="B527">
        <v>602284</v>
      </c>
      <c r="C527" t="s">
        <v>1335</v>
      </c>
      <c r="D527">
        <v>877832</v>
      </c>
      <c r="E527" t="s">
        <v>1345</v>
      </c>
      <c r="F527">
        <v>602707</v>
      </c>
      <c r="G527" t="s">
        <v>3975</v>
      </c>
      <c r="H527" t="s">
        <v>4075</v>
      </c>
      <c r="I527" t="s">
        <v>2457</v>
      </c>
      <c r="J527" t="s">
        <v>2739</v>
      </c>
      <c r="K527">
        <v>0.04</v>
      </c>
      <c r="L527">
        <v>7.0000000000000007E-2</v>
      </c>
      <c r="M527">
        <v>3.0000000000000006E-2</v>
      </c>
      <c r="N527">
        <v>7.7499999999999999E-2</v>
      </c>
      <c r="O527">
        <v>0.11700000000000001</v>
      </c>
      <c r="P527">
        <v>-0.02</v>
      </c>
      <c r="Q527">
        <v>0</v>
      </c>
      <c r="R527">
        <v>-0.02</v>
      </c>
      <c r="S527">
        <v>-0.02</v>
      </c>
      <c r="T527">
        <v>-0.02</v>
      </c>
      <c r="U527">
        <v>5.7499999999999996E-2</v>
      </c>
      <c r="V527">
        <v>7.7499999999999999E-2</v>
      </c>
      <c r="W527">
        <v>5.7499999999999996E-2</v>
      </c>
      <c r="X527">
        <v>5.7499999999999996E-2</v>
      </c>
      <c r="Y527">
        <v>5.7499999999999996E-2</v>
      </c>
      <c r="Z527">
        <v>9.7000000000000003E-2</v>
      </c>
      <c r="AA527">
        <v>0.11700000000000001</v>
      </c>
      <c r="AB527">
        <v>9.7000000000000003E-2</v>
      </c>
      <c r="AC527">
        <v>9.7000000000000003E-2</v>
      </c>
      <c r="AD527">
        <v>9.7000000000000003E-2</v>
      </c>
      <c r="AE527" t="str">
        <f>VLOOKUP(G527,'[2]Fee Breakdown-After May18'!BO:BP,2,0)</f>
        <v>Bayi &amp; PersalinanNursing &amp; Pemberian MakanPengolah Makanan</v>
      </c>
      <c r="AR527" t="s">
        <v>1717</v>
      </c>
      <c r="AS527" t="s">
        <v>1724</v>
      </c>
      <c r="AT527" t="s">
        <v>1731</v>
      </c>
    </row>
    <row r="528" spans="1:46">
      <c r="A528" t="s">
        <v>1244</v>
      </c>
      <c r="B528">
        <v>602284</v>
      </c>
      <c r="C528" t="s">
        <v>1335</v>
      </c>
      <c r="D528">
        <v>877832</v>
      </c>
      <c r="E528" t="s">
        <v>1347</v>
      </c>
      <c r="F528">
        <v>890632</v>
      </c>
      <c r="G528" t="s">
        <v>3987</v>
      </c>
      <c r="H528" t="s">
        <v>4075</v>
      </c>
      <c r="I528" t="s">
        <v>2457</v>
      </c>
      <c r="J528" t="s">
        <v>2739</v>
      </c>
      <c r="K528">
        <v>0.04</v>
      </c>
      <c r="L528">
        <v>7.0000000000000007E-2</v>
      </c>
      <c r="M528">
        <v>3.0000000000000006E-2</v>
      </c>
      <c r="N528">
        <v>0.1</v>
      </c>
      <c r="O528">
        <v>0.11700000000000001</v>
      </c>
      <c r="P528">
        <v>-0.02</v>
      </c>
      <c r="Q528">
        <v>0</v>
      </c>
      <c r="R528">
        <v>-0.02</v>
      </c>
      <c r="S528">
        <v>-0.02</v>
      </c>
      <c r="T528">
        <v>-0.02</v>
      </c>
      <c r="U528">
        <v>0.08</v>
      </c>
      <c r="V528">
        <v>0.1</v>
      </c>
      <c r="W528">
        <v>0.08</v>
      </c>
      <c r="X528">
        <v>0.08</v>
      </c>
      <c r="Y528">
        <v>0.08</v>
      </c>
      <c r="Z528">
        <v>9.7000000000000003E-2</v>
      </c>
      <c r="AA528">
        <v>0.11700000000000001</v>
      </c>
      <c r="AB528">
        <v>9.7000000000000003E-2</v>
      </c>
      <c r="AC528">
        <v>9.7000000000000003E-2</v>
      </c>
      <c r="AD528">
        <v>9.7000000000000003E-2</v>
      </c>
      <c r="AE528" t="str">
        <f>VLOOKUP(G528,'[2]Fee Breakdown-After May18'!BO:BP,2,0)</f>
        <v>Bayi &amp; PersalinanNursing &amp; Pemberian MakanSelimut Nursing</v>
      </c>
      <c r="AR528" t="s">
        <v>1717</v>
      </c>
      <c r="AS528" t="s">
        <v>1724</v>
      </c>
      <c r="AT528" t="s">
        <v>1732</v>
      </c>
    </row>
    <row r="529" spans="1:46">
      <c r="A529" t="s">
        <v>1244</v>
      </c>
      <c r="B529">
        <v>602284</v>
      </c>
      <c r="C529" t="s">
        <v>1335</v>
      </c>
      <c r="D529">
        <v>877832</v>
      </c>
      <c r="E529" t="s">
        <v>1341</v>
      </c>
      <c r="F529">
        <v>890504</v>
      </c>
      <c r="G529" t="s">
        <v>3956</v>
      </c>
      <c r="H529" t="s">
        <v>4075</v>
      </c>
      <c r="I529" t="s">
        <v>2457</v>
      </c>
      <c r="J529" t="s">
        <v>2739</v>
      </c>
      <c r="K529">
        <v>0.04</v>
      </c>
      <c r="L529">
        <v>7.0000000000000007E-2</v>
      </c>
      <c r="M529">
        <v>3.0000000000000006E-2</v>
      </c>
      <c r="N529">
        <v>0.1</v>
      </c>
      <c r="O529">
        <v>0.11700000000000001</v>
      </c>
      <c r="P529">
        <v>-0.02</v>
      </c>
      <c r="Q529">
        <v>0</v>
      </c>
      <c r="R529">
        <v>-0.02</v>
      </c>
      <c r="S529">
        <v>-0.02</v>
      </c>
      <c r="T529">
        <v>-0.02</v>
      </c>
      <c r="U529">
        <v>0.08</v>
      </c>
      <c r="V529">
        <v>0.1</v>
      </c>
      <c r="W529">
        <v>0.08</v>
      </c>
      <c r="X529">
        <v>0.08</v>
      </c>
      <c r="Y529">
        <v>0.08</v>
      </c>
      <c r="Z529">
        <v>9.7000000000000003E-2</v>
      </c>
      <c r="AA529">
        <v>0.11700000000000001</v>
      </c>
      <c r="AB529">
        <v>9.7000000000000003E-2</v>
      </c>
      <c r="AC529">
        <v>9.7000000000000003E-2</v>
      </c>
      <c r="AD529">
        <v>9.7000000000000003E-2</v>
      </c>
      <c r="AE529" t="str">
        <f>VLOOKUP(G529,'[2]Fee Breakdown-After May18'!BO:BP,2,0)</f>
        <v>Bayi &amp; PersalinanNursing &amp; Pemberian MakanBantalan Payudara</v>
      </c>
      <c r="AR529" t="s">
        <v>1717</v>
      </c>
      <c r="AS529" t="s">
        <v>1724</v>
      </c>
      <c r="AT529" t="s">
        <v>1733</v>
      </c>
    </row>
    <row r="530" spans="1:46">
      <c r="A530" t="s">
        <v>1244</v>
      </c>
      <c r="B530">
        <v>602284</v>
      </c>
      <c r="C530" t="s">
        <v>1335</v>
      </c>
      <c r="D530">
        <v>877832</v>
      </c>
      <c r="E530" t="s">
        <v>1337</v>
      </c>
      <c r="F530">
        <v>819728</v>
      </c>
      <c r="G530" t="s">
        <v>3969</v>
      </c>
      <c r="H530" t="s">
        <v>4075</v>
      </c>
      <c r="I530" t="s">
        <v>2457</v>
      </c>
      <c r="J530" t="s">
        <v>2739</v>
      </c>
      <c r="K530">
        <v>0.04</v>
      </c>
      <c r="L530">
        <v>7.0000000000000007E-2</v>
      </c>
      <c r="M530">
        <v>3.0000000000000006E-2</v>
      </c>
      <c r="N530">
        <v>9.2499999999999999E-2</v>
      </c>
      <c r="O530">
        <v>0.1095</v>
      </c>
      <c r="P530">
        <v>-1.2500000000000002E-2</v>
      </c>
      <c r="Q530">
        <v>0</v>
      </c>
      <c r="R530">
        <v>-1.2500000000000002E-2</v>
      </c>
      <c r="S530">
        <v>-1.2500000000000002E-2</v>
      </c>
      <c r="T530">
        <v>-1.2500000000000002E-2</v>
      </c>
      <c r="U530">
        <v>0.08</v>
      </c>
      <c r="V530">
        <v>9.2499999999999999E-2</v>
      </c>
      <c r="W530">
        <v>0.08</v>
      </c>
      <c r="X530">
        <v>0.08</v>
      </c>
      <c r="Y530">
        <v>0.08</v>
      </c>
      <c r="Z530">
        <v>9.7000000000000003E-2</v>
      </c>
      <c r="AA530">
        <v>0.1095</v>
      </c>
      <c r="AB530">
        <v>9.7000000000000003E-2</v>
      </c>
      <c r="AC530">
        <v>9.7000000000000003E-2</v>
      </c>
      <c r="AD530">
        <v>9.7000000000000003E-2</v>
      </c>
      <c r="AE530" t="str">
        <f>VLOOKUP(G530,'[2]Fee Breakdown-After May18'!BO:BP,2,0)</f>
        <v>Bayi &amp; PersalinanNursing &amp; Pemberian MakanPembersih Botol Bayi</v>
      </c>
      <c r="AR530" t="s">
        <v>1717</v>
      </c>
      <c r="AS530" t="s">
        <v>1724</v>
      </c>
      <c r="AT530" t="s">
        <v>1734</v>
      </c>
    </row>
    <row r="531" spans="1:46">
      <c r="A531" t="s">
        <v>1244</v>
      </c>
      <c r="B531">
        <v>602284</v>
      </c>
      <c r="C531" t="s">
        <v>1335</v>
      </c>
      <c r="D531">
        <v>877832</v>
      </c>
      <c r="E531" t="s">
        <v>1343</v>
      </c>
      <c r="F531">
        <v>998024</v>
      </c>
      <c r="G531" t="s">
        <v>3954</v>
      </c>
      <c r="H531" t="s">
        <v>4075</v>
      </c>
      <c r="I531" t="s">
        <v>2457</v>
      </c>
      <c r="J531" t="s">
        <v>2739</v>
      </c>
      <c r="K531">
        <v>0.04</v>
      </c>
      <c r="L531">
        <v>7.0000000000000007E-2</v>
      </c>
      <c r="M531">
        <v>3.0000000000000006E-2</v>
      </c>
      <c r="N531">
        <v>0.1</v>
      </c>
      <c r="O531">
        <v>0.11700000000000001</v>
      </c>
      <c r="P531">
        <v>-0.02</v>
      </c>
      <c r="Q531">
        <v>0</v>
      </c>
      <c r="R531">
        <v>-0.02</v>
      </c>
      <c r="S531">
        <v>-0.02</v>
      </c>
      <c r="T531">
        <v>-0.02</v>
      </c>
      <c r="U531">
        <v>0.08</v>
      </c>
      <c r="V531">
        <v>0.1</v>
      </c>
      <c r="W531">
        <v>0.08</v>
      </c>
      <c r="X531">
        <v>0.08</v>
      </c>
      <c r="Y531">
        <v>0.08</v>
      </c>
      <c r="Z531">
        <v>9.7000000000000003E-2</v>
      </c>
      <c r="AA531">
        <v>0.11700000000000001</v>
      </c>
      <c r="AB531">
        <v>9.7000000000000003E-2</v>
      </c>
      <c r="AC531">
        <v>9.7000000000000003E-2</v>
      </c>
      <c r="AD531">
        <v>9.7000000000000003E-2</v>
      </c>
      <c r="AE531" t="str">
        <f>VLOOKUP(G531,'[2]Fee Breakdown-After May18'!BO:BP,2,0)</f>
        <v>Bayi &amp; PersalinanNursing &amp; Pemberian MakanBantal Menyusui</v>
      </c>
      <c r="AR531" t="s">
        <v>1717</v>
      </c>
      <c r="AS531" t="s">
        <v>1724</v>
      </c>
      <c r="AT531" t="s">
        <v>1735</v>
      </c>
    </row>
    <row r="532" spans="1:46">
      <c r="A532" t="s">
        <v>1244</v>
      </c>
      <c r="B532">
        <v>602284</v>
      </c>
      <c r="C532" t="s">
        <v>1281</v>
      </c>
      <c r="D532">
        <v>878216</v>
      </c>
      <c r="E532" t="s">
        <v>1288</v>
      </c>
      <c r="F532">
        <v>602734</v>
      </c>
      <c r="G532" t="s">
        <v>3883</v>
      </c>
      <c r="H532" t="s">
        <v>4099</v>
      </c>
      <c r="I532" t="s">
        <v>2457</v>
      </c>
      <c r="J532" t="s">
        <v>2739</v>
      </c>
      <c r="K532">
        <v>0.04</v>
      </c>
      <c r="L532">
        <v>7.0000000000000007E-2</v>
      </c>
      <c r="M532">
        <v>3.0000000000000006E-2</v>
      </c>
      <c r="N532">
        <v>9.2499999999999999E-2</v>
      </c>
      <c r="O532">
        <v>0.1095</v>
      </c>
      <c r="P532">
        <v>-1.2500000000000002E-2</v>
      </c>
      <c r="Q532">
        <v>0</v>
      </c>
      <c r="R532">
        <v>-1.2500000000000002E-2</v>
      </c>
      <c r="S532">
        <v>-1.2500000000000002E-2</v>
      </c>
      <c r="T532">
        <v>-1.2500000000000002E-2</v>
      </c>
      <c r="U532">
        <v>0.08</v>
      </c>
      <c r="V532">
        <v>9.2499999999999999E-2</v>
      </c>
      <c r="W532">
        <v>0.08</v>
      </c>
      <c r="X532">
        <v>0.08</v>
      </c>
      <c r="Y532">
        <v>0.08</v>
      </c>
      <c r="Z532">
        <v>9.7000000000000003E-2</v>
      </c>
      <c r="AA532">
        <v>0.1095</v>
      </c>
      <c r="AB532">
        <v>9.7000000000000003E-2</v>
      </c>
      <c r="AC532">
        <v>9.7000000000000003E-2</v>
      </c>
      <c r="AD532">
        <v>9.7000000000000003E-2</v>
      </c>
      <c r="AE532" t="str">
        <f>VLOOKUP(G532,'[2]Fee Breakdown-After May18'!BO:BP,2,0)</f>
        <v>Bayi &amp; PersalinanFurnitur BayiKasur &amp; Tempat Tidur</v>
      </c>
      <c r="AR532" t="s">
        <v>1717</v>
      </c>
      <c r="AS532" t="s">
        <v>1724</v>
      </c>
      <c r="AT532" t="s">
        <v>1736</v>
      </c>
    </row>
    <row r="533" spans="1:46">
      <c r="A533" t="s">
        <v>1244</v>
      </c>
      <c r="B533">
        <v>602284</v>
      </c>
      <c r="C533" t="s">
        <v>1281</v>
      </c>
      <c r="D533">
        <v>878216</v>
      </c>
      <c r="E533" t="s">
        <v>1289</v>
      </c>
      <c r="F533">
        <v>893448</v>
      </c>
      <c r="G533" t="s">
        <v>3888</v>
      </c>
      <c r="H533" t="s">
        <v>4099</v>
      </c>
      <c r="I533" t="s">
        <v>2457</v>
      </c>
      <c r="J533" t="s">
        <v>2739</v>
      </c>
      <c r="K533">
        <v>0.04</v>
      </c>
      <c r="L533">
        <v>7.0000000000000007E-2</v>
      </c>
      <c r="M533">
        <v>3.0000000000000006E-2</v>
      </c>
      <c r="N533">
        <v>0.1</v>
      </c>
      <c r="O533">
        <v>0.11700000000000001</v>
      </c>
      <c r="P533">
        <v>-0.02</v>
      </c>
      <c r="Q533">
        <v>0</v>
      </c>
      <c r="R533">
        <v>-0.02</v>
      </c>
      <c r="S533">
        <v>-0.02</v>
      </c>
      <c r="T533">
        <v>-0.02</v>
      </c>
      <c r="U533">
        <v>0.08</v>
      </c>
      <c r="V533">
        <v>0.1</v>
      </c>
      <c r="W533">
        <v>0.08</v>
      </c>
      <c r="X533">
        <v>0.08</v>
      </c>
      <c r="Y533">
        <v>0.08</v>
      </c>
      <c r="Z533">
        <v>9.7000000000000003E-2</v>
      </c>
      <c r="AA533">
        <v>0.11700000000000001</v>
      </c>
      <c r="AB533">
        <v>9.7000000000000003E-2</v>
      </c>
      <c r="AC533">
        <v>9.7000000000000003E-2</v>
      </c>
      <c r="AD533">
        <v>9.7000000000000003E-2</v>
      </c>
      <c r="AE533" t="str">
        <f>VLOOKUP(G533,'[2]Fee Breakdown-After May18'!BO:BP,2,0)</f>
        <v>Bayi &amp; PersalinanFurnitur BayiKursi Pelatihan Toilet &amp; Kursi Toilet</v>
      </c>
      <c r="AR533" t="s">
        <v>1717</v>
      </c>
      <c r="AS533" t="s">
        <v>1724</v>
      </c>
      <c r="AT533" t="s">
        <v>1737</v>
      </c>
    </row>
    <row r="534" spans="1:46">
      <c r="A534" t="s">
        <v>1244</v>
      </c>
      <c r="B534">
        <v>602284</v>
      </c>
      <c r="C534" t="s">
        <v>1281</v>
      </c>
      <c r="D534">
        <v>878216</v>
      </c>
      <c r="E534" t="s">
        <v>1282</v>
      </c>
      <c r="F534">
        <v>700706</v>
      </c>
      <c r="G534" t="s">
        <v>3886</v>
      </c>
      <c r="H534" t="s">
        <v>4099</v>
      </c>
      <c r="I534" t="s">
        <v>2457</v>
      </c>
      <c r="J534" t="s">
        <v>2739</v>
      </c>
      <c r="K534">
        <v>0.04</v>
      </c>
      <c r="L534">
        <v>7.0000000000000007E-2</v>
      </c>
      <c r="M534">
        <v>3.0000000000000006E-2</v>
      </c>
      <c r="N534">
        <v>9.2499999999999999E-2</v>
      </c>
      <c r="O534">
        <v>0.1095</v>
      </c>
      <c r="P534">
        <v>-1.2500000000000002E-2</v>
      </c>
      <c r="Q534">
        <v>0</v>
      </c>
      <c r="R534">
        <v>-1.2500000000000002E-2</v>
      </c>
      <c r="S534">
        <v>-1.2500000000000002E-2</v>
      </c>
      <c r="T534">
        <v>-1.2500000000000002E-2</v>
      </c>
      <c r="U534">
        <v>0.08</v>
      </c>
      <c r="V534">
        <v>9.2499999999999999E-2</v>
      </c>
      <c r="W534">
        <v>0.08</v>
      </c>
      <c r="X534">
        <v>0.08</v>
      </c>
      <c r="Y534">
        <v>0.08</v>
      </c>
      <c r="Z534">
        <v>9.7000000000000003E-2</v>
      </c>
      <c r="AA534">
        <v>0.1095</v>
      </c>
      <c r="AB534">
        <v>9.7000000000000003E-2</v>
      </c>
      <c r="AC534">
        <v>9.7000000000000003E-2</v>
      </c>
      <c r="AD534">
        <v>9.7000000000000003E-2</v>
      </c>
      <c r="AE534" t="str">
        <f>VLOOKUP(G534,'[2]Fee Breakdown-After May18'!BO:BP,2,0)</f>
        <v>Bayi &amp; PersalinanFurnitur BayiKursi Bayi</v>
      </c>
      <c r="AR534" t="s">
        <v>1717</v>
      </c>
      <c r="AS534" t="s">
        <v>1724</v>
      </c>
      <c r="AT534" t="s">
        <v>1738</v>
      </c>
    </row>
    <row r="535" spans="1:46">
      <c r="A535" t="s">
        <v>1779</v>
      </c>
      <c r="B535">
        <v>604968</v>
      </c>
      <c r="C535" t="s">
        <v>1809</v>
      </c>
      <c r="D535">
        <v>872840</v>
      </c>
      <c r="G535" t="s">
        <v>4105</v>
      </c>
      <c r="H535" t="s">
        <v>4105</v>
      </c>
      <c r="I535" t="s">
        <v>2547</v>
      </c>
      <c r="J535" t="s">
        <v>1779</v>
      </c>
      <c r="K535">
        <v>5.5E-2</v>
      </c>
      <c r="L535">
        <v>7.4999999999999997E-2</v>
      </c>
      <c r="M535">
        <v>1.9999999999999997E-2</v>
      </c>
      <c r="N535">
        <v>0.1</v>
      </c>
      <c r="O535">
        <v>0.122</v>
      </c>
      <c r="P535">
        <v>-0.02</v>
      </c>
      <c r="Q535">
        <v>0</v>
      </c>
      <c r="R535">
        <v>-0.02</v>
      </c>
      <c r="S535">
        <v>-0.02</v>
      </c>
      <c r="T535">
        <v>-0.02</v>
      </c>
      <c r="U535">
        <v>0.08</v>
      </c>
      <c r="V535">
        <v>0.1</v>
      </c>
      <c r="W535">
        <v>0.08</v>
      </c>
      <c r="X535">
        <v>0.08</v>
      </c>
      <c r="Y535">
        <v>0.08</v>
      </c>
      <c r="Z535">
        <v>0.10199999999999999</v>
      </c>
      <c r="AA535">
        <v>0.122</v>
      </c>
      <c r="AB535">
        <v>0.10199999999999999</v>
      </c>
      <c r="AC535">
        <v>0.10199999999999999</v>
      </c>
      <c r="AD535">
        <v>0.10199999999999999</v>
      </c>
      <c r="AE535" t="str">
        <f>VLOOKUP(G535,'[2]Fee Breakdown-After May18'!BO:BP,2,0)</f>
        <v>Perbaikan RumahSistem Rumah Pintar</v>
      </c>
      <c r="AR535" t="s">
        <v>1717</v>
      </c>
      <c r="AS535" t="s">
        <v>1724</v>
      </c>
      <c r="AT535" t="s">
        <v>1739</v>
      </c>
    </row>
    <row r="536" spans="1:46">
      <c r="A536" t="s">
        <v>1244</v>
      </c>
      <c r="B536">
        <v>602284</v>
      </c>
      <c r="C536" t="s">
        <v>1281</v>
      </c>
      <c r="D536">
        <v>878216</v>
      </c>
      <c r="E536" t="s">
        <v>1285</v>
      </c>
      <c r="F536">
        <v>602760</v>
      </c>
      <c r="G536" t="s">
        <v>3881</v>
      </c>
      <c r="H536" t="s">
        <v>4099</v>
      </c>
      <c r="I536" t="s">
        <v>2457</v>
      </c>
      <c r="J536" t="s">
        <v>2739</v>
      </c>
      <c r="K536">
        <v>0.04</v>
      </c>
      <c r="L536">
        <v>7.0000000000000007E-2</v>
      </c>
      <c r="M536">
        <v>3.0000000000000006E-2</v>
      </c>
      <c r="N536">
        <v>9.2499999999999999E-2</v>
      </c>
      <c r="O536">
        <v>0.1095</v>
      </c>
      <c r="P536">
        <v>-1.2500000000000002E-2</v>
      </c>
      <c r="Q536">
        <v>0</v>
      </c>
      <c r="R536">
        <v>-1.2500000000000002E-2</v>
      </c>
      <c r="S536">
        <v>-1.2500000000000002E-2</v>
      </c>
      <c r="T536">
        <v>-1.2500000000000002E-2</v>
      </c>
      <c r="U536">
        <v>0.08</v>
      </c>
      <c r="V536">
        <v>9.2499999999999999E-2</v>
      </c>
      <c r="W536">
        <v>0.08</v>
      </c>
      <c r="X536">
        <v>0.08</v>
      </c>
      <c r="Y536">
        <v>0.08</v>
      </c>
      <c r="Z536">
        <v>9.7000000000000003E-2</v>
      </c>
      <c r="AA536">
        <v>0.1095</v>
      </c>
      <c r="AB536">
        <v>9.7000000000000003E-2</v>
      </c>
      <c r="AC536">
        <v>9.7000000000000003E-2</v>
      </c>
      <c r="AD536">
        <v>9.7000000000000003E-2</v>
      </c>
      <c r="AE536" t="str">
        <f>VLOOKUP(G536,'[2]Fee Breakdown-After May18'!BO:BP,2,0)</f>
        <v>Bayi &amp; PersalinanFurnitur BayiBouncer, Jumper, &amp; Ayunan</v>
      </c>
      <c r="AR536" t="s">
        <v>1717</v>
      </c>
      <c r="AS536" t="s">
        <v>1724</v>
      </c>
      <c r="AT536" t="s">
        <v>1740</v>
      </c>
    </row>
    <row r="537" spans="1:46">
      <c r="A537" t="s">
        <v>1244</v>
      </c>
      <c r="B537">
        <v>602284</v>
      </c>
      <c r="C537" t="s">
        <v>1281</v>
      </c>
      <c r="D537">
        <v>878216</v>
      </c>
      <c r="E537" t="s">
        <v>1284</v>
      </c>
      <c r="F537">
        <v>891016</v>
      </c>
      <c r="G537" t="s">
        <v>3879</v>
      </c>
      <c r="H537" t="s">
        <v>4099</v>
      </c>
      <c r="I537" t="s">
        <v>2457</v>
      </c>
      <c r="J537" t="s">
        <v>2739</v>
      </c>
      <c r="K537">
        <v>0.04</v>
      </c>
      <c r="L537">
        <v>7.0000000000000007E-2</v>
      </c>
      <c r="M537">
        <v>3.0000000000000006E-2</v>
      </c>
      <c r="N537">
        <v>9.2499999999999999E-2</v>
      </c>
      <c r="O537">
        <v>0.1095</v>
      </c>
      <c r="P537">
        <v>-1.2500000000000002E-2</v>
      </c>
      <c r="Q537">
        <v>0</v>
      </c>
      <c r="R537">
        <v>-1.2500000000000002E-2</v>
      </c>
      <c r="S537">
        <v>-1.2500000000000002E-2</v>
      </c>
      <c r="T537">
        <v>-1.2500000000000002E-2</v>
      </c>
      <c r="U537">
        <v>0.08</v>
      </c>
      <c r="V537">
        <v>9.2499999999999999E-2</v>
      </c>
      <c r="W537">
        <v>0.08</v>
      </c>
      <c r="X537">
        <v>0.08</v>
      </c>
      <c r="Y537">
        <v>0.08</v>
      </c>
      <c r="Z537">
        <v>9.7000000000000003E-2</v>
      </c>
      <c r="AA537">
        <v>0.1095</v>
      </c>
      <c r="AB537">
        <v>9.7000000000000003E-2</v>
      </c>
      <c r="AC537">
        <v>9.7000000000000003E-2</v>
      </c>
      <c r="AD537">
        <v>9.7000000000000003E-2</v>
      </c>
      <c r="AE537" t="str">
        <f>VLOOKUP(G537,'[2]Fee Breakdown-After May18'!BO:BP,2,0)</f>
        <v>Bayi &amp; PersalinanFurnitur BayiBaby Walker</v>
      </c>
      <c r="AR537" t="s">
        <v>1717</v>
      </c>
      <c r="AS537" t="s">
        <v>1724</v>
      </c>
      <c r="AT537" t="s">
        <v>1741</v>
      </c>
    </row>
    <row r="538" spans="1:46">
      <c r="A538" t="s">
        <v>1244</v>
      </c>
      <c r="B538">
        <v>602284</v>
      </c>
      <c r="C538" t="s">
        <v>1281</v>
      </c>
      <c r="D538">
        <v>878216</v>
      </c>
      <c r="E538" t="s">
        <v>1286</v>
      </c>
      <c r="F538">
        <v>998280</v>
      </c>
      <c r="G538" t="s">
        <v>3894</v>
      </c>
      <c r="H538" t="s">
        <v>4099</v>
      </c>
      <c r="I538" t="s">
        <v>2457</v>
      </c>
      <c r="J538" t="s">
        <v>2739</v>
      </c>
      <c r="K538">
        <v>0.04</v>
      </c>
      <c r="L538">
        <v>7.0000000000000007E-2</v>
      </c>
      <c r="M538">
        <v>3.0000000000000006E-2</v>
      </c>
      <c r="N538">
        <v>9.2499999999999999E-2</v>
      </c>
      <c r="O538">
        <v>0.1095</v>
      </c>
      <c r="P538">
        <v>-1.2500000000000002E-2</v>
      </c>
      <c r="Q538">
        <v>0</v>
      </c>
      <c r="R538">
        <v>-1.2500000000000002E-2</v>
      </c>
      <c r="S538">
        <v>-1.2500000000000002E-2</v>
      </c>
      <c r="T538">
        <v>-1.2500000000000002E-2</v>
      </c>
      <c r="U538">
        <v>0.08</v>
      </c>
      <c r="V538">
        <v>9.2499999999999999E-2</v>
      </c>
      <c r="W538">
        <v>0.08</v>
      </c>
      <c r="X538">
        <v>0.08</v>
      </c>
      <c r="Y538">
        <v>0.08</v>
      </c>
      <c r="Z538">
        <v>9.7000000000000003E-2</v>
      </c>
      <c r="AA538">
        <v>0.1095</v>
      </c>
      <c r="AB538">
        <v>9.7000000000000003E-2</v>
      </c>
      <c r="AC538">
        <v>9.7000000000000003E-2</v>
      </c>
      <c r="AD538">
        <v>9.7000000000000003E-2</v>
      </c>
      <c r="AE538" t="str">
        <f>VLOOKUP(G538,'[2]Fee Breakdown-After May18'!BO:BP,2,0)</f>
        <v>Bayi &amp; PersalinanFurnitur BayiMeja untuk Mengganti Popok</v>
      </c>
      <c r="AR538" t="s">
        <v>1717</v>
      </c>
      <c r="AS538" t="s">
        <v>1742</v>
      </c>
      <c r="AT538" t="s">
        <v>1743</v>
      </c>
    </row>
    <row r="539" spans="1:46">
      <c r="A539" t="s">
        <v>1244</v>
      </c>
      <c r="B539">
        <v>602284</v>
      </c>
      <c r="C539" t="s">
        <v>1281</v>
      </c>
      <c r="D539">
        <v>878216</v>
      </c>
      <c r="E539" t="s">
        <v>1283</v>
      </c>
      <c r="F539">
        <v>998408</v>
      </c>
      <c r="G539" t="s">
        <v>3890</v>
      </c>
      <c r="H539" t="s">
        <v>4099</v>
      </c>
      <c r="I539" t="s">
        <v>2457</v>
      </c>
      <c r="J539" t="s">
        <v>2739</v>
      </c>
      <c r="K539">
        <v>0.04</v>
      </c>
      <c r="L539">
        <v>7.0000000000000007E-2</v>
      </c>
      <c r="M539">
        <v>3.0000000000000006E-2</v>
      </c>
      <c r="N539">
        <v>9.2499999999999999E-2</v>
      </c>
      <c r="O539">
        <v>0.1095</v>
      </c>
      <c r="P539">
        <v>-1.2500000000000002E-2</v>
      </c>
      <c r="Q539">
        <v>0</v>
      </c>
      <c r="R539">
        <v>-1.2500000000000002E-2</v>
      </c>
      <c r="S539">
        <v>-1.2500000000000002E-2</v>
      </c>
      <c r="T539">
        <v>-1.2500000000000002E-2</v>
      </c>
      <c r="U539">
        <v>0.08</v>
      </c>
      <c r="V539">
        <v>9.2499999999999999E-2</v>
      </c>
      <c r="W539">
        <v>0.08</v>
      </c>
      <c r="X539">
        <v>0.08</v>
      </c>
      <c r="Y539">
        <v>0.08</v>
      </c>
      <c r="Z539">
        <v>9.7000000000000003E-2</v>
      </c>
      <c r="AA539">
        <v>0.1095</v>
      </c>
      <c r="AB539">
        <v>9.7000000000000003E-2</v>
      </c>
      <c r="AC539">
        <v>9.7000000000000003E-2</v>
      </c>
      <c r="AD539">
        <v>9.7000000000000003E-2</v>
      </c>
      <c r="AE539" t="str">
        <f>VLOOKUP(G539,'[2]Fee Breakdown-After May18'!BO:BP,2,0)</f>
        <v>Bayi &amp; PersalinanFurnitur BayiMeja Bayi</v>
      </c>
      <c r="AR539" t="s">
        <v>1717</v>
      </c>
      <c r="AS539" t="s">
        <v>1742</v>
      </c>
      <c r="AT539" t="s">
        <v>1744</v>
      </c>
    </row>
    <row r="540" spans="1:46">
      <c r="A540" t="s">
        <v>2322</v>
      </c>
      <c r="B540">
        <v>601152</v>
      </c>
      <c r="C540" t="s">
        <v>2327</v>
      </c>
      <c r="D540">
        <v>842632</v>
      </c>
      <c r="G540" t="s">
        <v>3834</v>
      </c>
      <c r="H540" t="s">
        <v>3834</v>
      </c>
      <c r="I540" t="s">
        <v>246</v>
      </c>
      <c r="J540" t="s">
        <v>2322</v>
      </c>
      <c r="K540">
        <v>5.5E-2</v>
      </c>
      <c r="L540">
        <v>0.08</v>
      </c>
      <c r="M540">
        <v>2.5000000000000001E-2</v>
      </c>
      <c r="N540">
        <v>9.2499999999999999E-2</v>
      </c>
      <c r="O540">
        <v>0.1095</v>
      </c>
      <c r="P540">
        <v>-1.2500000000000002E-2</v>
      </c>
      <c r="Q540">
        <v>0</v>
      </c>
      <c r="R540">
        <v>-1.2500000000000002E-2</v>
      </c>
      <c r="S540">
        <v>-1.2500000000000002E-2</v>
      </c>
      <c r="T540">
        <v>-1.2500000000000002E-2</v>
      </c>
      <c r="U540">
        <v>0.08</v>
      </c>
      <c r="V540">
        <v>9.2499999999999999E-2</v>
      </c>
      <c r="W540">
        <v>0.08</v>
      </c>
      <c r="X540">
        <v>0.08</v>
      </c>
      <c r="Y540">
        <v>0.08</v>
      </c>
      <c r="Z540">
        <v>9.7000000000000003E-2</v>
      </c>
      <c r="AA540">
        <v>0.1095</v>
      </c>
      <c r="AB540">
        <v>9.7000000000000003E-2</v>
      </c>
      <c r="AC540">
        <v>9.7000000000000003E-2</v>
      </c>
      <c r="AD540">
        <v>9.7000000000000003E-2</v>
      </c>
      <c r="AE540" t="str">
        <f>VLOOKUP(G540,'[2]Fee Breakdown-After May18'!BO:BP,2,0)</f>
        <v>Pakaian &amp; Pakaian Dalam WanitaPakaian Khusus Wanita</v>
      </c>
      <c r="AR540" t="s">
        <v>1717</v>
      </c>
      <c r="AS540" t="s">
        <v>1742</v>
      </c>
      <c r="AT540" t="s">
        <v>1745</v>
      </c>
    </row>
    <row r="541" spans="1:46">
      <c r="A541" t="s">
        <v>1244</v>
      </c>
      <c r="B541">
        <v>602284</v>
      </c>
      <c r="C541" t="s">
        <v>1292</v>
      </c>
      <c r="D541">
        <v>878984</v>
      </c>
      <c r="E541" t="s">
        <v>1304</v>
      </c>
      <c r="F541">
        <v>891400</v>
      </c>
      <c r="G541" t="s">
        <v>3944</v>
      </c>
      <c r="H541" t="s">
        <v>4113</v>
      </c>
      <c r="I541" t="s">
        <v>2457</v>
      </c>
      <c r="J541" t="s">
        <v>2739</v>
      </c>
      <c r="K541">
        <v>0.04</v>
      </c>
      <c r="L541">
        <v>7.0000000000000007E-2</v>
      </c>
      <c r="M541">
        <v>3.0000000000000006E-2</v>
      </c>
      <c r="N541">
        <v>9.2499999999999999E-2</v>
      </c>
      <c r="O541">
        <v>0.1095</v>
      </c>
      <c r="P541">
        <v>-1.2500000000000002E-2</v>
      </c>
      <c r="Q541">
        <v>0</v>
      </c>
      <c r="R541">
        <v>-1.2500000000000002E-2</v>
      </c>
      <c r="S541">
        <v>-1.2500000000000002E-2</v>
      </c>
      <c r="T541">
        <v>-1.2500000000000002E-2</v>
      </c>
      <c r="U541">
        <v>0.08</v>
      </c>
      <c r="V541">
        <v>9.2499999999999999E-2</v>
      </c>
      <c r="W541">
        <v>0.08</v>
      </c>
      <c r="X541">
        <v>0.08</v>
      </c>
      <c r="Y541">
        <v>0.08</v>
      </c>
      <c r="Z541">
        <v>9.7000000000000003E-2</v>
      </c>
      <c r="AA541">
        <v>0.1095</v>
      </c>
      <c r="AB541">
        <v>9.7000000000000003E-2</v>
      </c>
      <c r="AC541">
        <v>9.7000000000000003E-2</v>
      </c>
      <c r="AD541">
        <v>9.7000000000000003E-2</v>
      </c>
      <c r="AE541" t="str">
        <f>VLOOKUP(G541,'[2]Fee Breakdown-After May18'!BO:BP,2,0)</f>
        <v>Bayi &amp; PersalinanMainan BayiPlaygym &amp; Playmat</v>
      </c>
      <c r="AR541" t="s">
        <v>1717</v>
      </c>
      <c r="AS541" t="s">
        <v>1742</v>
      </c>
      <c r="AT541" t="s">
        <v>1746</v>
      </c>
    </row>
    <row r="542" spans="1:46">
      <c r="A542" t="s">
        <v>1244</v>
      </c>
      <c r="B542">
        <v>602284</v>
      </c>
      <c r="C542" t="s">
        <v>1292</v>
      </c>
      <c r="D542">
        <v>878984</v>
      </c>
      <c r="E542" t="s">
        <v>1305</v>
      </c>
      <c r="F542">
        <v>891528</v>
      </c>
      <c r="G542" t="s">
        <v>3947</v>
      </c>
      <c r="H542" t="s">
        <v>4113</v>
      </c>
      <c r="I542" t="s">
        <v>2457</v>
      </c>
      <c r="J542" t="s">
        <v>2739</v>
      </c>
      <c r="K542">
        <v>0.04</v>
      </c>
      <c r="L542">
        <v>7.0000000000000007E-2</v>
      </c>
      <c r="M542">
        <v>3.0000000000000006E-2</v>
      </c>
      <c r="N542">
        <v>9.2499999999999999E-2</v>
      </c>
      <c r="O542">
        <v>0.1095</v>
      </c>
      <c r="P542">
        <v>-1.2500000000000002E-2</v>
      </c>
      <c r="Q542">
        <v>0</v>
      </c>
      <c r="R542">
        <v>-1.2500000000000002E-2</v>
      </c>
      <c r="S542">
        <v>-1.2500000000000002E-2</v>
      </c>
      <c r="T542">
        <v>-1.2500000000000002E-2</v>
      </c>
      <c r="U542">
        <v>0.08</v>
      </c>
      <c r="V542">
        <v>9.2499999999999999E-2</v>
      </c>
      <c r="W542">
        <v>0.08</v>
      </c>
      <c r="X542">
        <v>0.08</v>
      </c>
      <c r="Y542">
        <v>0.08</v>
      </c>
      <c r="Z542">
        <v>9.7000000000000003E-2</v>
      </c>
      <c r="AA542">
        <v>0.1095</v>
      </c>
      <c r="AB542">
        <v>9.7000000000000003E-2</v>
      </c>
      <c r="AC542">
        <v>9.7000000000000003E-2</v>
      </c>
      <c r="AD542">
        <v>9.7000000000000003E-2</v>
      </c>
      <c r="AE542" t="str">
        <f>VLOOKUP(G542,'[2]Fee Breakdown-After May18'!BO:BP,2,0)</f>
        <v>Bayi &amp; PersalinanMainan BayiPlaypen</v>
      </c>
      <c r="AR542" t="s">
        <v>1717</v>
      </c>
      <c r="AS542" t="s">
        <v>1742</v>
      </c>
      <c r="AT542" t="s">
        <v>1747</v>
      </c>
    </row>
    <row r="543" spans="1:46">
      <c r="A543" t="s">
        <v>1244</v>
      </c>
      <c r="B543">
        <v>602284</v>
      </c>
      <c r="C543" t="s">
        <v>1292</v>
      </c>
      <c r="D543">
        <v>878984</v>
      </c>
      <c r="E543" t="s">
        <v>1296</v>
      </c>
      <c r="F543">
        <v>960904</v>
      </c>
      <c r="G543" t="s">
        <v>3939</v>
      </c>
      <c r="H543" t="s">
        <v>4113</v>
      </c>
      <c r="I543" t="s">
        <v>2457</v>
      </c>
      <c r="J543" t="s">
        <v>2739</v>
      </c>
      <c r="K543">
        <v>0.04</v>
      </c>
      <c r="L543">
        <v>7.0000000000000007E-2</v>
      </c>
      <c r="M543">
        <v>3.0000000000000006E-2</v>
      </c>
      <c r="N543">
        <v>9.2499999999999999E-2</v>
      </c>
      <c r="O543">
        <v>0.1095</v>
      </c>
      <c r="P543">
        <v>-1.2500000000000002E-2</v>
      </c>
      <c r="Q543">
        <v>0</v>
      </c>
      <c r="R543">
        <v>-1.2500000000000002E-2</v>
      </c>
      <c r="S543">
        <v>-1.2500000000000002E-2</v>
      </c>
      <c r="T543">
        <v>-1.2500000000000002E-2</v>
      </c>
      <c r="U543">
        <v>0.08</v>
      </c>
      <c r="V543">
        <v>9.2499999999999999E-2</v>
      </c>
      <c r="W543">
        <v>0.08</v>
      </c>
      <c r="X543">
        <v>0.08</v>
      </c>
      <c r="Y543">
        <v>0.08</v>
      </c>
      <c r="Z543">
        <v>9.7000000000000003E-2</v>
      </c>
      <c r="AA543">
        <v>0.1095</v>
      </c>
      <c r="AB543">
        <v>9.7000000000000003E-2</v>
      </c>
      <c r="AC543">
        <v>9.7000000000000003E-2</v>
      </c>
      <c r="AD543">
        <v>9.7000000000000003E-2</v>
      </c>
      <c r="AE543" t="str">
        <f>VLOOKUP(G543,'[2]Fee Breakdown-After May18'!BO:BP,2,0)</f>
        <v>Bayi &amp; PersalinanMainan BayiOlahraga &amp; Outdoor Play Bayi</v>
      </c>
      <c r="AR543" t="s">
        <v>1717</v>
      </c>
      <c r="AS543" t="s">
        <v>1742</v>
      </c>
      <c r="AT543" t="s">
        <v>1748</v>
      </c>
    </row>
    <row r="544" spans="1:46">
      <c r="A544" t="s">
        <v>1244</v>
      </c>
      <c r="B544">
        <v>602284</v>
      </c>
      <c r="C544" t="s">
        <v>1292</v>
      </c>
      <c r="D544">
        <v>878984</v>
      </c>
      <c r="E544" t="s">
        <v>1306</v>
      </c>
      <c r="F544">
        <v>961416</v>
      </c>
      <c r="G544" t="s">
        <v>3912</v>
      </c>
      <c r="H544" t="s">
        <v>4113</v>
      </c>
      <c r="I544" t="s">
        <v>2457</v>
      </c>
      <c r="J544" t="s">
        <v>2739</v>
      </c>
      <c r="K544">
        <v>0.04</v>
      </c>
      <c r="L544">
        <v>7.0000000000000007E-2</v>
      </c>
      <c r="M544">
        <v>3.0000000000000006E-2</v>
      </c>
      <c r="N544">
        <v>9.2499999999999999E-2</v>
      </c>
      <c r="O544">
        <v>0.1095</v>
      </c>
      <c r="P544">
        <v>-1.2500000000000002E-2</v>
      </c>
      <c r="Q544">
        <v>0</v>
      </c>
      <c r="R544">
        <v>-1.2500000000000002E-2</v>
      </c>
      <c r="S544">
        <v>-1.2500000000000002E-2</v>
      </c>
      <c r="T544">
        <v>-1.2500000000000002E-2</v>
      </c>
      <c r="U544">
        <v>0.08</v>
      </c>
      <c r="V544">
        <v>9.2499999999999999E-2</v>
      </c>
      <c r="W544">
        <v>0.08</v>
      </c>
      <c r="X544">
        <v>0.08</v>
      </c>
      <c r="Y544">
        <v>0.08</v>
      </c>
      <c r="Z544">
        <v>9.7000000000000003E-2</v>
      </c>
      <c r="AA544">
        <v>0.1095</v>
      </c>
      <c r="AB544">
        <v>9.7000000000000003E-2</v>
      </c>
      <c r="AC544">
        <v>9.7000000000000003E-2</v>
      </c>
      <c r="AD544">
        <v>9.7000000000000003E-2</v>
      </c>
      <c r="AE544" t="str">
        <f>VLOOKUP(G544,'[2]Fee Breakdown-After May18'!BO:BP,2,0)</f>
        <v>Bayi &amp; PersalinanMainan BayiKuda &amp; Hewan Ayun</v>
      </c>
      <c r="AR544" t="s">
        <v>1717</v>
      </c>
      <c r="AS544" t="s">
        <v>1742</v>
      </c>
      <c r="AT544" t="s">
        <v>1749</v>
      </c>
    </row>
    <row r="545" spans="1:46">
      <c r="A545" t="s">
        <v>1244</v>
      </c>
      <c r="B545">
        <v>602284</v>
      </c>
      <c r="C545" t="s">
        <v>1292</v>
      </c>
      <c r="D545">
        <v>878984</v>
      </c>
      <c r="E545" t="s">
        <v>1301</v>
      </c>
      <c r="F545">
        <v>892040</v>
      </c>
      <c r="G545" t="s">
        <v>3921</v>
      </c>
      <c r="H545" t="s">
        <v>4113</v>
      </c>
      <c r="I545" t="s">
        <v>2457</v>
      </c>
      <c r="J545" t="s">
        <v>2739</v>
      </c>
      <c r="K545">
        <v>0.04</v>
      </c>
      <c r="L545">
        <v>7.0000000000000007E-2</v>
      </c>
      <c r="M545">
        <v>3.0000000000000006E-2</v>
      </c>
      <c r="N545">
        <v>9.2499999999999999E-2</v>
      </c>
      <c r="O545">
        <v>0.1095</v>
      </c>
      <c r="P545">
        <v>-1.2500000000000002E-2</v>
      </c>
      <c r="Q545">
        <v>0</v>
      </c>
      <c r="R545">
        <v>-1.2500000000000002E-2</v>
      </c>
      <c r="S545">
        <v>-1.2500000000000002E-2</v>
      </c>
      <c r="T545">
        <v>-1.2500000000000002E-2</v>
      </c>
      <c r="U545">
        <v>0.08</v>
      </c>
      <c r="V545">
        <v>9.2499999999999999E-2</v>
      </c>
      <c r="W545">
        <v>0.08</v>
      </c>
      <c r="X545">
        <v>0.08</v>
      </c>
      <c r="Y545">
        <v>0.08</v>
      </c>
      <c r="Z545">
        <v>9.7000000000000003E-2</v>
      </c>
      <c r="AA545">
        <v>0.1095</v>
      </c>
      <c r="AB545">
        <v>9.7000000000000003E-2</v>
      </c>
      <c r="AC545">
        <v>9.7000000000000003E-2</v>
      </c>
      <c r="AD545">
        <v>9.7000000000000003E-2</v>
      </c>
      <c r="AE545" t="str">
        <f>VLOOKUP(G545,'[2]Fee Breakdown-After May18'!BO:BP,2,0)</f>
        <v>Bayi &amp; PersalinanMainan BayiMainan Edukasi Usia Dini &amp; Mainan Pintar</v>
      </c>
      <c r="AR545" t="s">
        <v>1717</v>
      </c>
      <c r="AS545" t="s">
        <v>1742</v>
      </c>
      <c r="AT545" t="s">
        <v>1750</v>
      </c>
    </row>
    <row r="546" spans="1:46">
      <c r="A546" t="s">
        <v>1244</v>
      </c>
      <c r="B546">
        <v>602284</v>
      </c>
      <c r="C546" t="s">
        <v>1292</v>
      </c>
      <c r="D546">
        <v>878984</v>
      </c>
      <c r="E546" t="s">
        <v>1298</v>
      </c>
      <c r="F546">
        <v>891656</v>
      </c>
      <c r="G546" t="s">
        <v>3927</v>
      </c>
      <c r="H546" t="s">
        <v>4113</v>
      </c>
      <c r="I546" t="s">
        <v>2457</v>
      </c>
      <c r="J546" t="s">
        <v>2739</v>
      </c>
      <c r="K546">
        <v>0.04</v>
      </c>
      <c r="L546">
        <v>7.0000000000000007E-2</v>
      </c>
      <c r="M546">
        <v>3.0000000000000006E-2</v>
      </c>
      <c r="N546">
        <v>9.2499999999999999E-2</v>
      </c>
      <c r="O546">
        <v>0.1095</v>
      </c>
      <c r="P546">
        <v>-1.2500000000000002E-2</v>
      </c>
      <c r="Q546">
        <v>0</v>
      </c>
      <c r="R546">
        <v>-1.2500000000000002E-2</v>
      </c>
      <c r="S546">
        <v>-1.2500000000000002E-2</v>
      </c>
      <c r="T546">
        <v>-1.2500000000000002E-2</v>
      </c>
      <c r="U546">
        <v>0.08</v>
      </c>
      <c r="V546">
        <v>9.2499999999999999E-2</v>
      </c>
      <c r="W546">
        <v>0.08</v>
      </c>
      <c r="X546">
        <v>0.08</v>
      </c>
      <c r="Y546">
        <v>0.08</v>
      </c>
      <c r="Z546">
        <v>9.7000000000000003E-2</v>
      </c>
      <c r="AA546">
        <v>0.1095</v>
      </c>
      <c r="AB546">
        <v>9.7000000000000003E-2</v>
      </c>
      <c r="AC546">
        <v>9.7000000000000003E-2</v>
      </c>
      <c r="AD546">
        <v>9.7000000000000003E-2</v>
      </c>
      <c r="AE546" t="str">
        <f>VLOOKUP(G546,'[2]Fee Breakdown-After May18'!BO:BP,2,0)</f>
        <v>Bayi &amp; PersalinanMainan BayiMainan Mandi</v>
      </c>
      <c r="AR546" t="s">
        <v>1717</v>
      </c>
      <c r="AS546" t="s">
        <v>1742</v>
      </c>
      <c r="AT546" t="s">
        <v>1751</v>
      </c>
    </row>
    <row r="547" spans="1:46">
      <c r="A547" t="s">
        <v>1244</v>
      </c>
      <c r="B547">
        <v>602284</v>
      </c>
      <c r="C547" t="s">
        <v>1292</v>
      </c>
      <c r="D547">
        <v>878984</v>
      </c>
      <c r="E547" t="s">
        <v>1295</v>
      </c>
      <c r="F547">
        <v>891784</v>
      </c>
      <c r="G547" t="s">
        <v>3918</v>
      </c>
      <c r="H547" t="s">
        <v>4113</v>
      </c>
      <c r="I547" t="s">
        <v>2457</v>
      </c>
      <c r="J547" t="s">
        <v>2739</v>
      </c>
      <c r="K547">
        <v>0.04</v>
      </c>
      <c r="L547">
        <v>7.0000000000000007E-2</v>
      </c>
      <c r="M547">
        <v>3.0000000000000006E-2</v>
      </c>
      <c r="N547">
        <v>9.2499999999999999E-2</v>
      </c>
      <c r="O547">
        <v>0.1095</v>
      </c>
      <c r="P547">
        <v>-1.2500000000000002E-2</v>
      </c>
      <c r="Q547">
        <v>0</v>
      </c>
      <c r="R547">
        <v>-1.2500000000000002E-2</v>
      </c>
      <c r="S547">
        <v>-1.2500000000000002E-2</v>
      </c>
      <c r="T547">
        <v>-1.2500000000000002E-2</v>
      </c>
      <c r="U547">
        <v>0.08</v>
      </c>
      <c r="V547">
        <v>9.2499999999999999E-2</v>
      </c>
      <c r="W547">
        <v>0.08</v>
      </c>
      <c r="X547">
        <v>0.08</v>
      </c>
      <c r="Y547">
        <v>0.08</v>
      </c>
      <c r="Z547">
        <v>9.7000000000000003E-2</v>
      </c>
      <c r="AA547">
        <v>0.1095</v>
      </c>
      <c r="AB547">
        <v>9.7000000000000003E-2</v>
      </c>
      <c r="AC547">
        <v>9.7000000000000003E-2</v>
      </c>
      <c r="AD547">
        <v>9.7000000000000003E-2</v>
      </c>
      <c r="AE547" t="str">
        <f>VLOOKUP(G547,'[2]Fee Breakdown-After May18'!BO:BP,2,0)</f>
        <v>Bayi &amp; PersalinanMainan BayiMainan Bersuara untuk Bayi</v>
      </c>
      <c r="AR547" t="s">
        <v>1717</v>
      </c>
      <c r="AS547" t="s">
        <v>1752</v>
      </c>
      <c r="AT547" t="s">
        <v>1753</v>
      </c>
    </row>
    <row r="548" spans="1:46">
      <c r="A548" t="s">
        <v>1244</v>
      </c>
      <c r="B548">
        <v>602284</v>
      </c>
      <c r="C548" t="s">
        <v>1292</v>
      </c>
      <c r="D548">
        <v>878984</v>
      </c>
      <c r="E548" t="s">
        <v>1294</v>
      </c>
      <c r="F548">
        <v>818704</v>
      </c>
      <c r="G548" t="s">
        <v>3936</v>
      </c>
      <c r="H548" t="s">
        <v>4113</v>
      </c>
      <c r="I548" t="s">
        <v>2457</v>
      </c>
      <c r="J548" t="s">
        <v>2739</v>
      </c>
      <c r="K548">
        <v>0.04</v>
      </c>
      <c r="L548">
        <v>7.0000000000000007E-2</v>
      </c>
      <c r="M548">
        <v>3.0000000000000006E-2</v>
      </c>
      <c r="N548">
        <v>9.2499999999999999E-2</v>
      </c>
      <c r="O548">
        <v>0.1095</v>
      </c>
      <c r="P548">
        <v>-1.2500000000000002E-2</v>
      </c>
      <c r="Q548">
        <v>0</v>
      </c>
      <c r="R548">
        <v>-1.2500000000000002E-2</v>
      </c>
      <c r="S548">
        <v>-1.2500000000000002E-2</v>
      </c>
      <c r="T548">
        <v>-1.2500000000000002E-2</v>
      </c>
      <c r="U548">
        <v>0.08</v>
      </c>
      <c r="V548">
        <v>9.2499999999999999E-2</v>
      </c>
      <c r="W548">
        <v>0.08</v>
      </c>
      <c r="X548">
        <v>0.08</v>
      </c>
      <c r="Y548">
        <v>0.08</v>
      </c>
      <c r="Z548">
        <v>9.7000000000000003E-2</v>
      </c>
      <c r="AA548">
        <v>0.1095</v>
      </c>
      <c r="AB548">
        <v>9.7000000000000003E-2</v>
      </c>
      <c r="AC548">
        <v>9.7000000000000003E-2</v>
      </c>
      <c r="AD548">
        <v>9.7000000000000003E-2</v>
      </c>
      <c r="AE548" t="str">
        <f>VLOOKUP(G548,'[2]Fee Breakdown-After May18'!BO:BP,2,0)</f>
        <v>Bayi &amp; PersalinanMainan BayiMainan Rumah-rumahan Bayi</v>
      </c>
      <c r="AR548" t="s">
        <v>1717</v>
      </c>
      <c r="AS548" t="s">
        <v>1752</v>
      </c>
      <c r="AT548" t="s">
        <v>1754</v>
      </c>
    </row>
    <row r="549" spans="1:46">
      <c r="A549" t="s">
        <v>1244</v>
      </c>
      <c r="B549">
        <v>602284</v>
      </c>
      <c r="C549" t="s">
        <v>1292</v>
      </c>
      <c r="D549">
        <v>878984</v>
      </c>
      <c r="E549" t="s">
        <v>1300</v>
      </c>
      <c r="F549">
        <v>961160</v>
      </c>
      <c r="G549" t="s">
        <v>3906</v>
      </c>
      <c r="H549" t="s">
        <v>4113</v>
      </c>
      <c r="I549" t="s">
        <v>2457</v>
      </c>
      <c r="J549" t="s">
        <v>2739</v>
      </c>
      <c r="K549">
        <v>0.04</v>
      </c>
      <c r="L549">
        <v>7.0000000000000007E-2</v>
      </c>
      <c r="M549">
        <v>3.0000000000000006E-2</v>
      </c>
      <c r="N549">
        <v>9.2499999999999999E-2</v>
      </c>
      <c r="O549">
        <v>0.1095</v>
      </c>
      <c r="P549">
        <v>-1.2500000000000002E-2</v>
      </c>
      <c r="Q549">
        <v>0</v>
      </c>
      <c r="R549">
        <v>-1.2500000000000002E-2</v>
      </c>
      <c r="S549">
        <v>-1.2500000000000002E-2</v>
      </c>
      <c r="T549">
        <v>-1.2500000000000002E-2</v>
      </c>
      <c r="U549">
        <v>0.08</v>
      </c>
      <c r="V549">
        <v>9.2499999999999999E-2</v>
      </c>
      <c r="W549">
        <v>0.08</v>
      </c>
      <c r="X549">
        <v>0.08</v>
      </c>
      <c r="Y549">
        <v>0.08</v>
      </c>
      <c r="Z549">
        <v>9.7000000000000003E-2</v>
      </c>
      <c r="AA549">
        <v>0.1095</v>
      </c>
      <c r="AB549">
        <v>9.7000000000000003E-2</v>
      </c>
      <c r="AC549">
        <v>9.7000000000000003E-2</v>
      </c>
      <c r="AD549">
        <v>9.7000000000000003E-2</v>
      </c>
      <c r="AE549" t="str">
        <f>VLOOKUP(G549,'[2]Fee Breakdown-After May18'!BO:BP,2,0)</f>
        <v>Bayi &amp; PersalinanMainan BayiBoneka &amp; Mainan Berisi Busa</v>
      </c>
      <c r="AR549" t="s">
        <v>1717</v>
      </c>
      <c r="AS549" t="s">
        <v>1752</v>
      </c>
      <c r="AT549" t="s">
        <v>1755</v>
      </c>
    </row>
    <row r="550" spans="1:46">
      <c r="A550" t="s">
        <v>1244</v>
      </c>
      <c r="B550">
        <v>602284</v>
      </c>
      <c r="C550" t="s">
        <v>1292</v>
      </c>
      <c r="D550">
        <v>878984</v>
      </c>
      <c r="E550" t="s">
        <v>1279</v>
      </c>
      <c r="F550">
        <v>961544</v>
      </c>
      <c r="G550" t="s">
        <v>3951</v>
      </c>
      <c r="H550" t="s">
        <v>4113</v>
      </c>
      <c r="I550" t="s">
        <v>2457</v>
      </c>
      <c r="J550" t="s">
        <v>2739</v>
      </c>
      <c r="K550">
        <v>0.04</v>
      </c>
      <c r="L550">
        <v>7.0000000000000007E-2</v>
      </c>
      <c r="M550">
        <v>3.0000000000000006E-2</v>
      </c>
      <c r="N550">
        <v>9.2499999999999999E-2</v>
      </c>
      <c r="O550">
        <v>0.1095</v>
      </c>
      <c r="P550">
        <v>-1.2500000000000002E-2</v>
      </c>
      <c r="Q550">
        <v>0</v>
      </c>
      <c r="R550">
        <v>-1.2500000000000002E-2</v>
      </c>
      <c r="S550">
        <v>-1.2500000000000002E-2</v>
      </c>
      <c r="T550">
        <v>-1.2500000000000002E-2</v>
      </c>
      <c r="U550">
        <v>0.08</v>
      </c>
      <c r="V550">
        <v>9.2499999999999999E-2</v>
      </c>
      <c r="W550">
        <v>0.08</v>
      </c>
      <c r="X550">
        <v>0.08</v>
      </c>
      <c r="Y550">
        <v>0.08</v>
      </c>
      <c r="Z550">
        <v>9.7000000000000003E-2</v>
      </c>
      <c r="AA550">
        <v>0.1095</v>
      </c>
      <c r="AB550">
        <v>9.7000000000000003E-2</v>
      </c>
      <c r="AC550">
        <v>9.7000000000000003E-2</v>
      </c>
      <c r="AD550">
        <v>9.7000000000000003E-2</v>
      </c>
      <c r="AE550" t="str">
        <f>VLOOKUP(G550,'[2]Fee Breakdown-After May18'!BO:BP,2,0)</f>
        <v>Bayi &amp; PersalinanMainan BayiSet Kado</v>
      </c>
      <c r="AR550" t="s">
        <v>1717</v>
      </c>
      <c r="AS550" t="s">
        <v>1752</v>
      </c>
      <c r="AT550" t="s">
        <v>1756</v>
      </c>
    </row>
    <row r="551" spans="1:46">
      <c r="A551" t="s">
        <v>1244</v>
      </c>
      <c r="B551">
        <v>602284</v>
      </c>
      <c r="C551" t="s">
        <v>1292</v>
      </c>
      <c r="D551">
        <v>878984</v>
      </c>
      <c r="E551" t="s">
        <v>1308</v>
      </c>
      <c r="F551">
        <v>819856</v>
      </c>
      <c r="G551" t="s">
        <v>3930</v>
      </c>
      <c r="H551" t="s">
        <v>4113</v>
      </c>
      <c r="I551" t="s">
        <v>2457</v>
      </c>
      <c r="J551" t="s">
        <v>2739</v>
      </c>
      <c r="K551">
        <v>0.04</v>
      </c>
      <c r="L551">
        <v>7.0000000000000007E-2</v>
      </c>
      <c r="M551">
        <v>3.0000000000000006E-2</v>
      </c>
      <c r="N551">
        <v>9.2499999999999999E-2</v>
      </c>
      <c r="O551">
        <v>0.1095</v>
      </c>
      <c r="P551">
        <v>-1.2500000000000002E-2</v>
      </c>
      <c r="Q551">
        <v>0</v>
      </c>
      <c r="R551">
        <v>-1.2500000000000002E-2</v>
      </c>
      <c r="S551">
        <v>-1.2500000000000002E-2</v>
      </c>
      <c r="T551">
        <v>-1.2500000000000002E-2</v>
      </c>
      <c r="U551">
        <v>0.08</v>
      </c>
      <c r="V551">
        <v>9.2499999999999999E-2</v>
      </c>
      <c r="W551">
        <v>0.08</v>
      </c>
      <c r="X551">
        <v>0.08</v>
      </c>
      <c r="Y551">
        <v>0.08</v>
      </c>
      <c r="Z551">
        <v>9.7000000000000003E-2</v>
      </c>
      <c r="AA551">
        <v>0.1095</v>
      </c>
      <c r="AB551">
        <v>9.7000000000000003E-2</v>
      </c>
      <c r="AC551">
        <v>9.7000000000000003E-2</v>
      </c>
      <c r="AD551">
        <v>9.7000000000000003E-2</v>
      </c>
      <c r="AE551" t="str">
        <f>VLOOKUP(G551,'[2]Fee Breakdown-After May18'!BO:BP,2,0)</f>
        <v>Bayi &amp; PersalinanMainan BayiMainan Patung &amp; Model</v>
      </c>
      <c r="AR551" t="s">
        <v>1717</v>
      </c>
      <c r="AS551" t="s">
        <v>1752</v>
      </c>
      <c r="AT551" t="s">
        <v>1757</v>
      </c>
    </row>
    <row r="552" spans="1:46">
      <c r="A552" t="s">
        <v>1244</v>
      </c>
      <c r="B552">
        <v>602284</v>
      </c>
      <c r="C552" t="s">
        <v>1292</v>
      </c>
      <c r="D552">
        <v>878984</v>
      </c>
      <c r="E552" t="s">
        <v>1307</v>
      </c>
      <c r="F552">
        <v>961288</v>
      </c>
      <c r="G552" t="s">
        <v>3933</v>
      </c>
      <c r="H552" t="s">
        <v>4113</v>
      </c>
      <c r="I552" t="s">
        <v>2457</v>
      </c>
      <c r="J552" t="s">
        <v>2739</v>
      </c>
      <c r="K552">
        <v>0.04</v>
      </c>
      <c r="L552">
        <v>7.0000000000000007E-2</v>
      </c>
      <c r="M552">
        <v>3.0000000000000006E-2</v>
      </c>
      <c r="N552">
        <v>9.2499999999999999E-2</v>
      </c>
      <c r="O552">
        <v>0.1095</v>
      </c>
      <c r="P552">
        <v>-1.2500000000000002E-2</v>
      </c>
      <c r="Q552">
        <v>0</v>
      </c>
      <c r="R552">
        <v>-1.2500000000000002E-2</v>
      </c>
      <c r="S552">
        <v>-1.2500000000000002E-2</v>
      </c>
      <c r="T552">
        <v>-1.2500000000000002E-2</v>
      </c>
      <c r="U552">
        <v>0.08</v>
      </c>
      <c r="V552">
        <v>9.2499999999999999E-2</v>
      </c>
      <c r="W552">
        <v>0.08</v>
      </c>
      <c r="X552">
        <v>0.08</v>
      </c>
      <c r="Y552">
        <v>0.08</v>
      </c>
      <c r="Z552">
        <v>9.7000000000000003E-2</v>
      </c>
      <c r="AA552">
        <v>0.1095</v>
      </c>
      <c r="AB552">
        <v>9.7000000000000003E-2</v>
      </c>
      <c r="AC552">
        <v>9.7000000000000003E-2</v>
      </c>
      <c r="AD552">
        <v>9.7000000000000003E-2</v>
      </c>
      <c r="AE552" t="str">
        <f>VLOOKUP(G552,'[2]Fee Breakdown-After May18'!BO:BP,2,0)</f>
        <v>Bayi &amp; PersalinanMainan BayiMainan Roly-Poly</v>
      </c>
      <c r="AR552" t="s">
        <v>1717</v>
      </c>
      <c r="AS552" t="s">
        <v>1752</v>
      </c>
      <c r="AT552" t="s">
        <v>1758</v>
      </c>
    </row>
    <row r="553" spans="1:46">
      <c r="A553" t="s">
        <v>1244</v>
      </c>
      <c r="B553">
        <v>602284</v>
      </c>
      <c r="C553" t="s">
        <v>1292</v>
      </c>
      <c r="D553">
        <v>878984</v>
      </c>
      <c r="E553" t="s">
        <v>1303</v>
      </c>
      <c r="F553">
        <v>817936</v>
      </c>
      <c r="G553" t="s">
        <v>3909</v>
      </c>
      <c r="H553" t="s">
        <v>4113</v>
      </c>
      <c r="I553" t="s">
        <v>2457</v>
      </c>
      <c r="J553" t="s">
        <v>2739</v>
      </c>
      <c r="K553">
        <v>0.04</v>
      </c>
      <c r="L553">
        <v>7.0000000000000007E-2</v>
      </c>
      <c r="M553">
        <v>3.0000000000000006E-2</v>
      </c>
      <c r="N553">
        <v>9.2499999999999999E-2</v>
      </c>
      <c r="O553">
        <v>0.1095</v>
      </c>
      <c r="P553">
        <v>-1.2500000000000002E-2</v>
      </c>
      <c r="Q553">
        <v>0</v>
      </c>
      <c r="R553">
        <v>-1.2500000000000002E-2</v>
      </c>
      <c r="S553">
        <v>-1.2500000000000002E-2</v>
      </c>
      <c r="T553">
        <v>-1.2500000000000002E-2</v>
      </c>
      <c r="U553">
        <v>0.08</v>
      </c>
      <c r="V553">
        <v>9.2499999999999999E-2</v>
      </c>
      <c r="W553">
        <v>0.08</v>
      </c>
      <c r="X553">
        <v>0.08</v>
      </c>
      <c r="Y553">
        <v>0.08</v>
      </c>
      <c r="Z553">
        <v>9.7000000000000003E-2</v>
      </c>
      <c r="AA553">
        <v>0.1095</v>
      </c>
      <c r="AB553">
        <v>9.7000000000000003E-2</v>
      </c>
      <c r="AC553">
        <v>9.7000000000000003E-2</v>
      </c>
      <c r="AD553">
        <v>9.7000000000000003E-2</v>
      </c>
      <c r="AE553" t="str">
        <f>VLOOKUP(G553,'[2]Fee Breakdown-After May18'!BO:BP,2,0)</f>
        <v>Bayi &amp; PersalinanMainan BayiCermin</v>
      </c>
      <c r="AR553" t="s">
        <v>1717</v>
      </c>
      <c r="AS553" t="s">
        <v>1752</v>
      </c>
      <c r="AT553" t="s">
        <v>1759</v>
      </c>
    </row>
    <row r="554" spans="1:46">
      <c r="A554" t="s">
        <v>1244</v>
      </c>
      <c r="B554">
        <v>602284</v>
      </c>
      <c r="C554" t="s">
        <v>1292</v>
      </c>
      <c r="D554">
        <v>878984</v>
      </c>
      <c r="E554" t="s">
        <v>1302</v>
      </c>
      <c r="F554">
        <v>818448</v>
      </c>
      <c r="G554" t="s">
        <v>3941</v>
      </c>
      <c r="H554" t="s">
        <v>4113</v>
      </c>
      <c r="I554" t="s">
        <v>2457</v>
      </c>
      <c r="J554" t="s">
        <v>2739</v>
      </c>
      <c r="K554">
        <v>0.04</v>
      </c>
      <c r="L554">
        <v>7.0000000000000007E-2</v>
      </c>
      <c r="M554">
        <v>3.0000000000000006E-2</v>
      </c>
      <c r="N554">
        <v>9.2499999999999999E-2</v>
      </c>
      <c r="O554">
        <v>0.1095</v>
      </c>
      <c r="P554">
        <v>-1.2500000000000002E-2</v>
      </c>
      <c r="Q554">
        <v>0</v>
      </c>
      <c r="R554">
        <v>-1.2500000000000002E-2</v>
      </c>
      <c r="S554">
        <v>-1.2500000000000002E-2</v>
      </c>
      <c r="T554">
        <v>-1.2500000000000002E-2</v>
      </c>
      <c r="U554">
        <v>0.08</v>
      </c>
      <c r="V554">
        <v>9.2499999999999999E-2</v>
      </c>
      <c r="W554">
        <v>0.08</v>
      </c>
      <c r="X554">
        <v>0.08</v>
      </c>
      <c r="Y554">
        <v>0.08</v>
      </c>
      <c r="Z554">
        <v>9.7000000000000003E-2</v>
      </c>
      <c r="AA554">
        <v>0.1095</v>
      </c>
      <c r="AB554">
        <v>9.7000000000000003E-2</v>
      </c>
      <c r="AC554">
        <v>9.7000000000000003E-2</v>
      </c>
      <c r="AD554">
        <v>9.7000000000000003E-2</v>
      </c>
      <c r="AE554" t="str">
        <f>VLOOKUP(G554,'[2]Fee Breakdown-After May18'!BO:BP,2,0)</f>
        <v>Bayi &amp; PersalinanMainan BayiPapan Panjat dalam Ruang &amp; Rumah-rumahan</v>
      </c>
      <c r="AR554" t="s">
        <v>1717</v>
      </c>
      <c r="AS554" t="s">
        <v>1752</v>
      </c>
      <c r="AT554" t="s">
        <v>1760</v>
      </c>
    </row>
    <row r="555" spans="1:46">
      <c r="A555" t="s">
        <v>1244</v>
      </c>
      <c r="B555">
        <v>602284</v>
      </c>
      <c r="C555" t="s">
        <v>1292</v>
      </c>
      <c r="D555">
        <v>878984</v>
      </c>
      <c r="E555" t="s">
        <v>1299</v>
      </c>
      <c r="F555">
        <v>818192</v>
      </c>
      <c r="G555" t="s">
        <v>3915</v>
      </c>
      <c r="H555" t="s">
        <v>4113</v>
      </c>
      <c r="I555" t="s">
        <v>2457</v>
      </c>
      <c r="J555" t="s">
        <v>2739</v>
      </c>
      <c r="K555">
        <v>0.04</v>
      </c>
      <c r="L555">
        <v>7.0000000000000007E-2</v>
      </c>
      <c r="M555">
        <v>3.0000000000000006E-2</v>
      </c>
      <c r="N555">
        <v>0.1</v>
      </c>
      <c r="O555">
        <v>0.11700000000000001</v>
      </c>
      <c r="P555">
        <v>-0.02</v>
      </c>
      <c r="Q555">
        <v>0</v>
      </c>
      <c r="R555">
        <v>-0.02</v>
      </c>
      <c r="S555">
        <v>-0.02</v>
      </c>
      <c r="T555">
        <v>-0.02</v>
      </c>
      <c r="U555">
        <v>0.08</v>
      </c>
      <c r="V555">
        <v>0.1</v>
      </c>
      <c r="W555">
        <v>0.08</v>
      </c>
      <c r="X555">
        <v>0.08</v>
      </c>
      <c r="Y555">
        <v>0.08</v>
      </c>
      <c r="Z555">
        <v>9.7000000000000003E-2</v>
      </c>
      <c r="AA555">
        <v>0.11700000000000001</v>
      </c>
      <c r="AB555">
        <v>9.7000000000000003E-2</v>
      </c>
      <c r="AC555">
        <v>9.7000000000000003E-2</v>
      </c>
      <c r="AD555">
        <v>9.7000000000000003E-2</v>
      </c>
      <c r="AE555" t="str">
        <f>VLOOKUP(G555,'[2]Fee Breakdown-After May18'!BO:BP,2,0)</f>
        <v>Bayi &amp; PersalinanMainan BayiKursi Pengaman Anak &amp; Mainan Kereta Dorong</v>
      </c>
      <c r="AR555" t="s">
        <v>1717</v>
      </c>
      <c r="AS555" t="s">
        <v>1752</v>
      </c>
      <c r="AT555" t="s">
        <v>1761</v>
      </c>
    </row>
    <row r="556" spans="1:46">
      <c r="A556" t="s">
        <v>1244</v>
      </c>
      <c r="B556">
        <v>602284</v>
      </c>
      <c r="C556" t="s">
        <v>1292</v>
      </c>
      <c r="D556">
        <v>878984</v>
      </c>
      <c r="E556" t="s">
        <v>1297</v>
      </c>
      <c r="F556">
        <v>818064</v>
      </c>
      <c r="G556" t="s">
        <v>3903</v>
      </c>
      <c r="H556" t="s">
        <v>4113</v>
      </c>
      <c r="I556" t="s">
        <v>2457</v>
      </c>
      <c r="J556" t="s">
        <v>2739</v>
      </c>
      <c r="K556">
        <v>0.04</v>
      </c>
      <c r="L556">
        <v>7.0000000000000007E-2</v>
      </c>
      <c r="M556">
        <v>3.0000000000000006E-2</v>
      </c>
      <c r="N556">
        <v>9.2499999999999999E-2</v>
      </c>
      <c r="O556">
        <v>0.1095</v>
      </c>
      <c r="P556">
        <v>-1.2500000000000002E-2</v>
      </c>
      <c r="Q556">
        <v>0</v>
      </c>
      <c r="R556">
        <v>-1.2500000000000002E-2</v>
      </c>
      <c r="S556">
        <v>-1.2500000000000002E-2</v>
      </c>
      <c r="T556">
        <v>-1.2500000000000002E-2</v>
      </c>
      <c r="U556">
        <v>0.08</v>
      </c>
      <c r="V556">
        <v>9.2499999999999999E-2</v>
      </c>
      <c r="W556">
        <v>0.08</v>
      </c>
      <c r="X556">
        <v>0.08</v>
      </c>
      <c r="Y556">
        <v>0.08</v>
      </c>
      <c r="Z556">
        <v>9.7000000000000003E-2</v>
      </c>
      <c r="AA556">
        <v>0.1095</v>
      </c>
      <c r="AB556">
        <v>9.7000000000000003E-2</v>
      </c>
      <c r="AC556">
        <v>9.7000000000000003E-2</v>
      </c>
      <c r="AD556">
        <v>9.7000000000000003E-2</v>
      </c>
      <c r="AE556" t="str">
        <f>VLOOKUP(G556,'[2]Fee Breakdown-After May18'!BO:BP,2,0)</f>
        <v>Bayi &amp; PersalinanMainan BayiBola</v>
      </c>
      <c r="AR556" t="s">
        <v>1717</v>
      </c>
      <c r="AS556" t="s">
        <v>1752</v>
      </c>
      <c r="AT556" t="s">
        <v>1762</v>
      </c>
    </row>
    <row r="557" spans="1:46">
      <c r="A557" t="s">
        <v>1244</v>
      </c>
      <c r="B557">
        <v>602284</v>
      </c>
      <c r="C557" t="s">
        <v>1292</v>
      </c>
      <c r="D557">
        <v>878984</v>
      </c>
      <c r="E557" t="s">
        <v>1293</v>
      </c>
      <c r="F557">
        <v>818576</v>
      </c>
      <c r="G557" t="s">
        <v>3924</v>
      </c>
      <c r="H557" t="s">
        <v>4113</v>
      </c>
      <c r="I557" t="s">
        <v>2457</v>
      </c>
      <c r="J557" t="s">
        <v>2739</v>
      </c>
      <c r="K557">
        <v>0.04</v>
      </c>
      <c r="L557">
        <v>7.0000000000000007E-2</v>
      </c>
      <c r="M557">
        <v>3.0000000000000006E-2</v>
      </c>
      <c r="N557">
        <v>9.2499999999999999E-2</v>
      </c>
      <c r="O557">
        <v>0.1095</v>
      </c>
      <c r="P557">
        <v>-1.2500000000000002E-2</v>
      </c>
      <c r="Q557">
        <v>0</v>
      </c>
      <c r="R557">
        <v>-1.2500000000000002E-2</v>
      </c>
      <c r="S557">
        <v>-1.2500000000000002E-2</v>
      </c>
      <c r="T557">
        <v>-1.2500000000000002E-2</v>
      </c>
      <c r="U557">
        <v>0.08</v>
      </c>
      <c r="V557">
        <v>9.2499999999999999E-2</v>
      </c>
      <c r="W557">
        <v>0.08</v>
      </c>
      <c r="X557">
        <v>0.08</v>
      </c>
      <c r="Y557">
        <v>0.08</v>
      </c>
      <c r="Z557">
        <v>9.7000000000000003E-2</v>
      </c>
      <c r="AA557">
        <v>0.1095</v>
      </c>
      <c r="AB557">
        <v>9.7000000000000003E-2</v>
      </c>
      <c r="AC557">
        <v>9.7000000000000003E-2</v>
      </c>
      <c r="AD557">
        <v>9.7000000000000003E-2</v>
      </c>
      <c r="AE557" t="str">
        <f>VLOOKUP(G557,'[2]Fee Breakdown-After May18'!BO:BP,2,0)</f>
        <v>Bayi &amp; PersalinanMainan BayiMainan Elektronik &amp; Remote Control untuk Bayi</v>
      </c>
      <c r="AR557" t="s">
        <v>1717</v>
      </c>
      <c r="AS557" t="s">
        <v>1752</v>
      </c>
      <c r="AT557" t="s">
        <v>1763</v>
      </c>
    </row>
    <row r="558" spans="1:46">
      <c r="A558" t="s">
        <v>1244</v>
      </c>
      <c r="B558">
        <v>602284</v>
      </c>
      <c r="C558" t="s">
        <v>1245</v>
      </c>
      <c r="D558">
        <v>879112</v>
      </c>
      <c r="E558" t="s">
        <v>1253</v>
      </c>
      <c r="F558">
        <v>602296</v>
      </c>
      <c r="G558" t="s">
        <v>4032</v>
      </c>
      <c r="H558" t="s">
        <v>2738</v>
      </c>
      <c r="I558" t="s">
        <v>2457</v>
      </c>
      <c r="J558" t="s">
        <v>2739</v>
      </c>
      <c r="K558">
        <v>0.04</v>
      </c>
      <c r="L558">
        <v>7.0000000000000007E-2</v>
      </c>
      <c r="M558">
        <v>3.0000000000000006E-2</v>
      </c>
      <c r="N558">
        <v>9.2499999999999999E-2</v>
      </c>
      <c r="O558">
        <v>8.4499999999999992E-2</v>
      </c>
      <c r="P558">
        <v>-1.2500000000000002E-2</v>
      </c>
      <c r="Q558">
        <v>0</v>
      </c>
      <c r="R558">
        <v>-1.2500000000000002E-2</v>
      </c>
      <c r="S558">
        <v>-1.2500000000000002E-2</v>
      </c>
      <c r="T558">
        <v>-1.2500000000000002E-2</v>
      </c>
      <c r="U558">
        <v>0.08</v>
      </c>
      <c r="V558">
        <v>9.2499999999999999E-2</v>
      </c>
      <c r="W558">
        <v>0.08</v>
      </c>
      <c r="X558">
        <v>0.08</v>
      </c>
      <c r="Y558">
        <v>0.08</v>
      </c>
      <c r="Z558">
        <v>7.1999999999999995E-2</v>
      </c>
      <c r="AA558">
        <v>8.4499999999999992E-2</v>
      </c>
      <c r="AB558">
        <v>7.1999999999999995E-2</v>
      </c>
      <c r="AC558">
        <v>7.1999999999999995E-2</v>
      </c>
      <c r="AD558">
        <v>7.1999999999999995E-2</v>
      </c>
      <c r="AE558" t="str">
        <f>VLOOKUP(G558,'[2]Fee Breakdown-After May18'!BO:BP,2,0)</f>
        <v>Bayi &amp; PersalinanPerawatan &amp; Kesehatan BayiPerawatan Kulit Bayi</v>
      </c>
      <c r="AR558" t="s">
        <v>1717</v>
      </c>
      <c r="AS558" t="s">
        <v>1752</v>
      </c>
      <c r="AT558" t="s">
        <v>1764</v>
      </c>
    </row>
    <row r="559" spans="1:46">
      <c r="A559" t="s">
        <v>1444</v>
      </c>
      <c r="B559">
        <v>801928</v>
      </c>
      <c r="C559" t="s">
        <v>1484</v>
      </c>
      <c r="D559">
        <v>985736</v>
      </c>
      <c r="G559" t="s">
        <v>4139</v>
      </c>
      <c r="H559" t="s">
        <v>4139</v>
      </c>
      <c r="I559" t="s">
        <v>2971</v>
      </c>
      <c r="J559" t="s">
        <v>3208</v>
      </c>
      <c r="K559">
        <v>0.05</v>
      </c>
      <c r="L559">
        <v>0.08</v>
      </c>
      <c r="M559">
        <v>0.03</v>
      </c>
      <c r="N559">
        <v>0.1</v>
      </c>
      <c r="O559">
        <v>0.122</v>
      </c>
      <c r="P559">
        <v>-0.02</v>
      </c>
      <c r="Q559">
        <v>0</v>
      </c>
      <c r="R559">
        <v>-0.02</v>
      </c>
      <c r="S559">
        <v>-0.02</v>
      </c>
      <c r="T559">
        <v>-0.02</v>
      </c>
      <c r="U559">
        <v>0.08</v>
      </c>
      <c r="V559">
        <v>0.1</v>
      </c>
      <c r="W559">
        <v>0.08</v>
      </c>
      <c r="X559">
        <v>0.08</v>
      </c>
      <c r="Y559">
        <v>0.08</v>
      </c>
      <c r="Z559">
        <v>0.10199999999999999</v>
      </c>
      <c r="AA559">
        <v>0.122</v>
      </c>
      <c r="AB559">
        <v>0.10199999999999999</v>
      </c>
      <c r="AC559">
        <v>0.10199999999999999</v>
      </c>
      <c r="AD559">
        <v>0.10199999999999999</v>
      </c>
      <c r="AE559" t="str">
        <f>VLOOKUP(G559,'[2]Fee Breakdown-After May18'!BO:BP,2,0)</f>
        <v>Buku, Majalah, &amp; AudioMajalah &amp; Surat Kabar</v>
      </c>
      <c r="AR559" t="s">
        <v>1717</v>
      </c>
      <c r="AS559" t="s">
        <v>1752</v>
      </c>
      <c r="AT559" t="s">
        <v>1765</v>
      </c>
    </row>
    <row r="560" spans="1:46">
      <c r="A560" t="s">
        <v>1244</v>
      </c>
      <c r="B560">
        <v>602284</v>
      </c>
      <c r="C560" t="s">
        <v>1245</v>
      </c>
      <c r="D560">
        <v>879112</v>
      </c>
      <c r="E560" t="s">
        <v>1257</v>
      </c>
      <c r="F560">
        <v>602317</v>
      </c>
      <c r="G560" t="s">
        <v>4035</v>
      </c>
      <c r="H560" t="s">
        <v>2738</v>
      </c>
      <c r="I560" t="s">
        <v>2457</v>
      </c>
      <c r="J560" t="s">
        <v>2739</v>
      </c>
      <c r="K560">
        <v>0.04</v>
      </c>
      <c r="L560">
        <v>7.0000000000000007E-2</v>
      </c>
      <c r="M560">
        <v>3.0000000000000006E-2</v>
      </c>
      <c r="N560">
        <v>9.2499999999999999E-2</v>
      </c>
      <c r="O560">
        <v>8.4499999999999992E-2</v>
      </c>
      <c r="P560">
        <v>-1.2500000000000002E-2</v>
      </c>
      <c r="Q560">
        <v>0</v>
      </c>
      <c r="R560">
        <v>-1.2500000000000002E-2</v>
      </c>
      <c r="S560">
        <v>-1.2500000000000002E-2</v>
      </c>
      <c r="T560">
        <v>-1.2500000000000002E-2</v>
      </c>
      <c r="U560">
        <v>0.08</v>
      </c>
      <c r="V560">
        <v>9.2499999999999999E-2</v>
      </c>
      <c r="W560">
        <v>0.08</v>
      </c>
      <c r="X560">
        <v>0.08</v>
      </c>
      <c r="Y560">
        <v>0.08</v>
      </c>
      <c r="Z560">
        <v>7.1999999999999995E-2</v>
      </c>
      <c r="AA560">
        <v>8.4499999999999992E-2</v>
      </c>
      <c r="AB560">
        <v>7.1999999999999995E-2</v>
      </c>
      <c r="AC560">
        <v>7.1999999999999995E-2</v>
      </c>
      <c r="AD560">
        <v>7.1999999999999995E-2</v>
      </c>
      <c r="AE560" t="str">
        <f>VLOOKUP(G560,'[2]Fee Breakdown-After May18'!BO:BP,2,0)</f>
        <v>Bayi &amp; PersalinanPerawatan &amp; Kesehatan BayiPerawatan Rambut &amp; Sabun</v>
      </c>
      <c r="AR560" t="s">
        <v>1717</v>
      </c>
      <c r="AS560" t="s">
        <v>1752</v>
      </c>
      <c r="AT560" t="s">
        <v>1766</v>
      </c>
    </row>
    <row r="561" spans="1:46">
      <c r="A561" t="s">
        <v>1862</v>
      </c>
      <c r="B561">
        <v>600942</v>
      </c>
      <c r="C561" t="s">
        <v>851</v>
      </c>
      <c r="D561">
        <v>844168</v>
      </c>
      <c r="E561" t="s">
        <v>1901</v>
      </c>
      <c r="F561">
        <v>847880</v>
      </c>
      <c r="G561" t="s">
        <v>2998</v>
      </c>
      <c r="H561" t="s">
        <v>3349</v>
      </c>
      <c r="I561" t="s">
        <v>2403</v>
      </c>
      <c r="J561" t="s">
        <v>1872</v>
      </c>
      <c r="K561">
        <v>0.04</v>
      </c>
      <c r="L561">
        <v>0.06</v>
      </c>
      <c r="M561">
        <v>1.9999999999999997E-2</v>
      </c>
      <c r="N561">
        <v>7.5000000000000011E-2</v>
      </c>
      <c r="O561">
        <v>6.9500000000000006E-2</v>
      </c>
      <c r="P561">
        <v>-1.7500000000000002E-2</v>
      </c>
      <c r="Q561">
        <v>0</v>
      </c>
      <c r="R561">
        <v>-1.7500000000000002E-2</v>
      </c>
      <c r="S561">
        <v>-1.7500000000000002E-2</v>
      </c>
      <c r="T561">
        <v>-1.7500000000000002E-2</v>
      </c>
      <c r="U561">
        <v>5.7500000000000009E-2</v>
      </c>
      <c r="V561">
        <v>7.5000000000000011E-2</v>
      </c>
      <c r="W561">
        <v>5.7500000000000009E-2</v>
      </c>
      <c r="X561">
        <v>5.7500000000000009E-2</v>
      </c>
      <c r="Y561">
        <v>5.7500000000000009E-2</v>
      </c>
      <c r="Z561">
        <v>5.2000000000000005E-2</v>
      </c>
      <c r="AA561">
        <v>6.9500000000000006E-2</v>
      </c>
      <c r="AB561">
        <v>5.2000000000000005E-2</v>
      </c>
      <c r="AC561">
        <v>5.2000000000000005E-2</v>
      </c>
      <c r="AD561">
        <v>5.2000000000000005E-2</v>
      </c>
      <c r="AE561" t="str">
        <f>VLOOKUP(G561,'[2]Fee Breakdown-After May18'!BO:BP,2,0)</f>
        <v>Peralatan Rumah TanggaKitchen AppliancesPengukus Listrik</v>
      </c>
      <c r="AR561" t="s">
        <v>1717</v>
      </c>
      <c r="AS561" t="s">
        <v>1767</v>
      </c>
    </row>
    <row r="562" spans="1:46">
      <c r="A562" t="s">
        <v>1244</v>
      </c>
      <c r="B562">
        <v>602284</v>
      </c>
      <c r="C562" t="s">
        <v>1245</v>
      </c>
      <c r="D562">
        <v>879112</v>
      </c>
      <c r="E562" t="s">
        <v>1254</v>
      </c>
      <c r="F562">
        <v>947592</v>
      </c>
      <c r="G562" t="s">
        <v>4050</v>
      </c>
      <c r="H562" t="s">
        <v>2738</v>
      </c>
      <c r="I562" t="s">
        <v>2457</v>
      </c>
      <c r="J562" t="s">
        <v>2739</v>
      </c>
      <c r="K562">
        <v>0.04</v>
      </c>
      <c r="L562">
        <v>7.0000000000000007E-2</v>
      </c>
      <c r="M562">
        <v>3.0000000000000006E-2</v>
      </c>
      <c r="N562">
        <v>7.5000000000000011E-2</v>
      </c>
      <c r="O562">
        <v>8.9499999999999996E-2</v>
      </c>
      <c r="P562">
        <v>-1.7500000000000002E-2</v>
      </c>
      <c r="Q562">
        <v>0</v>
      </c>
      <c r="R562">
        <v>-1.7500000000000002E-2</v>
      </c>
      <c r="S562">
        <v>-1.7500000000000002E-2</v>
      </c>
      <c r="T562">
        <v>-1.7500000000000002E-2</v>
      </c>
      <c r="U562">
        <v>5.7500000000000009E-2</v>
      </c>
      <c r="V562">
        <v>7.5000000000000011E-2</v>
      </c>
      <c r="W562">
        <v>5.7500000000000009E-2</v>
      </c>
      <c r="X562">
        <v>5.7500000000000009E-2</v>
      </c>
      <c r="Y562">
        <v>5.7500000000000009E-2</v>
      </c>
      <c r="Z562">
        <v>7.1999999999999995E-2</v>
      </c>
      <c r="AA562">
        <v>8.9499999999999996E-2</v>
      </c>
      <c r="AB562">
        <v>7.1999999999999995E-2</v>
      </c>
      <c r="AC562">
        <v>7.1999999999999995E-2</v>
      </c>
      <c r="AD562">
        <v>7.1999999999999995E-2</v>
      </c>
      <c r="AE562" t="str">
        <f>VLOOKUP(G562,'[2]Fee Breakdown-After May18'!BO:BP,2,0)</f>
        <v>Bayi &amp; PersalinanPerawatan &amp; Kesehatan BayiVitamin &amp; Suplemen Bayi</v>
      </c>
      <c r="AR562" t="s">
        <v>1717</v>
      </c>
      <c r="AS562" t="s">
        <v>373</v>
      </c>
      <c r="AT562" t="s">
        <v>1768</v>
      </c>
    </row>
    <row r="563" spans="1:46">
      <c r="A563" t="s">
        <v>1244</v>
      </c>
      <c r="B563">
        <v>602284</v>
      </c>
      <c r="C563" t="s">
        <v>1245</v>
      </c>
      <c r="D563">
        <v>879112</v>
      </c>
      <c r="E563" t="s">
        <v>1264</v>
      </c>
      <c r="F563">
        <v>891912</v>
      </c>
      <c r="G563" t="s">
        <v>4008</v>
      </c>
      <c r="H563" t="s">
        <v>2738</v>
      </c>
      <c r="I563" t="s">
        <v>2457</v>
      </c>
      <c r="J563" t="s">
        <v>2739</v>
      </c>
      <c r="K563">
        <v>0.04</v>
      </c>
      <c r="L563">
        <v>7.0000000000000007E-2</v>
      </c>
      <c r="M563">
        <v>3.0000000000000006E-2</v>
      </c>
      <c r="N563">
        <v>9.2499999999999999E-2</v>
      </c>
      <c r="O563">
        <v>0.1095</v>
      </c>
      <c r="P563">
        <v>-1.2500000000000002E-2</v>
      </c>
      <c r="Q563">
        <v>0</v>
      </c>
      <c r="R563">
        <v>-1.2500000000000002E-2</v>
      </c>
      <c r="S563">
        <v>-1.2500000000000002E-2</v>
      </c>
      <c r="T563">
        <v>-1.2500000000000002E-2</v>
      </c>
      <c r="U563">
        <v>0.08</v>
      </c>
      <c r="V563">
        <v>9.2499999999999999E-2</v>
      </c>
      <c r="W563">
        <v>0.08</v>
      </c>
      <c r="X563">
        <v>0.08</v>
      </c>
      <c r="Y563">
        <v>0.08</v>
      </c>
      <c r="Z563">
        <v>9.7000000000000003E-2</v>
      </c>
      <c r="AA563">
        <v>0.1095</v>
      </c>
      <c r="AB563">
        <v>9.7000000000000003E-2</v>
      </c>
      <c r="AC563">
        <v>9.7000000000000003E-2</v>
      </c>
      <c r="AD563">
        <v>9.7000000000000003E-2</v>
      </c>
      <c r="AE563" t="str">
        <f>VLOOKUP(G563,'[2]Fee Breakdown-After May18'!BO:BP,2,0)</f>
        <v>Bayi &amp; PersalinanPerawatan &amp; Kesehatan BayiDot, Teether, &amp; Mainan Kunyah Tumbuh Gigi</v>
      </c>
      <c r="AR563" t="s">
        <v>1717</v>
      </c>
      <c r="AS563" t="s">
        <v>373</v>
      </c>
      <c r="AT563" t="s">
        <v>1769</v>
      </c>
    </row>
    <row r="564" spans="1:46">
      <c r="A564" t="s">
        <v>1244</v>
      </c>
      <c r="B564">
        <v>602284</v>
      </c>
      <c r="C564" t="s">
        <v>1245</v>
      </c>
      <c r="D564">
        <v>879112</v>
      </c>
      <c r="E564" t="s">
        <v>1246</v>
      </c>
      <c r="F564">
        <v>892424</v>
      </c>
      <c r="G564" t="s">
        <v>4038</v>
      </c>
      <c r="H564" t="s">
        <v>2738</v>
      </c>
      <c r="I564" t="s">
        <v>2457</v>
      </c>
      <c r="J564" t="s">
        <v>2739</v>
      </c>
      <c r="K564">
        <v>0.04</v>
      </c>
      <c r="L564">
        <v>7.0000000000000007E-2</v>
      </c>
      <c r="M564">
        <v>3.0000000000000006E-2</v>
      </c>
      <c r="N564">
        <v>9.2499999999999999E-2</v>
      </c>
      <c r="O564">
        <v>8.4499999999999992E-2</v>
      </c>
      <c r="P564">
        <v>-1.2500000000000002E-2</v>
      </c>
      <c r="Q564">
        <v>0</v>
      </c>
      <c r="R564">
        <v>-1.2500000000000002E-2</v>
      </c>
      <c r="S564">
        <v>-1.2500000000000002E-2</v>
      </c>
      <c r="T564">
        <v>-1.2500000000000002E-2</v>
      </c>
      <c r="U564">
        <v>0.08</v>
      </c>
      <c r="V564">
        <v>9.2499999999999999E-2</v>
      </c>
      <c r="W564">
        <v>0.08</v>
      </c>
      <c r="X564">
        <v>0.08</v>
      </c>
      <c r="Y564">
        <v>0.08</v>
      </c>
      <c r="Z564">
        <v>7.1999999999999995E-2</v>
      </c>
      <c r="AA564">
        <v>8.4499999999999992E-2</v>
      </c>
      <c r="AB564">
        <v>7.1999999999999995E-2</v>
      </c>
      <c r="AC564">
        <v>7.1999999999999995E-2</v>
      </c>
      <c r="AD564">
        <v>7.1999999999999995E-2</v>
      </c>
      <c r="AE564" t="str">
        <f>VLOOKUP(G564,'[2]Fee Breakdown-After May18'!BO:BP,2,0)</f>
        <v>Bayi &amp; PersalinanPerawatan &amp; Kesehatan BayiPerlengkapan Mandi Bayi</v>
      </c>
      <c r="AR564" t="s">
        <v>1717</v>
      </c>
      <c r="AS564" t="s">
        <v>373</v>
      </c>
      <c r="AT564" t="s">
        <v>1770</v>
      </c>
    </row>
    <row r="565" spans="1:46">
      <c r="A565" t="s">
        <v>1244</v>
      </c>
      <c r="B565">
        <v>602284</v>
      </c>
      <c r="C565" t="s">
        <v>1245</v>
      </c>
      <c r="D565">
        <v>879112</v>
      </c>
      <c r="E565" t="s">
        <v>1247</v>
      </c>
      <c r="F565">
        <v>892168</v>
      </c>
      <c r="G565" t="s">
        <v>3999</v>
      </c>
      <c r="H565" t="s">
        <v>2738</v>
      </c>
      <c r="I565" t="s">
        <v>2457</v>
      </c>
      <c r="J565" t="s">
        <v>2739</v>
      </c>
      <c r="K565">
        <v>0.04</v>
      </c>
      <c r="L565">
        <v>7.0000000000000007E-2</v>
      </c>
      <c r="M565">
        <v>3.0000000000000006E-2</v>
      </c>
      <c r="N565">
        <v>9.2499999999999999E-2</v>
      </c>
      <c r="O565">
        <v>0.1095</v>
      </c>
      <c r="P565">
        <v>-1.2500000000000002E-2</v>
      </c>
      <c r="Q565">
        <v>0</v>
      </c>
      <c r="R565">
        <v>-1.2500000000000002E-2</v>
      </c>
      <c r="S565">
        <v>-1.2500000000000002E-2</v>
      </c>
      <c r="T565">
        <v>-1.2500000000000002E-2</v>
      </c>
      <c r="U565">
        <v>0.08</v>
      </c>
      <c r="V565">
        <v>9.2499999999999999E-2</v>
      </c>
      <c r="W565">
        <v>0.08</v>
      </c>
      <c r="X565">
        <v>0.08</v>
      </c>
      <c r="Y565">
        <v>0.08</v>
      </c>
      <c r="Z565">
        <v>9.7000000000000003E-2</v>
      </c>
      <c r="AA565">
        <v>0.1095</v>
      </c>
      <c r="AB565">
        <v>9.7000000000000003E-2</v>
      </c>
      <c r="AC565">
        <v>9.7000000000000003E-2</v>
      </c>
      <c r="AD565">
        <v>9.7000000000000003E-2</v>
      </c>
      <c r="AE565" t="str">
        <f>VLOOKUP(G565,'[2]Fee Breakdown-After May18'!BO:BP,2,0)</f>
        <v>Bayi &amp; PersalinanPerawatan &amp; Kesehatan BayiBak Mandi Bayi &amp; Kursi Mandi</v>
      </c>
      <c r="AR565" t="s">
        <v>1717</v>
      </c>
      <c r="AS565" t="s">
        <v>373</v>
      </c>
      <c r="AT565" t="s">
        <v>1771</v>
      </c>
    </row>
    <row r="566" spans="1:46">
      <c r="A566" t="s">
        <v>1244</v>
      </c>
      <c r="B566">
        <v>602284</v>
      </c>
      <c r="C566" t="s">
        <v>1245</v>
      </c>
      <c r="D566">
        <v>879112</v>
      </c>
      <c r="E566" t="s">
        <v>1266</v>
      </c>
      <c r="F566">
        <v>892296</v>
      </c>
      <c r="G566" t="s">
        <v>4011</v>
      </c>
      <c r="H566" t="s">
        <v>2738</v>
      </c>
      <c r="I566" t="s">
        <v>2457</v>
      </c>
      <c r="J566" t="s">
        <v>2739</v>
      </c>
      <c r="K566">
        <v>0.04</v>
      </c>
      <c r="L566">
        <v>7.0000000000000007E-2</v>
      </c>
      <c r="M566">
        <v>3.0000000000000006E-2</v>
      </c>
      <c r="N566">
        <v>9.2499999999999999E-2</v>
      </c>
      <c r="O566">
        <v>0.1095</v>
      </c>
      <c r="P566">
        <v>-1.2500000000000002E-2</v>
      </c>
      <c r="Q566">
        <v>0</v>
      </c>
      <c r="R566">
        <v>-1.2500000000000002E-2</v>
      </c>
      <c r="S566">
        <v>-1.2500000000000002E-2</v>
      </c>
      <c r="T566">
        <v>-1.2500000000000002E-2</v>
      </c>
      <c r="U566">
        <v>0.08</v>
      </c>
      <c r="V566">
        <v>9.2499999999999999E-2</v>
      </c>
      <c r="W566">
        <v>0.08</v>
      </c>
      <c r="X566">
        <v>0.08</v>
      </c>
      <c r="Y566">
        <v>0.08</v>
      </c>
      <c r="Z566">
        <v>9.7000000000000003E-2</v>
      </c>
      <c r="AA566">
        <v>0.1095</v>
      </c>
      <c r="AB566">
        <v>9.7000000000000003E-2</v>
      </c>
      <c r="AC566">
        <v>9.7000000000000003E-2</v>
      </c>
      <c r="AD566">
        <v>9.7000000000000003E-2</v>
      </c>
      <c r="AE566" t="str">
        <f>VLOOKUP(G566,'[2]Fee Breakdown-After May18'!BO:BP,2,0)</f>
        <v>Bayi &amp; PersalinanPerawatan &amp; Kesehatan BayiHanduk &amp; Topi Mandi</v>
      </c>
      <c r="AR566" t="s">
        <v>1717</v>
      </c>
      <c r="AS566" t="s">
        <v>373</v>
      </c>
      <c r="AT566" t="s">
        <v>1772</v>
      </c>
    </row>
    <row r="567" spans="1:46">
      <c r="A567" t="s">
        <v>1244</v>
      </c>
      <c r="B567">
        <v>602284</v>
      </c>
      <c r="C567" t="s">
        <v>1245</v>
      </c>
      <c r="D567">
        <v>879112</v>
      </c>
      <c r="E567" t="s">
        <v>1251</v>
      </c>
      <c r="F567">
        <v>602608</v>
      </c>
      <c r="G567" t="s">
        <v>4015</v>
      </c>
      <c r="H567" t="s">
        <v>2738</v>
      </c>
      <c r="I567" t="s">
        <v>2457</v>
      </c>
      <c r="J567" t="s">
        <v>2739</v>
      </c>
      <c r="K567">
        <v>0.04</v>
      </c>
      <c r="L567">
        <v>7.0000000000000007E-2</v>
      </c>
      <c r="M567">
        <v>3.0000000000000006E-2</v>
      </c>
      <c r="N567">
        <v>9.2499999999999999E-2</v>
      </c>
      <c r="O567">
        <v>8.4499999999999992E-2</v>
      </c>
      <c r="P567">
        <v>-1.2500000000000002E-2</v>
      </c>
      <c r="Q567">
        <v>0</v>
      </c>
      <c r="R567">
        <v>-1.2500000000000002E-2</v>
      </c>
      <c r="S567">
        <v>-1.2500000000000002E-2</v>
      </c>
      <c r="T567">
        <v>-1.2500000000000002E-2</v>
      </c>
      <c r="U567">
        <v>0.08</v>
      </c>
      <c r="V567">
        <v>9.2499999999999999E-2</v>
      </c>
      <c r="W567">
        <v>0.08</v>
      </c>
      <c r="X567">
        <v>0.08</v>
      </c>
      <c r="Y567">
        <v>0.08</v>
      </c>
      <c r="Z567">
        <v>7.1999999999999995E-2</v>
      </c>
      <c r="AA567">
        <v>8.4499999999999992E-2</v>
      </c>
      <c r="AB567">
        <v>7.1999999999999995E-2</v>
      </c>
      <c r="AC567">
        <v>7.1999999999999995E-2</v>
      </c>
      <c r="AD567">
        <v>7.1999999999999995E-2</v>
      </c>
      <c r="AE567" t="str">
        <f>VLOOKUP(G567,'[2]Fee Breakdown-After May18'!BO:BP,2,0)</f>
        <v>Bayi &amp; PersalinanPerawatan &amp; Kesehatan BayiPemangkas Rambut Bayi</v>
      </c>
      <c r="AR567" t="s">
        <v>1717</v>
      </c>
      <c r="AS567" t="s">
        <v>373</v>
      </c>
      <c r="AT567" t="s">
        <v>1773</v>
      </c>
    </row>
    <row r="568" spans="1:46">
      <c r="A568" t="s">
        <v>1244</v>
      </c>
      <c r="B568">
        <v>602284</v>
      </c>
      <c r="C568" t="s">
        <v>1245</v>
      </c>
      <c r="D568">
        <v>879112</v>
      </c>
      <c r="E568" t="s">
        <v>1267</v>
      </c>
      <c r="F568">
        <v>892808</v>
      </c>
      <c r="G568" t="s">
        <v>4048</v>
      </c>
      <c r="H568" t="s">
        <v>2738</v>
      </c>
      <c r="I568" t="s">
        <v>2457</v>
      </c>
      <c r="J568" t="s">
        <v>2739</v>
      </c>
      <c r="K568">
        <v>0.04</v>
      </c>
      <c r="L568">
        <v>7.0000000000000007E-2</v>
      </c>
      <c r="M568">
        <v>3.0000000000000006E-2</v>
      </c>
      <c r="N568">
        <v>9.2499999999999999E-2</v>
      </c>
      <c r="O568">
        <v>8.4499999999999992E-2</v>
      </c>
      <c r="P568">
        <v>-1.2500000000000002E-2</v>
      </c>
      <c r="Q568">
        <v>0</v>
      </c>
      <c r="R568">
        <v>-1.2500000000000002E-2</v>
      </c>
      <c r="S568">
        <v>-1.2500000000000002E-2</v>
      </c>
      <c r="T568">
        <v>-1.2500000000000002E-2</v>
      </c>
      <c r="U568">
        <v>0.08</v>
      </c>
      <c r="V568">
        <v>9.2499999999999999E-2</v>
      </c>
      <c r="W568">
        <v>0.08</v>
      </c>
      <c r="X568">
        <v>0.08</v>
      </c>
      <c r="Y568">
        <v>0.08</v>
      </c>
      <c r="Z568">
        <v>7.1999999999999995E-2</v>
      </c>
      <c r="AA568">
        <v>8.4499999999999992E-2</v>
      </c>
      <c r="AB568">
        <v>7.1999999999999995E-2</v>
      </c>
      <c r="AC568">
        <v>7.1999999999999995E-2</v>
      </c>
      <c r="AD568">
        <v>7.1999999999999995E-2</v>
      </c>
      <c r="AE568" t="str">
        <f>VLOOKUP(G568,'[2]Fee Breakdown-After May18'!BO:BP,2,0)</f>
        <v>Bayi &amp; PersalinanPerawatan &amp; Kesehatan BayiTisu Basah &amp; Dudukan</v>
      </c>
      <c r="AR568" t="s">
        <v>1717</v>
      </c>
      <c r="AS568" t="s">
        <v>373</v>
      </c>
      <c r="AT568" t="s">
        <v>1774</v>
      </c>
    </row>
    <row r="569" spans="1:46">
      <c r="A569" t="s">
        <v>1244</v>
      </c>
      <c r="B569">
        <v>602284</v>
      </c>
      <c r="C569" t="s">
        <v>1245</v>
      </c>
      <c r="D569">
        <v>879112</v>
      </c>
      <c r="E569" t="s">
        <v>1256</v>
      </c>
      <c r="F569">
        <v>892552</v>
      </c>
      <c r="G569" t="s">
        <v>4053</v>
      </c>
      <c r="H569" t="s">
        <v>2738</v>
      </c>
      <c r="I569" t="s">
        <v>2457</v>
      </c>
      <c r="J569" t="s">
        <v>2739</v>
      </c>
      <c r="K569">
        <v>0.04</v>
      </c>
      <c r="L569">
        <v>7.0000000000000007E-2</v>
      </c>
      <c r="M569">
        <v>3.0000000000000006E-2</v>
      </c>
      <c r="N569">
        <v>9.2499999999999999E-2</v>
      </c>
      <c r="O569">
        <v>8.4499999999999992E-2</v>
      </c>
      <c r="P569">
        <v>-1.2500000000000002E-2</v>
      </c>
      <c r="Q569">
        <v>0</v>
      </c>
      <c r="R569">
        <v>-1.2500000000000002E-2</v>
      </c>
      <c r="S569">
        <v>-1.2500000000000002E-2</v>
      </c>
      <c r="T569">
        <v>-1.2500000000000002E-2</v>
      </c>
      <c r="U569">
        <v>0.08</v>
      </c>
      <c r="V569">
        <v>9.2499999999999999E-2</v>
      </c>
      <c r="W569">
        <v>0.08</v>
      </c>
      <c r="X569">
        <v>0.08</v>
      </c>
      <c r="Y569">
        <v>0.08</v>
      </c>
      <c r="Z569">
        <v>7.1999999999999995E-2</v>
      </c>
      <c r="AA569">
        <v>8.4499999999999992E-2</v>
      </c>
      <c r="AB569">
        <v>7.1999999999999995E-2</v>
      </c>
      <c r="AC569">
        <v>7.1999999999999995E-2</v>
      </c>
      <c r="AD569">
        <v>7.1999999999999995E-2</v>
      </c>
      <c r="AE569" t="str">
        <f>VLOOKUP(G569,'[2]Fee Breakdown-After May18'!BO:BP,2,0)</f>
        <v>Bayi &amp; PersalinanPerawatan &amp; Kesehatan BayiWewangian</v>
      </c>
      <c r="AR569" t="s">
        <v>1717</v>
      </c>
      <c r="AS569" t="s">
        <v>373</v>
      </c>
      <c r="AT569" t="s">
        <v>1775</v>
      </c>
    </row>
    <row r="570" spans="1:46">
      <c r="A570" t="s">
        <v>1244</v>
      </c>
      <c r="B570">
        <v>602284</v>
      </c>
      <c r="C570" t="s">
        <v>1245</v>
      </c>
      <c r="D570">
        <v>879112</v>
      </c>
      <c r="E570" t="s">
        <v>1249</v>
      </c>
      <c r="F570">
        <v>892680</v>
      </c>
      <c r="G570" t="s">
        <v>3996</v>
      </c>
      <c r="H570" t="s">
        <v>2738</v>
      </c>
      <c r="I570" t="s">
        <v>2457</v>
      </c>
      <c r="J570" t="s">
        <v>2739</v>
      </c>
      <c r="K570">
        <v>0.04</v>
      </c>
      <c r="L570">
        <v>7.0000000000000007E-2</v>
      </c>
      <c r="M570">
        <v>3.0000000000000006E-2</v>
      </c>
      <c r="N570">
        <v>9.2499999999999999E-2</v>
      </c>
      <c r="O570">
        <v>8.4499999999999992E-2</v>
      </c>
      <c r="P570">
        <v>-1.2500000000000002E-2</v>
      </c>
      <c r="Q570">
        <v>0</v>
      </c>
      <c r="R570">
        <v>-1.2500000000000002E-2</v>
      </c>
      <c r="S570">
        <v>-1.2500000000000002E-2</v>
      </c>
      <c r="T570">
        <v>-1.2500000000000002E-2</v>
      </c>
      <c r="U570">
        <v>0.08</v>
      </c>
      <c r="V570">
        <v>9.2499999999999999E-2</v>
      </c>
      <c r="W570">
        <v>0.08</v>
      </c>
      <c r="X570">
        <v>0.08</v>
      </c>
      <c r="Y570">
        <v>0.08</v>
      </c>
      <c r="Z570">
        <v>7.1999999999999995E-2</v>
      </c>
      <c r="AA570">
        <v>8.4499999999999992E-2</v>
      </c>
      <c r="AB570">
        <v>7.1999999999999995E-2</v>
      </c>
      <c r="AC570">
        <v>7.1999999999999995E-2</v>
      </c>
      <c r="AD570">
        <v>7.1999999999999995E-2</v>
      </c>
      <c r="AE570" t="str">
        <f>VLOOKUP(G570,'[2]Fee Breakdown-After May18'!BO:BP,2,0)</f>
        <v>Bayi &amp; PersalinanPerawatan &amp; Kesehatan BayiAlat Perawatan Bayi</v>
      </c>
      <c r="AR570" t="s">
        <v>1717</v>
      </c>
      <c r="AS570" t="s">
        <v>373</v>
      </c>
      <c r="AT570" t="s">
        <v>1776</v>
      </c>
    </row>
    <row r="571" spans="1:46">
      <c r="A571" t="s">
        <v>1244</v>
      </c>
      <c r="B571">
        <v>602284</v>
      </c>
      <c r="C571" t="s">
        <v>1245</v>
      </c>
      <c r="D571">
        <v>879112</v>
      </c>
      <c r="E571" t="s">
        <v>1261</v>
      </c>
      <c r="F571">
        <v>602673</v>
      </c>
      <c r="G571" t="s">
        <v>4002</v>
      </c>
      <c r="H571" t="s">
        <v>2738</v>
      </c>
      <c r="I571" t="s">
        <v>2457</v>
      </c>
      <c r="J571" t="s">
        <v>2739</v>
      </c>
      <c r="K571">
        <v>0.04</v>
      </c>
      <c r="L571">
        <v>7.0000000000000007E-2</v>
      </c>
      <c r="M571">
        <v>3.0000000000000006E-2</v>
      </c>
      <c r="N571">
        <v>9.2499999999999999E-2</v>
      </c>
      <c r="O571">
        <v>8.4499999999999992E-2</v>
      </c>
      <c r="P571">
        <v>-1.2500000000000002E-2</v>
      </c>
      <c r="Q571">
        <v>0</v>
      </c>
      <c r="R571">
        <v>-1.2500000000000002E-2</v>
      </c>
      <c r="S571">
        <v>-1.2500000000000002E-2</v>
      </c>
      <c r="T571">
        <v>-1.2500000000000002E-2</v>
      </c>
      <c r="U571">
        <v>0.08</v>
      </c>
      <c r="V571">
        <v>9.2499999999999999E-2</v>
      </c>
      <c r="W571">
        <v>0.08</v>
      </c>
      <c r="X571">
        <v>0.08</v>
      </c>
      <c r="Y571">
        <v>0.08</v>
      </c>
      <c r="Z571">
        <v>7.1999999999999995E-2</v>
      </c>
      <c r="AA571">
        <v>8.4499999999999992E-2</v>
      </c>
      <c r="AB571">
        <v>7.1999999999999995E-2</v>
      </c>
      <c r="AC571">
        <v>7.1999999999999995E-2</v>
      </c>
      <c r="AD571">
        <v>7.1999999999999995E-2</v>
      </c>
      <c r="AE571" t="str">
        <f>VLOOKUP(G571,'[2]Fee Breakdown-After May18'!BO:BP,2,0)</f>
        <v>Bayi &amp; PersalinanPerawatan &amp; Kesehatan BayiDeterjen</v>
      </c>
      <c r="AR571" t="s">
        <v>1717</v>
      </c>
      <c r="AS571" t="s">
        <v>373</v>
      </c>
      <c r="AT571" t="s">
        <v>1777</v>
      </c>
    </row>
    <row r="572" spans="1:46">
      <c r="A572" t="s">
        <v>1244</v>
      </c>
      <c r="B572">
        <v>602284</v>
      </c>
      <c r="C572" t="s">
        <v>1245</v>
      </c>
      <c r="D572">
        <v>879112</v>
      </c>
      <c r="E572" t="s">
        <v>1252</v>
      </c>
      <c r="F572">
        <v>602672</v>
      </c>
      <c r="G572" t="s">
        <v>4027</v>
      </c>
      <c r="H572" t="s">
        <v>2738</v>
      </c>
      <c r="I572" t="s">
        <v>2457</v>
      </c>
      <c r="J572" t="s">
        <v>2739</v>
      </c>
      <c r="K572">
        <v>0.04</v>
      </c>
      <c r="L572">
        <v>7.0000000000000007E-2</v>
      </c>
      <c r="M572">
        <v>3.0000000000000006E-2</v>
      </c>
      <c r="N572">
        <v>9.2499999999999999E-2</v>
      </c>
      <c r="O572">
        <v>8.4499999999999992E-2</v>
      </c>
      <c r="P572">
        <v>-1.2500000000000002E-2</v>
      </c>
      <c r="Q572">
        <v>0</v>
      </c>
      <c r="R572">
        <v>-1.2500000000000002E-2</v>
      </c>
      <c r="S572">
        <v>-1.2500000000000002E-2</v>
      </c>
      <c r="T572">
        <v>-1.2500000000000002E-2</v>
      </c>
      <c r="U572">
        <v>0.08</v>
      </c>
      <c r="V572">
        <v>9.2499999999999999E-2</v>
      </c>
      <c r="W572">
        <v>0.08</v>
      </c>
      <c r="X572">
        <v>0.08</v>
      </c>
      <c r="Y572">
        <v>0.08</v>
      </c>
      <c r="Z572">
        <v>7.1999999999999995E-2</v>
      </c>
      <c r="AA572">
        <v>8.4499999999999992E-2</v>
      </c>
      <c r="AB572">
        <v>7.1999999999999995E-2</v>
      </c>
      <c r="AC572">
        <v>7.1999999999999995E-2</v>
      </c>
      <c r="AD572">
        <v>7.1999999999999995E-2</v>
      </c>
      <c r="AE572" t="str">
        <f>VLOOKUP(G572,'[2]Fee Breakdown-After May18'!BO:BP,2,0)</f>
        <v>Bayi &amp; PersalinanPerawatan &amp; Kesehatan BayiPensanitasi Tangan Bayi</v>
      </c>
      <c r="AR572" t="s">
        <v>1717</v>
      </c>
      <c r="AS572" t="s">
        <v>373</v>
      </c>
      <c r="AT572" t="s">
        <v>1778</v>
      </c>
    </row>
    <row r="573" spans="1:46">
      <c r="A573" t="s">
        <v>1244</v>
      </c>
      <c r="B573">
        <v>602284</v>
      </c>
      <c r="C573" t="s">
        <v>1245</v>
      </c>
      <c r="D573">
        <v>879112</v>
      </c>
      <c r="E573" t="s">
        <v>1250</v>
      </c>
      <c r="F573">
        <v>602622</v>
      </c>
      <c r="G573" t="s">
        <v>4024</v>
      </c>
      <c r="H573" t="s">
        <v>2738</v>
      </c>
      <c r="I573" t="s">
        <v>2457</v>
      </c>
      <c r="J573" t="s">
        <v>2739</v>
      </c>
      <c r="K573">
        <v>0.04</v>
      </c>
      <c r="L573">
        <v>7.0000000000000007E-2</v>
      </c>
      <c r="M573">
        <v>3.0000000000000006E-2</v>
      </c>
      <c r="N573">
        <v>9.2499999999999999E-2</v>
      </c>
      <c r="O573">
        <v>8.4499999999999992E-2</v>
      </c>
      <c r="P573">
        <v>-1.2500000000000002E-2</v>
      </c>
      <c r="Q573">
        <v>0</v>
      </c>
      <c r="R573">
        <v>-1.2500000000000002E-2</v>
      </c>
      <c r="S573">
        <v>-1.2500000000000002E-2</v>
      </c>
      <c r="T573">
        <v>-1.2500000000000002E-2</v>
      </c>
      <c r="U573">
        <v>0.08</v>
      </c>
      <c r="V573">
        <v>9.2499999999999999E-2</v>
      </c>
      <c r="W573">
        <v>0.08</v>
      </c>
      <c r="X573">
        <v>0.08</v>
      </c>
      <c r="Y573">
        <v>0.08</v>
      </c>
      <c r="Z573">
        <v>7.1999999999999995E-2</v>
      </c>
      <c r="AA573">
        <v>8.4499999999999992E-2</v>
      </c>
      <c r="AB573">
        <v>7.1999999999999995E-2</v>
      </c>
      <c r="AC573">
        <v>7.1999999999999995E-2</v>
      </c>
      <c r="AD573">
        <v>7.1999999999999995E-2</v>
      </c>
      <c r="AE573" t="str">
        <f>VLOOKUP(G573,'[2]Fee Breakdown-After May18'!BO:BP,2,0)</f>
        <v>Bayi &amp; PersalinanPerawatan &amp; Kesehatan BayiPengering Rambut Bayi</v>
      </c>
      <c r="AR573" t="s">
        <v>1779</v>
      </c>
      <c r="AS573" t="s">
        <v>1780</v>
      </c>
      <c r="AT573" t="s">
        <v>1781</v>
      </c>
    </row>
    <row r="574" spans="1:46">
      <c r="A574" t="s">
        <v>1244</v>
      </c>
      <c r="B574">
        <v>602284</v>
      </c>
      <c r="C574" t="s">
        <v>1245</v>
      </c>
      <c r="D574">
        <v>879112</v>
      </c>
      <c r="E574" t="s">
        <v>1262</v>
      </c>
      <c r="F574">
        <v>818832</v>
      </c>
      <c r="G574" t="s">
        <v>4005</v>
      </c>
      <c r="H574" t="s">
        <v>2738</v>
      </c>
      <c r="I574" t="s">
        <v>2457</v>
      </c>
      <c r="J574" t="s">
        <v>2739</v>
      </c>
      <c r="K574">
        <v>0.04</v>
      </c>
      <c r="L574">
        <v>7.0000000000000007E-2</v>
      </c>
      <c r="M574">
        <v>3.0000000000000006E-2</v>
      </c>
      <c r="N574">
        <v>9.2499999999999999E-2</v>
      </c>
      <c r="O574">
        <v>8.4499999999999992E-2</v>
      </c>
      <c r="P574">
        <v>-1.2500000000000002E-2</v>
      </c>
      <c r="Q574">
        <v>0</v>
      </c>
      <c r="R574">
        <v>-1.2500000000000002E-2</v>
      </c>
      <c r="S574">
        <v>-1.2500000000000002E-2</v>
      </c>
      <c r="T574">
        <v>-1.2500000000000002E-2</v>
      </c>
      <c r="U574">
        <v>0.08</v>
      </c>
      <c r="V574">
        <v>9.2499999999999999E-2</v>
      </c>
      <c r="W574">
        <v>0.08</v>
      </c>
      <c r="X574">
        <v>0.08</v>
      </c>
      <c r="Y574">
        <v>0.08</v>
      </c>
      <c r="Z574">
        <v>7.1999999999999995E-2</v>
      </c>
      <c r="AA574">
        <v>8.4499999999999992E-2</v>
      </c>
      <c r="AB574">
        <v>7.1999999999999995E-2</v>
      </c>
      <c r="AC574">
        <v>7.1999999999999995E-2</v>
      </c>
      <c r="AD574">
        <v>7.1999999999999995E-2</v>
      </c>
      <c r="AE574" t="str">
        <f>VLOOKUP(G574,'[2]Fee Breakdown-After May18'!BO:BP,2,0)</f>
        <v>Bayi &amp; PersalinanPerawatan &amp; Kesehatan BayiDispenser Obat</v>
      </c>
      <c r="AR574" t="s">
        <v>1779</v>
      </c>
      <c r="AS574" t="s">
        <v>1780</v>
      </c>
      <c r="AT574" t="s">
        <v>1782</v>
      </c>
    </row>
    <row r="575" spans="1:46">
      <c r="A575" t="s">
        <v>1244</v>
      </c>
      <c r="B575">
        <v>602284</v>
      </c>
      <c r="C575" t="s">
        <v>1245</v>
      </c>
      <c r="D575">
        <v>879112</v>
      </c>
      <c r="E575" t="s">
        <v>1265</v>
      </c>
      <c r="F575">
        <v>819088</v>
      </c>
      <c r="G575" t="s">
        <v>4045</v>
      </c>
      <c r="H575" t="s">
        <v>2738</v>
      </c>
      <c r="I575" t="s">
        <v>2457</v>
      </c>
      <c r="J575" t="s">
        <v>2739</v>
      </c>
      <c r="K575">
        <v>0.04</v>
      </c>
      <c r="L575">
        <v>7.0000000000000007E-2</v>
      </c>
      <c r="M575">
        <v>3.0000000000000006E-2</v>
      </c>
      <c r="N575">
        <v>9.2499999999999999E-2</v>
      </c>
      <c r="O575">
        <v>8.4499999999999992E-2</v>
      </c>
      <c r="P575">
        <v>-1.2500000000000002E-2</v>
      </c>
      <c r="Q575">
        <v>0</v>
      </c>
      <c r="R575">
        <v>-1.2500000000000002E-2</v>
      </c>
      <c r="S575">
        <v>-1.2500000000000002E-2</v>
      </c>
      <c r="T575">
        <v>-1.2500000000000002E-2</v>
      </c>
      <c r="U575">
        <v>0.08</v>
      </c>
      <c r="V575">
        <v>9.2499999999999999E-2</v>
      </c>
      <c r="W575">
        <v>0.08</v>
      </c>
      <c r="X575">
        <v>0.08</v>
      </c>
      <c r="Y575">
        <v>0.08</v>
      </c>
      <c r="Z575">
        <v>7.1999999999999995E-2</v>
      </c>
      <c r="AA575">
        <v>8.4499999999999992E-2</v>
      </c>
      <c r="AB575">
        <v>7.1999999999999995E-2</v>
      </c>
      <c r="AC575">
        <v>7.1999999999999995E-2</v>
      </c>
      <c r="AD575">
        <v>7.1999999999999995E-2</v>
      </c>
      <c r="AE575" t="str">
        <f>VLOOKUP(G575,'[2]Fee Breakdown-After May18'!BO:BP,2,0)</f>
        <v>Bayi &amp; PersalinanPerawatan &amp; Kesehatan BayiTimbangan</v>
      </c>
      <c r="AR575" t="s">
        <v>1779</v>
      </c>
      <c r="AS575" t="s">
        <v>1780</v>
      </c>
      <c r="AT575" t="s">
        <v>1783</v>
      </c>
    </row>
    <row r="576" spans="1:46">
      <c r="A576" t="s">
        <v>1244</v>
      </c>
      <c r="B576">
        <v>602284</v>
      </c>
      <c r="C576" t="s">
        <v>1245</v>
      </c>
      <c r="D576">
        <v>879112</v>
      </c>
      <c r="E576" t="s">
        <v>1260</v>
      </c>
      <c r="F576">
        <v>842640</v>
      </c>
      <c r="G576" t="s">
        <v>4018</v>
      </c>
      <c r="H576" t="s">
        <v>2738</v>
      </c>
      <c r="I576" t="s">
        <v>2457</v>
      </c>
      <c r="J576" t="s">
        <v>2739</v>
      </c>
      <c r="K576">
        <v>0.04</v>
      </c>
      <c r="L576">
        <v>7.0000000000000007E-2</v>
      </c>
      <c r="M576">
        <v>3.0000000000000006E-2</v>
      </c>
      <c r="N576">
        <v>0.1</v>
      </c>
      <c r="O576">
        <v>9.1999999999999998E-2</v>
      </c>
      <c r="P576">
        <v>-0.02</v>
      </c>
      <c r="Q576">
        <v>0</v>
      </c>
      <c r="R576">
        <v>-0.02</v>
      </c>
      <c r="S576">
        <v>-0.02</v>
      </c>
      <c r="T576">
        <v>-0.02</v>
      </c>
      <c r="U576">
        <v>0.08</v>
      </c>
      <c r="V576">
        <v>0.1</v>
      </c>
      <c r="W576">
        <v>0.08</v>
      </c>
      <c r="X576">
        <v>0.08</v>
      </c>
      <c r="Y576">
        <v>0.08</v>
      </c>
      <c r="Z576">
        <v>7.1999999999999995E-2</v>
      </c>
      <c r="AA576">
        <v>9.1999999999999998E-2</v>
      </c>
      <c r="AB576">
        <v>7.1999999999999995E-2</v>
      </c>
      <c r="AC576">
        <v>7.1999999999999995E-2</v>
      </c>
      <c r="AD576">
        <v>7.1999999999999995E-2</v>
      </c>
      <c r="AE576" t="str">
        <f>VLOOKUP(G576,'[2]Fee Breakdown-After May18'!BO:BP,2,0)</f>
        <v>Bayi &amp; PersalinanPerawatan &amp; Kesehatan BayiPembasmi Serangga &amp; Hama</v>
      </c>
      <c r="AR576" t="s">
        <v>1779</v>
      </c>
      <c r="AS576" t="s">
        <v>1780</v>
      </c>
    </row>
    <row r="577" spans="1:46">
      <c r="A577" t="s">
        <v>1244</v>
      </c>
      <c r="B577">
        <v>602284</v>
      </c>
      <c r="C577" t="s">
        <v>1245</v>
      </c>
      <c r="D577">
        <v>879112</v>
      </c>
      <c r="E577" t="s">
        <v>1259</v>
      </c>
      <c r="F577">
        <v>819472</v>
      </c>
      <c r="G577" t="s">
        <v>3993</v>
      </c>
      <c r="H577" t="s">
        <v>2738</v>
      </c>
      <c r="I577" t="s">
        <v>2457</v>
      </c>
      <c r="J577" t="s">
        <v>2739</v>
      </c>
      <c r="K577">
        <v>0.04</v>
      </c>
      <c r="L577">
        <v>7.0000000000000007E-2</v>
      </c>
      <c r="M577">
        <v>3.0000000000000006E-2</v>
      </c>
      <c r="N577">
        <v>9.2499999999999999E-2</v>
      </c>
      <c r="O577">
        <v>8.4499999999999992E-2</v>
      </c>
      <c r="P577">
        <v>-1.2500000000000002E-2</v>
      </c>
      <c r="Q577">
        <v>0</v>
      </c>
      <c r="R577">
        <v>-1.2500000000000002E-2</v>
      </c>
      <c r="S577">
        <v>-1.2500000000000002E-2</v>
      </c>
      <c r="T577">
        <v>-1.2500000000000002E-2</v>
      </c>
      <c r="U577">
        <v>0.08</v>
      </c>
      <c r="V577">
        <v>9.2499999999999999E-2</v>
      </c>
      <c r="W577">
        <v>0.08</v>
      </c>
      <c r="X577">
        <v>0.08</v>
      </c>
      <c r="Y577">
        <v>0.08</v>
      </c>
      <c r="Z577">
        <v>7.1999999999999995E-2</v>
      </c>
      <c r="AA577">
        <v>8.4499999999999992E-2</v>
      </c>
      <c r="AB577">
        <v>7.1999999999999995E-2</v>
      </c>
      <c r="AC577">
        <v>7.1999999999999995E-2</v>
      </c>
      <c r="AD577">
        <v>7.1999999999999995E-2</v>
      </c>
      <c r="AE577" t="str">
        <f>VLOOKUP(G577,'[2]Fee Breakdown-After May18'!BO:BP,2,0)</f>
        <v>Bayi &amp; PersalinanPerawatan &amp; Kesehatan BayiAlat Pengukur Tinggi &amp; Keliling</v>
      </c>
      <c r="AR577" t="s">
        <v>1779</v>
      </c>
      <c r="AS577" t="s">
        <v>1784</v>
      </c>
      <c r="AT577" t="s">
        <v>1785</v>
      </c>
    </row>
    <row r="578" spans="1:46">
      <c r="A578" t="s">
        <v>1244</v>
      </c>
      <c r="B578">
        <v>602284</v>
      </c>
      <c r="C578" t="s">
        <v>1245</v>
      </c>
      <c r="D578">
        <v>879112</v>
      </c>
      <c r="E578" t="s">
        <v>1258</v>
      </c>
      <c r="F578">
        <v>997896</v>
      </c>
      <c r="G578" t="s">
        <v>4021</v>
      </c>
      <c r="H578" t="s">
        <v>2738</v>
      </c>
      <c r="I578" t="s">
        <v>2457</v>
      </c>
      <c r="J578" t="s">
        <v>2739</v>
      </c>
      <c r="K578">
        <v>0.04</v>
      </c>
      <c r="L578">
        <v>7.0000000000000007E-2</v>
      </c>
      <c r="M578">
        <v>3.0000000000000006E-2</v>
      </c>
      <c r="N578">
        <v>9.2499999999999999E-2</v>
      </c>
      <c r="O578">
        <v>8.4499999999999992E-2</v>
      </c>
      <c r="P578">
        <v>-1.2500000000000002E-2</v>
      </c>
      <c r="Q578">
        <v>0</v>
      </c>
      <c r="R578">
        <v>-1.2500000000000002E-2</v>
      </c>
      <c r="S578">
        <v>-1.2500000000000002E-2</v>
      </c>
      <c r="T578">
        <v>-1.2500000000000002E-2</v>
      </c>
      <c r="U578">
        <v>0.08</v>
      </c>
      <c r="V578">
        <v>9.2499999999999999E-2</v>
      </c>
      <c r="W578">
        <v>0.08</v>
      </c>
      <c r="X578">
        <v>0.08</v>
      </c>
      <c r="Y578">
        <v>0.08</v>
      </c>
      <c r="Z578">
        <v>7.1999999999999995E-2</v>
      </c>
      <c r="AA578">
        <v>8.4499999999999992E-2</v>
      </c>
      <c r="AB578">
        <v>7.1999999999999995E-2</v>
      </c>
      <c r="AC578">
        <v>7.1999999999999995E-2</v>
      </c>
      <c r="AD578">
        <v>7.1999999999999995E-2</v>
      </c>
      <c r="AE578" t="str">
        <f>VLOOKUP(G578,'[2]Fee Breakdown-After May18'!BO:BP,2,0)</f>
        <v>Bayi &amp; PersalinanPerawatan &amp; Kesehatan BayiPencetak Bentuk Tangan &amp; Kaki Bayi</v>
      </c>
      <c r="AR578" t="s">
        <v>1779</v>
      </c>
      <c r="AS578" t="s">
        <v>1784</v>
      </c>
    </row>
    <row r="579" spans="1:46">
      <c r="A579" t="s">
        <v>1244</v>
      </c>
      <c r="B579">
        <v>602284</v>
      </c>
      <c r="C579" t="s">
        <v>1245</v>
      </c>
      <c r="D579">
        <v>879112</v>
      </c>
      <c r="E579" t="s">
        <v>1248</v>
      </c>
      <c r="F579">
        <v>602678</v>
      </c>
      <c r="G579" t="s">
        <v>4042</v>
      </c>
      <c r="H579" t="s">
        <v>2738</v>
      </c>
      <c r="I579" t="s">
        <v>2457</v>
      </c>
      <c r="J579" t="s">
        <v>2739</v>
      </c>
      <c r="K579">
        <v>0.04</v>
      </c>
      <c r="L579">
        <v>7.0000000000000007E-2</v>
      </c>
      <c r="M579">
        <v>3.0000000000000006E-2</v>
      </c>
      <c r="N579">
        <v>9.2499999999999999E-2</v>
      </c>
      <c r="O579">
        <v>8.4499999999999992E-2</v>
      </c>
      <c r="P579">
        <v>-1.2500000000000002E-2</v>
      </c>
      <c r="Q579">
        <v>0</v>
      </c>
      <c r="R579">
        <v>-1.2500000000000002E-2</v>
      </c>
      <c r="S579">
        <v>-1.2500000000000002E-2</v>
      </c>
      <c r="T579">
        <v>-1.2500000000000002E-2</v>
      </c>
      <c r="U579">
        <v>0.08</v>
      </c>
      <c r="V579">
        <v>9.2499999999999999E-2</v>
      </c>
      <c r="W579">
        <v>0.08</v>
      </c>
      <c r="X579">
        <v>0.08</v>
      </c>
      <c r="Y579">
        <v>0.08</v>
      </c>
      <c r="Z579">
        <v>7.1999999999999995E-2</v>
      </c>
      <c r="AA579">
        <v>8.4499999999999992E-2</v>
      </c>
      <c r="AB579">
        <v>7.1999999999999995E-2</v>
      </c>
      <c r="AC579">
        <v>7.1999999999999995E-2</v>
      </c>
      <c r="AD579">
        <v>7.1999999999999995E-2</v>
      </c>
      <c r="AE579" t="str">
        <f>VLOOKUP(G579,'[2]Fee Breakdown-After May18'!BO:BP,2,0)</f>
        <v>Bayi &amp; PersalinanPerawatan &amp; Kesehatan BayiSterilisasi Pakaian Bayi</v>
      </c>
      <c r="AR579" t="s">
        <v>1779</v>
      </c>
      <c r="AS579" t="s">
        <v>1786</v>
      </c>
      <c r="AT579" t="s">
        <v>1787</v>
      </c>
    </row>
    <row r="580" spans="1:46">
      <c r="A580" t="s">
        <v>1244</v>
      </c>
      <c r="B580">
        <v>602284</v>
      </c>
      <c r="C580" t="s">
        <v>1318</v>
      </c>
      <c r="D580">
        <v>879496</v>
      </c>
      <c r="E580" t="s">
        <v>1320</v>
      </c>
      <c r="F580">
        <v>933768</v>
      </c>
      <c r="G580" t="s">
        <v>4103</v>
      </c>
      <c r="H580" t="s">
        <v>4058</v>
      </c>
      <c r="I580" t="s">
        <v>2457</v>
      </c>
      <c r="J580" t="s">
        <v>2739</v>
      </c>
      <c r="K580">
        <v>0.04</v>
      </c>
      <c r="L580">
        <v>7.0000000000000007E-2</v>
      </c>
      <c r="M580">
        <v>3.0000000000000006E-2</v>
      </c>
      <c r="N580">
        <v>5.7500000000000002E-2</v>
      </c>
      <c r="O580">
        <v>7.1999999999999995E-2</v>
      </c>
      <c r="P580">
        <v>0</v>
      </c>
      <c r="Q580">
        <v>0</v>
      </c>
      <c r="R580">
        <v>0</v>
      </c>
      <c r="S580">
        <v>0</v>
      </c>
      <c r="T580">
        <v>0</v>
      </c>
      <c r="U580">
        <v>5.7500000000000002E-2</v>
      </c>
      <c r="V580">
        <v>5.7500000000000002E-2</v>
      </c>
      <c r="W580">
        <v>5.7500000000000002E-2</v>
      </c>
      <c r="X580">
        <v>5.7500000000000002E-2</v>
      </c>
      <c r="Y580">
        <v>5.7500000000000002E-2</v>
      </c>
      <c r="Z580">
        <v>7.1999999999999995E-2</v>
      </c>
      <c r="AA580">
        <v>7.1999999999999995E-2</v>
      </c>
      <c r="AB580">
        <v>7.1999999999999995E-2</v>
      </c>
      <c r="AC580">
        <v>7.1999999999999995E-2</v>
      </c>
      <c r="AD580">
        <v>7.1999999999999995E-2</v>
      </c>
      <c r="AE580" t="str">
        <f>VLOOKUP(G580,'[2]Fee Breakdown-After May18'!BO:BP,2,0)</f>
        <v>Bayi &amp; PersalinanSusu Formula &amp; Makanan BayiSusu Formula Pertumbuhan</v>
      </c>
      <c r="AR580" t="s">
        <v>1779</v>
      </c>
      <c r="AS580" t="s">
        <v>1786</v>
      </c>
      <c r="AT580" t="s">
        <v>1788</v>
      </c>
    </row>
    <row r="581" spans="1:46">
      <c r="A581" t="s">
        <v>1244</v>
      </c>
      <c r="B581">
        <v>602284</v>
      </c>
      <c r="C581" t="s">
        <v>1318</v>
      </c>
      <c r="D581">
        <v>879496</v>
      </c>
      <c r="E581" t="s">
        <v>1322</v>
      </c>
      <c r="F581">
        <v>933896</v>
      </c>
      <c r="G581" t="s">
        <v>4095</v>
      </c>
      <c r="H581" t="s">
        <v>4058</v>
      </c>
      <c r="I581" t="s">
        <v>2457</v>
      </c>
      <c r="J581" t="s">
        <v>2739</v>
      </c>
      <c r="K581">
        <v>0.04</v>
      </c>
      <c r="L581">
        <v>7.0000000000000007E-2</v>
      </c>
      <c r="M581">
        <v>3.0000000000000006E-2</v>
      </c>
      <c r="N581">
        <v>5.7500000000000002E-2</v>
      </c>
      <c r="O581">
        <v>7.1999999999999995E-2</v>
      </c>
      <c r="P581">
        <v>0</v>
      </c>
      <c r="Q581">
        <v>0</v>
      </c>
      <c r="R581">
        <v>0</v>
      </c>
      <c r="S581">
        <v>0</v>
      </c>
      <c r="T581">
        <v>0</v>
      </c>
      <c r="U581">
        <v>5.7500000000000002E-2</v>
      </c>
      <c r="V581">
        <v>5.7500000000000002E-2</v>
      </c>
      <c r="W581">
        <v>5.7500000000000002E-2</v>
      </c>
      <c r="X581">
        <v>5.7500000000000002E-2</v>
      </c>
      <c r="Y581">
        <v>5.7500000000000002E-2</v>
      </c>
      <c r="Z581">
        <v>7.1999999999999995E-2</v>
      </c>
      <c r="AA581">
        <v>7.1999999999999995E-2</v>
      </c>
      <c r="AB581">
        <v>7.1999999999999995E-2</v>
      </c>
      <c r="AC581">
        <v>7.1999999999999995E-2</v>
      </c>
      <c r="AD581">
        <v>7.1999999999999995E-2</v>
      </c>
      <c r="AE581" t="str">
        <f>VLOOKUP(G581,'[2]Fee Breakdown-After May18'!BO:BP,2,0)</f>
        <v>Bayi &amp; PersalinanSusu Formula &amp; Makanan BayiMakanan Bayi, Pure &amp; Sereal</v>
      </c>
      <c r="AR581" t="s">
        <v>1779</v>
      </c>
      <c r="AS581" t="s">
        <v>1786</v>
      </c>
      <c r="AT581" t="s">
        <v>1789</v>
      </c>
    </row>
    <row r="582" spans="1:46">
      <c r="A582" t="s">
        <v>1244</v>
      </c>
      <c r="B582">
        <v>602284</v>
      </c>
      <c r="C582" t="s">
        <v>1318</v>
      </c>
      <c r="D582">
        <v>879496</v>
      </c>
      <c r="E582" t="s">
        <v>1321</v>
      </c>
      <c r="F582">
        <v>843024</v>
      </c>
      <c r="G582" t="s">
        <v>4101</v>
      </c>
      <c r="H582" t="s">
        <v>4058</v>
      </c>
      <c r="I582" t="s">
        <v>2457</v>
      </c>
      <c r="J582" t="s">
        <v>2739</v>
      </c>
      <c r="K582">
        <v>0.04</v>
      </c>
      <c r="L582">
        <v>7.0000000000000007E-2</v>
      </c>
      <c r="M582">
        <v>3.0000000000000006E-2</v>
      </c>
      <c r="N582">
        <v>5.7500000000000002E-2</v>
      </c>
      <c r="O582">
        <v>7.1999999999999995E-2</v>
      </c>
      <c r="P582">
        <v>0</v>
      </c>
      <c r="Q582">
        <v>0</v>
      </c>
      <c r="R582">
        <v>0</v>
      </c>
      <c r="S582">
        <v>0</v>
      </c>
      <c r="T582">
        <v>0</v>
      </c>
      <c r="U582">
        <v>5.7500000000000002E-2</v>
      </c>
      <c r="V582">
        <v>5.7500000000000002E-2</v>
      </c>
      <c r="W582">
        <v>5.7500000000000002E-2</v>
      </c>
      <c r="X582">
        <v>5.7500000000000002E-2</v>
      </c>
      <c r="Y582">
        <v>5.7500000000000002E-2</v>
      </c>
      <c r="Z582">
        <v>7.1999999999999995E-2</v>
      </c>
      <c r="AA582">
        <v>7.1999999999999995E-2</v>
      </c>
      <c r="AB582">
        <v>7.1999999999999995E-2</v>
      </c>
      <c r="AC582">
        <v>7.1999999999999995E-2</v>
      </c>
      <c r="AD582">
        <v>7.1999999999999995E-2</v>
      </c>
      <c r="AE582" t="str">
        <f>VLOOKUP(G582,'[2]Fee Breakdown-After May18'!BO:BP,2,0)</f>
        <v>Bayi &amp; PersalinanSusu Formula &amp; Makanan BayiSusu Formula Bayi</v>
      </c>
      <c r="AR582" t="s">
        <v>1779</v>
      </c>
      <c r="AS582" t="s">
        <v>1786</v>
      </c>
      <c r="AT582" t="s">
        <v>1790</v>
      </c>
    </row>
    <row r="583" spans="1:46">
      <c r="A583" t="s">
        <v>1717</v>
      </c>
      <c r="B583">
        <v>700645</v>
      </c>
      <c r="C583" t="s">
        <v>1719</v>
      </c>
      <c r="D583">
        <v>700646</v>
      </c>
      <c r="E583" t="s">
        <v>1722</v>
      </c>
      <c r="F583">
        <v>700647</v>
      </c>
      <c r="G583" t="s">
        <v>4156</v>
      </c>
      <c r="H583" t="s">
        <v>2505</v>
      </c>
      <c r="I583" t="s">
        <v>2457</v>
      </c>
      <c r="J583" t="s">
        <v>1717</v>
      </c>
      <c r="K583">
        <v>0.04</v>
      </c>
      <c r="L583">
        <v>6.5000000000000002E-2</v>
      </c>
      <c r="M583">
        <v>2.5000000000000001E-2</v>
      </c>
      <c r="N583">
        <v>7.4999999999999997E-2</v>
      </c>
      <c r="O583">
        <v>6.2E-2</v>
      </c>
      <c r="P583">
        <v>0</v>
      </c>
      <c r="Q583">
        <v>0</v>
      </c>
      <c r="R583">
        <v>0</v>
      </c>
      <c r="S583">
        <v>0</v>
      </c>
      <c r="T583">
        <v>0</v>
      </c>
      <c r="U583">
        <v>7.4999999999999997E-2</v>
      </c>
      <c r="V583">
        <v>7.4999999999999997E-2</v>
      </c>
      <c r="W583">
        <v>7.4999999999999997E-2</v>
      </c>
      <c r="X583">
        <v>7.4999999999999997E-2</v>
      </c>
      <c r="Y583">
        <v>7.4999999999999997E-2</v>
      </c>
      <c r="Z583">
        <v>6.2E-2</v>
      </c>
      <c r="AA583">
        <v>6.2E-2</v>
      </c>
      <c r="AB583">
        <v>6.2E-2</v>
      </c>
      <c r="AC583">
        <v>6.2E-2</v>
      </c>
      <c r="AD583">
        <v>6.2E-2</v>
      </c>
      <c r="AE583" t="str">
        <f>VLOOKUP(G583,'[2]Fee Breakdown-After May18'!BO:BP,2,0)</f>
        <v>KesehatanSuplemen MakananManajemen Berat Badan</v>
      </c>
      <c r="AR583" t="s">
        <v>1779</v>
      </c>
      <c r="AS583" t="s">
        <v>1786</v>
      </c>
      <c r="AT583" t="s">
        <v>1791</v>
      </c>
    </row>
    <row r="584" spans="1:46">
      <c r="A584" t="s">
        <v>1244</v>
      </c>
      <c r="B584">
        <v>602284</v>
      </c>
      <c r="C584" t="s">
        <v>1318</v>
      </c>
      <c r="D584">
        <v>879496</v>
      </c>
      <c r="E584" t="s">
        <v>1319</v>
      </c>
      <c r="F584">
        <v>819344</v>
      </c>
      <c r="G584" t="s">
        <v>4098</v>
      </c>
      <c r="H584" t="s">
        <v>4058</v>
      </c>
      <c r="I584" t="s">
        <v>2457</v>
      </c>
      <c r="J584" t="s">
        <v>2739</v>
      </c>
      <c r="K584">
        <v>0.04</v>
      </c>
      <c r="L584">
        <v>7.0000000000000007E-2</v>
      </c>
      <c r="M584">
        <v>3.0000000000000006E-2</v>
      </c>
      <c r="N584">
        <v>5.2499999999999998E-2</v>
      </c>
      <c r="O584">
        <v>7.1999999999999995E-2</v>
      </c>
      <c r="P584">
        <v>0</v>
      </c>
      <c r="Q584">
        <v>0</v>
      </c>
      <c r="R584">
        <v>0</v>
      </c>
      <c r="S584">
        <v>0</v>
      </c>
      <c r="T584">
        <v>0</v>
      </c>
      <c r="U584">
        <v>5.2499999999999998E-2</v>
      </c>
      <c r="V584">
        <v>5.2499999999999998E-2</v>
      </c>
      <c r="W584">
        <v>5.2499999999999998E-2</v>
      </c>
      <c r="X584">
        <v>5.2499999999999998E-2</v>
      </c>
      <c r="Y584">
        <v>5.2499999999999998E-2</v>
      </c>
      <c r="Z584">
        <v>7.1999999999999995E-2</v>
      </c>
      <c r="AA584">
        <v>7.1999999999999995E-2</v>
      </c>
      <c r="AB584">
        <v>7.1999999999999995E-2</v>
      </c>
      <c r="AC584">
        <v>7.1999999999999995E-2</v>
      </c>
      <c r="AD584">
        <v>7.1999999999999995E-2</v>
      </c>
      <c r="AE584" t="str">
        <f>VLOOKUP(G584,'[2]Fee Breakdown-After May18'!BO:BP,2,0)</f>
        <v>Bayi &amp; PersalinanSusu Formula &amp; Makanan BayiMinuman</v>
      </c>
      <c r="AR584" t="s">
        <v>1779</v>
      </c>
      <c r="AS584" t="s">
        <v>1786</v>
      </c>
      <c r="AT584" t="s">
        <v>1792</v>
      </c>
    </row>
    <row r="585" spans="1:46">
      <c r="A585" t="s">
        <v>1244</v>
      </c>
      <c r="B585">
        <v>602284</v>
      </c>
      <c r="C585" t="s">
        <v>1324</v>
      </c>
      <c r="D585">
        <v>880008</v>
      </c>
      <c r="E585" t="s">
        <v>1330</v>
      </c>
      <c r="F585">
        <v>947720</v>
      </c>
      <c r="G585" t="s">
        <v>4093</v>
      </c>
      <c r="H585" t="s">
        <v>4159</v>
      </c>
      <c r="I585" t="s">
        <v>2457</v>
      </c>
      <c r="J585" t="s">
        <v>2739</v>
      </c>
      <c r="K585">
        <v>0.04</v>
      </c>
      <c r="L585">
        <v>7.0000000000000007E-2</v>
      </c>
      <c r="M585">
        <v>3.0000000000000006E-2</v>
      </c>
      <c r="N585">
        <v>9.5000000000000001E-2</v>
      </c>
      <c r="O585">
        <v>0.11700000000000001</v>
      </c>
      <c r="P585">
        <v>-0.02</v>
      </c>
      <c r="Q585">
        <v>0</v>
      </c>
      <c r="R585">
        <v>-0.02</v>
      </c>
      <c r="S585">
        <v>-0.02</v>
      </c>
      <c r="T585">
        <v>-0.02</v>
      </c>
      <c r="U585">
        <v>7.4999999999999997E-2</v>
      </c>
      <c r="V585">
        <v>9.5000000000000001E-2</v>
      </c>
      <c r="W585">
        <v>7.4999999999999997E-2</v>
      </c>
      <c r="X585">
        <v>7.4999999999999997E-2</v>
      </c>
      <c r="Y585">
        <v>7.4999999999999997E-2</v>
      </c>
      <c r="Z585">
        <v>9.7000000000000003E-2</v>
      </c>
      <c r="AA585">
        <v>0.11700000000000001</v>
      </c>
      <c r="AB585">
        <v>9.7000000000000003E-2</v>
      </c>
      <c r="AC585">
        <v>9.7000000000000003E-2</v>
      </c>
      <c r="AD585">
        <v>9.7000000000000003E-2</v>
      </c>
      <c r="AE585" t="str">
        <f>VLOOKUP(G585,'[2]Fee Breakdown-After May18'!BO:BP,2,0)</f>
        <v>Bayi &amp; PersalinanPerlengkapan KehamilanVitamin &amp; Suplemen Bersalin</v>
      </c>
      <c r="AR585" t="s">
        <v>1779</v>
      </c>
      <c r="AS585" t="s">
        <v>1786</v>
      </c>
      <c r="AT585" t="s">
        <v>1793</v>
      </c>
    </row>
    <row r="586" spans="1:46">
      <c r="A586" t="s">
        <v>1244</v>
      </c>
      <c r="B586">
        <v>602284</v>
      </c>
      <c r="C586" t="s">
        <v>1324</v>
      </c>
      <c r="D586">
        <v>880008</v>
      </c>
      <c r="E586" t="s">
        <v>1328</v>
      </c>
      <c r="F586">
        <v>893320</v>
      </c>
      <c r="G586" t="s">
        <v>4085</v>
      </c>
      <c r="H586" t="s">
        <v>4159</v>
      </c>
      <c r="I586" t="s">
        <v>2457</v>
      </c>
      <c r="J586" t="s">
        <v>2739</v>
      </c>
      <c r="K586">
        <v>0.04</v>
      </c>
      <c r="L586">
        <v>7.0000000000000007E-2</v>
      </c>
      <c r="M586">
        <v>3.0000000000000006E-2</v>
      </c>
      <c r="N586">
        <v>9.5000000000000001E-2</v>
      </c>
      <c r="O586">
        <v>0.11700000000000001</v>
      </c>
      <c r="P586">
        <v>-0.02</v>
      </c>
      <c r="Q586">
        <v>0</v>
      </c>
      <c r="R586">
        <v>-0.02</v>
      </c>
      <c r="S586">
        <v>-0.02</v>
      </c>
      <c r="T586">
        <v>-0.02</v>
      </c>
      <c r="U586">
        <v>7.4999999999999997E-2</v>
      </c>
      <c r="V586">
        <v>9.5000000000000001E-2</v>
      </c>
      <c r="W586">
        <v>7.4999999999999997E-2</v>
      </c>
      <c r="X586">
        <v>7.4999999999999997E-2</v>
      </c>
      <c r="Y586">
        <v>7.4999999999999997E-2</v>
      </c>
      <c r="Z586">
        <v>9.7000000000000003E-2</v>
      </c>
      <c r="AA586">
        <v>0.11700000000000001</v>
      </c>
      <c r="AB586">
        <v>9.7000000000000003E-2</v>
      </c>
      <c r="AC586">
        <v>9.7000000000000003E-2</v>
      </c>
      <c r="AD586">
        <v>9.7000000000000003E-2</v>
      </c>
      <c r="AE586" t="str">
        <f>VLOOKUP(G586,'[2]Fee Breakdown-After May18'!BO:BP,2,0)</f>
        <v>Bayi &amp; PersalinanPerlengkapan KehamilanPerawatan Kulit Bersalin</v>
      </c>
      <c r="AR586" t="s">
        <v>1779</v>
      </c>
      <c r="AS586" t="s">
        <v>1786</v>
      </c>
      <c r="AT586" t="s">
        <v>1794</v>
      </c>
    </row>
    <row r="587" spans="1:46">
      <c r="A587" t="s">
        <v>1244</v>
      </c>
      <c r="B587">
        <v>602284</v>
      </c>
      <c r="C587" t="s">
        <v>1324</v>
      </c>
      <c r="D587">
        <v>880008</v>
      </c>
      <c r="E587" t="s">
        <v>1325</v>
      </c>
      <c r="F587">
        <v>700718</v>
      </c>
      <c r="G587" t="s">
        <v>4079</v>
      </c>
      <c r="H587" t="s">
        <v>4159</v>
      </c>
      <c r="I587" t="s">
        <v>2457</v>
      </c>
      <c r="J587" t="s">
        <v>2739</v>
      </c>
      <c r="K587">
        <v>0.04</v>
      </c>
      <c r="L587">
        <v>7.0000000000000007E-2</v>
      </c>
      <c r="M587">
        <v>3.0000000000000006E-2</v>
      </c>
      <c r="N587">
        <v>9.2499999999999999E-2</v>
      </c>
      <c r="O587">
        <v>0.11450000000000002</v>
      </c>
      <c r="P587">
        <v>-1.7500000000000009E-2</v>
      </c>
      <c r="Q587">
        <v>0</v>
      </c>
      <c r="R587">
        <v>-1.7500000000000009E-2</v>
      </c>
      <c r="S587">
        <v>-1.7500000000000009E-2</v>
      </c>
      <c r="T587">
        <v>-1.7500000000000009E-2</v>
      </c>
      <c r="U587">
        <v>7.4999999999999983E-2</v>
      </c>
      <c r="V587">
        <v>9.2499999999999999E-2</v>
      </c>
      <c r="W587">
        <v>7.4999999999999983E-2</v>
      </c>
      <c r="X587">
        <v>7.4999999999999983E-2</v>
      </c>
      <c r="Y587">
        <v>7.4999999999999983E-2</v>
      </c>
      <c r="Z587">
        <v>9.7000000000000003E-2</v>
      </c>
      <c r="AA587">
        <v>0.11450000000000002</v>
      </c>
      <c r="AB587">
        <v>9.7000000000000003E-2</v>
      </c>
      <c r="AC587">
        <v>9.7000000000000003E-2</v>
      </c>
      <c r="AD587">
        <v>9.7000000000000003E-2</v>
      </c>
      <c r="AE587" t="str">
        <f>VLOOKUP(G587,'[2]Fee Breakdown-After May18'!BO:BP,2,0)</f>
        <v>Bayi &amp; PersalinanPerlengkapan KehamilanPakaian &amp; Aksesori Ibu Hamil dan Menyusui</v>
      </c>
      <c r="AR587" t="s">
        <v>1779</v>
      </c>
      <c r="AS587" t="s">
        <v>1786</v>
      </c>
      <c r="AT587" t="s">
        <v>1795</v>
      </c>
    </row>
    <row r="588" spans="1:46">
      <c r="A588" t="s">
        <v>1244</v>
      </c>
      <c r="B588">
        <v>602284</v>
      </c>
      <c r="C588" t="s">
        <v>1324</v>
      </c>
      <c r="D588">
        <v>880008</v>
      </c>
      <c r="E588" t="s">
        <v>1334</v>
      </c>
      <c r="F588">
        <v>893192</v>
      </c>
      <c r="G588" t="s">
        <v>4087</v>
      </c>
      <c r="H588" t="s">
        <v>4159</v>
      </c>
      <c r="I588" t="s">
        <v>2457</v>
      </c>
      <c r="J588" t="s">
        <v>2739</v>
      </c>
      <c r="K588">
        <v>0.04</v>
      </c>
      <c r="L588">
        <v>7.0000000000000007E-2</v>
      </c>
      <c r="M588">
        <v>3.0000000000000006E-2</v>
      </c>
      <c r="N588">
        <v>9.5000000000000001E-2</v>
      </c>
      <c r="O588">
        <v>0.11700000000000001</v>
      </c>
      <c r="P588">
        <v>-0.02</v>
      </c>
      <c r="Q588">
        <v>0</v>
      </c>
      <c r="R588">
        <v>-0.02</v>
      </c>
      <c r="S588">
        <v>-0.02</v>
      </c>
      <c r="T588">
        <v>-0.02</v>
      </c>
      <c r="U588">
        <v>7.4999999999999997E-2</v>
      </c>
      <c r="V588">
        <v>9.5000000000000001E-2</v>
      </c>
      <c r="W588">
        <v>7.4999999999999997E-2</v>
      </c>
      <c r="X588">
        <v>7.4999999999999997E-2</v>
      </c>
      <c r="Y588">
        <v>7.4999999999999997E-2</v>
      </c>
      <c r="Z588">
        <v>9.7000000000000003E-2</v>
      </c>
      <c r="AA588">
        <v>0.11700000000000001</v>
      </c>
      <c r="AB588">
        <v>9.7000000000000003E-2</v>
      </c>
      <c r="AC588">
        <v>9.7000000000000003E-2</v>
      </c>
      <c r="AD588">
        <v>9.7000000000000003E-2</v>
      </c>
      <c r="AE588" t="str">
        <f>VLOOKUP(G588,'[2]Fee Breakdown-After May18'!BO:BP,2,0)</f>
        <v>Bayi &amp; PersalinanPerlengkapan KehamilanSabuk Pendukung Kehamilan</v>
      </c>
      <c r="AR588" t="s">
        <v>1779</v>
      </c>
      <c r="AS588" t="s">
        <v>1796</v>
      </c>
    </row>
    <row r="589" spans="1:46">
      <c r="A589" t="s">
        <v>1244</v>
      </c>
      <c r="B589">
        <v>602284</v>
      </c>
      <c r="C589" t="s">
        <v>1324</v>
      </c>
      <c r="D589">
        <v>880008</v>
      </c>
      <c r="E589" t="s">
        <v>1331</v>
      </c>
      <c r="F589">
        <v>855056</v>
      </c>
      <c r="G589" t="s">
        <v>4091</v>
      </c>
      <c r="H589" t="s">
        <v>4159</v>
      </c>
      <c r="I589" t="s">
        <v>2457</v>
      </c>
      <c r="J589" t="s">
        <v>2739</v>
      </c>
      <c r="K589">
        <v>0.04</v>
      </c>
      <c r="L589">
        <v>7.0000000000000007E-2</v>
      </c>
      <c r="M589">
        <v>3.0000000000000006E-2</v>
      </c>
      <c r="N589">
        <v>9.5000000000000001E-2</v>
      </c>
      <c r="O589">
        <v>0.11700000000000001</v>
      </c>
      <c r="P589">
        <v>-0.02</v>
      </c>
      <c r="Q589">
        <v>0</v>
      </c>
      <c r="R589">
        <v>-0.02</v>
      </c>
      <c r="S589">
        <v>-0.02</v>
      </c>
      <c r="T589">
        <v>-0.02</v>
      </c>
      <c r="U589">
        <v>7.4999999999999997E-2</v>
      </c>
      <c r="V589">
        <v>9.5000000000000001E-2</v>
      </c>
      <c r="W589">
        <v>7.4999999999999997E-2</v>
      </c>
      <c r="X589">
        <v>7.4999999999999997E-2</v>
      </c>
      <c r="Y589">
        <v>7.4999999999999997E-2</v>
      </c>
      <c r="Z589">
        <v>9.7000000000000003E-2</v>
      </c>
      <c r="AA589">
        <v>0.11700000000000001</v>
      </c>
      <c r="AB589">
        <v>9.7000000000000003E-2</v>
      </c>
      <c r="AC589">
        <v>9.7000000000000003E-2</v>
      </c>
      <c r="AD589">
        <v>9.7000000000000003E-2</v>
      </c>
      <c r="AE589" t="str">
        <f>VLOOKUP(G589,'[2]Fee Breakdown-After May18'!BO:BP,2,0)</f>
        <v>Bayi &amp; PersalinanPerlengkapan KehamilanSusu Formula untuk Ibu Hamil &amp; Menyusui</v>
      </c>
      <c r="AR589" t="s">
        <v>1779</v>
      </c>
      <c r="AS589" t="s">
        <v>1797</v>
      </c>
      <c r="AT589" t="s">
        <v>1798</v>
      </c>
    </row>
    <row r="590" spans="1:46">
      <c r="A590" t="s">
        <v>1244</v>
      </c>
      <c r="B590">
        <v>602284</v>
      </c>
      <c r="C590" t="s">
        <v>1324</v>
      </c>
      <c r="D590">
        <v>880008</v>
      </c>
      <c r="E590" t="s">
        <v>1329</v>
      </c>
      <c r="F590">
        <v>700710</v>
      </c>
      <c r="G590" t="s">
        <v>4081</v>
      </c>
      <c r="H590" t="s">
        <v>4159</v>
      </c>
      <c r="I590" t="s">
        <v>2457</v>
      </c>
      <c r="J590" t="s">
        <v>2739</v>
      </c>
      <c r="K590">
        <v>0.04</v>
      </c>
      <c r="L590">
        <v>7.0000000000000007E-2</v>
      </c>
      <c r="M590">
        <v>3.0000000000000006E-2</v>
      </c>
      <c r="N590">
        <v>9.2499999999999999E-2</v>
      </c>
      <c r="O590">
        <v>0.11450000000000002</v>
      </c>
      <c r="P590">
        <v>-1.7500000000000009E-2</v>
      </c>
      <c r="Q590">
        <v>0</v>
      </c>
      <c r="R590">
        <v>-1.7500000000000009E-2</v>
      </c>
      <c r="S590">
        <v>-1.7500000000000009E-2</v>
      </c>
      <c r="T590">
        <v>-1.7500000000000009E-2</v>
      </c>
      <c r="U590">
        <v>7.4999999999999983E-2</v>
      </c>
      <c r="V590">
        <v>9.2499999999999999E-2</v>
      </c>
      <c r="W590">
        <v>7.4999999999999983E-2</v>
      </c>
      <c r="X590">
        <v>7.4999999999999983E-2</v>
      </c>
      <c r="Y590">
        <v>7.4999999999999983E-2</v>
      </c>
      <c r="Z590">
        <v>9.7000000000000003E-2</v>
      </c>
      <c r="AA590">
        <v>0.11450000000000002</v>
      </c>
      <c r="AB590">
        <v>9.7000000000000003E-2</v>
      </c>
      <c r="AC590">
        <v>9.7000000000000003E-2</v>
      </c>
      <c r="AD590">
        <v>9.7000000000000003E-2</v>
      </c>
      <c r="AE590" t="str">
        <f>VLOOKUP(G590,'[2]Fee Breakdown-After May18'!BO:BP,2,0)</f>
        <v>Bayi &amp; PersalinanPerlengkapan KehamilanPakaian Dalam Bersalin</v>
      </c>
      <c r="AR590" t="s">
        <v>1779</v>
      </c>
      <c r="AS590" t="s">
        <v>1797</v>
      </c>
    </row>
    <row r="591" spans="1:46">
      <c r="A591" t="s">
        <v>1244</v>
      </c>
      <c r="B591">
        <v>602284</v>
      </c>
      <c r="C591" t="s">
        <v>1324</v>
      </c>
      <c r="D591">
        <v>880008</v>
      </c>
      <c r="E591" t="s">
        <v>1332</v>
      </c>
      <c r="F591">
        <v>892936</v>
      </c>
      <c r="G591" t="s">
        <v>4083</v>
      </c>
      <c r="H591" t="s">
        <v>4159</v>
      </c>
      <c r="I591" t="s">
        <v>2457</v>
      </c>
      <c r="J591" t="s">
        <v>2739</v>
      </c>
      <c r="K591">
        <v>0.04</v>
      </c>
      <c r="L591">
        <v>7.0000000000000007E-2</v>
      </c>
      <c r="M591">
        <v>3.0000000000000006E-2</v>
      </c>
      <c r="N591">
        <v>9.2499999999999999E-2</v>
      </c>
      <c r="O591">
        <v>0.11450000000000002</v>
      </c>
      <c r="P591">
        <v>-1.7500000000000009E-2</v>
      </c>
      <c r="Q591">
        <v>0</v>
      </c>
      <c r="R591">
        <v>-1.7500000000000009E-2</v>
      </c>
      <c r="S591">
        <v>-1.7500000000000009E-2</v>
      </c>
      <c r="T591">
        <v>-1.7500000000000009E-2</v>
      </c>
      <c r="U591">
        <v>7.4999999999999983E-2</v>
      </c>
      <c r="V591">
        <v>9.2499999999999999E-2</v>
      </c>
      <c r="W591">
        <v>7.4999999999999983E-2</v>
      </c>
      <c r="X591">
        <v>7.4999999999999983E-2</v>
      </c>
      <c r="Y591">
        <v>7.4999999999999983E-2</v>
      </c>
      <c r="Z591">
        <v>9.7000000000000003E-2</v>
      </c>
      <c r="AA591">
        <v>0.11450000000000002</v>
      </c>
      <c r="AB591">
        <v>9.7000000000000003E-2</v>
      </c>
      <c r="AC591">
        <v>9.7000000000000003E-2</v>
      </c>
      <c r="AD591">
        <v>9.7000000000000003E-2</v>
      </c>
      <c r="AE591" t="str">
        <f>VLOOKUP(G591,'[2]Fee Breakdown-After May18'!BO:BP,2,0)</f>
        <v>Bayi &amp; PersalinanPerlengkapan KehamilanPakaian Nursing</v>
      </c>
      <c r="AR591" t="s">
        <v>1779</v>
      </c>
      <c r="AS591" t="s">
        <v>1799</v>
      </c>
      <c r="AT591" t="s">
        <v>1800</v>
      </c>
    </row>
    <row r="592" spans="1:46">
      <c r="A592" t="s">
        <v>1244</v>
      </c>
      <c r="B592">
        <v>602284</v>
      </c>
      <c r="C592" t="s">
        <v>1324</v>
      </c>
      <c r="D592">
        <v>880008</v>
      </c>
      <c r="E592" t="s">
        <v>1326</v>
      </c>
      <c r="F592">
        <v>893064</v>
      </c>
      <c r="G592" t="s">
        <v>4077</v>
      </c>
      <c r="H592" t="s">
        <v>4159</v>
      </c>
      <c r="I592" t="s">
        <v>2457</v>
      </c>
      <c r="J592" t="s">
        <v>2739</v>
      </c>
      <c r="K592">
        <v>0.04</v>
      </c>
      <c r="L592">
        <v>7.0000000000000007E-2</v>
      </c>
      <c r="M592">
        <v>3.0000000000000006E-2</v>
      </c>
      <c r="N592">
        <v>9.5000000000000001E-2</v>
      </c>
      <c r="O592">
        <v>0.11700000000000001</v>
      </c>
      <c r="P592">
        <v>-0.02</v>
      </c>
      <c r="Q592">
        <v>0</v>
      </c>
      <c r="R592">
        <v>-0.02</v>
      </c>
      <c r="S592">
        <v>-0.02</v>
      </c>
      <c r="T592">
        <v>-0.02</v>
      </c>
      <c r="U592">
        <v>7.4999999999999997E-2</v>
      </c>
      <c r="V592">
        <v>9.5000000000000001E-2</v>
      </c>
      <c r="W592">
        <v>7.4999999999999997E-2</v>
      </c>
      <c r="X592">
        <v>7.4999999999999997E-2</v>
      </c>
      <c r="Y592">
        <v>7.4999999999999997E-2</v>
      </c>
      <c r="Z592">
        <v>9.7000000000000003E-2</v>
      </c>
      <c r="AA592">
        <v>0.11700000000000001</v>
      </c>
      <c r="AB592">
        <v>9.7000000000000003E-2</v>
      </c>
      <c r="AC592">
        <v>9.7000000000000003E-2</v>
      </c>
      <c r="AD592">
        <v>9.7000000000000003E-2</v>
      </c>
      <c r="AE592" t="str">
        <f>VLOOKUP(G592,'[2]Fee Breakdown-After May18'!BO:BP,2,0)</f>
        <v>Bayi &amp; PersalinanPerlengkapan KehamilanBantal Bersalin</v>
      </c>
      <c r="AR592" t="s">
        <v>1779</v>
      </c>
      <c r="AS592" t="s">
        <v>1799</v>
      </c>
      <c r="AT592" t="s">
        <v>1801</v>
      </c>
    </row>
    <row r="593" spans="1:46">
      <c r="A593" t="s">
        <v>2267</v>
      </c>
      <c r="B593">
        <v>604579</v>
      </c>
      <c r="C593" t="s">
        <v>2290</v>
      </c>
      <c r="D593">
        <v>872072</v>
      </c>
      <c r="G593" t="s">
        <v>4168</v>
      </c>
      <c r="H593" t="s">
        <v>4168</v>
      </c>
      <c r="I593" t="s">
        <v>2547</v>
      </c>
      <c r="J593" t="s">
        <v>2267</v>
      </c>
      <c r="K593">
        <v>5.5E-2</v>
      </c>
      <c r="L593">
        <v>7.0000000000000007E-2</v>
      </c>
      <c r="M593">
        <v>1.5000000000000006E-2</v>
      </c>
      <c r="N593">
        <v>0.1</v>
      </c>
      <c r="O593">
        <v>0.122</v>
      </c>
      <c r="P593">
        <v>-0.02</v>
      </c>
      <c r="Q593">
        <v>0</v>
      </c>
      <c r="R593">
        <v>-0.02</v>
      </c>
      <c r="S593">
        <v>-0.02</v>
      </c>
      <c r="T593">
        <v>-0.02</v>
      </c>
      <c r="U593">
        <v>0.08</v>
      </c>
      <c r="V593">
        <v>0.1</v>
      </c>
      <c r="W593">
        <v>0.08</v>
      </c>
      <c r="X593">
        <v>0.08</v>
      </c>
      <c r="Y593">
        <v>0.08</v>
      </c>
      <c r="Z593">
        <v>0.10199999999999999</v>
      </c>
      <c r="AA593">
        <v>0.122</v>
      </c>
      <c r="AB593">
        <v>0.10199999999999999</v>
      </c>
      <c r="AC593">
        <v>0.10199999999999999</v>
      </c>
      <c r="AD593">
        <v>0.10199999999999999</v>
      </c>
      <c r="AE593" t="str">
        <f>VLOOKUP(G593,'[2]Fee Breakdown-After May18'!BO:BP,2,0)</f>
        <v>Alat &amp; Perangkat KerasPeralatan Solder</v>
      </c>
      <c r="AR593" t="s">
        <v>1779</v>
      </c>
      <c r="AS593" t="s">
        <v>1799</v>
      </c>
      <c r="AT593" t="s">
        <v>1802</v>
      </c>
    </row>
    <row r="594" spans="1:46">
      <c r="A594" t="s">
        <v>1244</v>
      </c>
      <c r="B594">
        <v>602284</v>
      </c>
      <c r="C594" t="s">
        <v>1324</v>
      </c>
      <c r="D594">
        <v>880008</v>
      </c>
      <c r="E594" t="s">
        <v>1327</v>
      </c>
      <c r="F594">
        <v>998664</v>
      </c>
      <c r="G594" t="s">
        <v>4089</v>
      </c>
      <c r="H594" t="s">
        <v>4159</v>
      </c>
      <c r="I594" t="s">
        <v>2457</v>
      </c>
      <c r="J594" t="s">
        <v>2739</v>
      </c>
      <c r="K594">
        <v>0.04</v>
      </c>
      <c r="L594">
        <v>7.0000000000000007E-2</v>
      </c>
      <c r="M594">
        <v>3.0000000000000006E-2</v>
      </c>
      <c r="N594">
        <v>9.5000000000000001E-2</v>
      </c>
      <c r="O594">
        <v>0.11700000000000001</v>
      </c>
      <c r="P594">
        <v>-0.02</v>
      </c>
      <c r="Q594">
        <v>0</v>
      </c>
      <c r="R594">
        <v>-0.02</v>
      </c>
      <c r="S594">
        <v>-0.02</v>
      </c>
      <c r="T594">
        <v>-0.02</v>
      </c>
      <c r="U594">
        <v>7.4999999999999997E-2</v>
      </c>
      <c r="V594">
        <v>9.5000000000000001E-2</v>
      </c>
      <c r="W594">
        <v>7.4999999999999997E-2</v>
      </c>
      <c r="X594">
        <v>7.4999999999999997E-2</v>
      </c>
      <c r="Y594">
        <v>7.4999999999999997E-2</v>
      </c>
      <c r="Z594">
        <v>9.7000000000000003E-2</v>
      </c>
      <c r="AA594">
        <v>0.11700000000000001</v>
      </c>
      <c r="AB594">
        <v>9.7000000000000003E-2</v>
      </c>
      <c r="AC594">
        <v>9.7000000000000003E-2</v>
      </c>
      <c r="AD594">
        <v>9.7000000000000003E-2</v>
      </c>
      <c r="AE594" t="str">
        <f>VLOOKUP(G594,'[2]Fee Breakdown-After May18'!BO:BP,2,0)</f>
        <v>Bayi &amp; PersalinanPerlengkapan KehamilanSabuk Pengaman untuk Ibu Hamil &amp; Aksesorinya</v>
      </c>
      <c r="AR594" t="s">
        <v>1779</v>
      </c>
      <c r="AS594" t="s">
        <v>1799</v>
      </c>
      <c r="AT594" t="s">
        <v>1803</v>
      </c>
    </row>
    <row r="595" spans="1:46">
      <c r="A595" t="s">
        <v>1444</v>
      </c>
      <c r="B595">
        <v>801928</v>
      </c>
      <c r="C595" t="s">
        <v>1450</v>
      </c>
      <c r="D595">
        <v>989320</v>
      </c>
      <c r="G595" t="s">
        <v>4169</v>
      </c>
      <c r="H595" t="s">
        <v>4169</v>
      </c>
      <c r="I595" t="s">
        <v>2971</v>
      </c>
      <c r="J595" t="s">
        <v>3208</v>
      </c>
      <c r="K595">
        <v>0.05</v>
      </c>
      <c r="L595">
        <v>0.08</v>
      </c>
      <c r="M595">
        <v>0.03</v>
      </c>
      <c r="N595">
        <v>0.1</v>
      </c>
      <c r="O595">
        <v>8.2000000000000003E-2</v>
      </c>
      <c r="P595">
        <v>-0.02</v>
      </c>
      <c r="Q595">
        <v>0</v>
      </c>
      <c r="R595">
        <v>-0.02</v>
      </c>
      <c r="S595">
        <v>-0.02</v>
      </c>
      <c r="T595">
        <v>-0.02</v>
      </c>
      <c r="U595">
        <v>0.08</v>
      </c>
      <c r="V595">
        <v>0.1</v>
      </c>
      <c r="W595">
        <v>0.08</v>
      </c>
      <c r="X595">
        <v>0.08</v>
      </c>
      <c r="Y595">
        <v>0.08</v>
      </c>
      <c r="Z595">
        <v>6.2E-2</v>
      </c>
      <c r="AA595">
        <v>8.2000000000000003E-2</v>
      </c>
      <c r="AB595">
        <v>6.2E-2</v>
      </c>
      <c r="AC595">
        <v>6.2E-2</v>
      </c>
      <c r="AD595">
        <v>6.2E-2</v>
      </c>
      <c r="AE595" t="str">
        <f>VLOOKUP(G595,'[2]Fee Breakdown-After May18'!BO:BP,2,0)</f>
        <v>Buku, Majalah, &amp; AudioEkonomi &amp; Manajemen</v>
      </c>
      <c r="AR595" t="s">
        <v>1779</v>
      </c>
      <c r="AS595" t="s">
        <v>1799</v>
      </c>
      <c r="AT595" t="s">
        <v>1804</v>
      </c>
    </row>
    <row r="596" spans="1:46">
      <c r="A596" t="s">
        <v>2292</v>
      </c>
      <c r="B596">
        <v>604206</v>
      </c>
      <c r="C596" t="s">
        <v>2315</v>
      </c>
      <c r="D596">
        <v>860040</v>
      </c>
      <c r="G596" t="s">
        <v>4170</v>
      </c>
      <c r="H596" t="s">
        <v>4170</v>
      </c>
      <c r="I596" t="s">
        <v>2971</v>
      </c>
      <c r="J596" t="s">
        <v>2292</v>
      </c>
      <c r="K596">
        <v>0.06</v>
      </c>
      <c r="L596">
        <v>0.08</v>
      </c>
      <c r="M596">
        <v>2.0000000000000004E-2</v>
      </c>
      <c r="N596">
        <v>9.5000000000000001E-2</v>
      </c>
      <c r="O596">
        <v>9.1999999999999998E-2</v>
      </c>
      <c r="P596">
        <v>-0.02</v>
      </c>
      <c r="Q596">
        <v>0</v>
      </c>
      <c r="R596">
        <v>-0.02</v>
      </c>
      <c r="S596">
        <v>-0.02</v>
      </c>
      <c r="T596">
        <v>-0.02</v>
      </c>
      <c r="U596">
        <v>7.4999999999999997E-2</v>
      </c>
      <c r="V596">
        <v>9.5000000000000001E-2</v>
      </c>
      <c r="W596">
        <v>7.4999999999999997E-2</v>
      </c>
      <c r="X596">
        <v>7.4999999999999997E-2</v>
      </c>
      <c r="Y596">
        <v>7.4999999999999997E-2</v>
      </c>
      <c r="Z596">
        <v>7.1999999999999995E-2</v>
      </c>
      <c r="AA596">
        <v>9.1999999999999998E-2</v>
      </c>
      <c r="AB596">
        <v>7.1999999999999995E-2</v>
      </c>
      <c r="AC596">
        <v>7.1999999999999995E-2</v>
      </c>
      <c r="AD596">
        <v>7.1999999999999995E-2</v>
      </c>
      <c r="AE596" t="str">
        <f>VLOOKUP(G596,'[2]Fee Breakdown-After May18'!BO:BP,2,0)</f>
        <v>Mainan &amp; HobiMainan Elektrik &amp; Remote Control</v>
      </c>
      <c r="AR596" t="s">
        <v>1779</v>
      </c>
      <c r="AS596" t="s">
        <v>1799</v>
      </c>
      <c r="AT596" t="s">
        <v>1805</v>
      </c>
    </row>
    <row r="597" spans="1:46">
      <c r="A597" t="s">
        <v>1244</v>
      </c>
      <c r="B597">
        <v>602284</v>
      </c>
      <c r="C597" t="s">
        <v>1309</v>
      </c>
      <c r="D597">
        <v>877576</v>
      </c>
      <c r="E597" t="s">
        <v>1314</v>
      </c>
      <c r="F597">
        <v>890120</v>
      </c>
      <c r="G597" t="s">
        <v>4069</v>
      </c>
      <c r="H597" t="s">
        <v>3755</v>
      </c>
      <c r="I597" t="s">
        <v>2457</v>
      </c>
      <c r="J597" t="s">
        <v>2739</v>
      </c>
      <c r="K597">
        <v>0.04</v>
      </c>
      <c r="L597">
        <v>7.0000000000000007E-2</v>
      </c>
      <c r="M597">
        <v>3.0000000000000006E-2</v>
      </c>
      <c r="N597">
        <v>0.1</v>
      </c>
      <c r="O597">
        <v>0.11700000000000001</v>
      </c>
      <c r="P597">
        <v>-0.02</v>
      </c>
      <c r="Q597">
        <v>0</v>
      </c>
      <c r="R597">
        <v>-0.02</v>
      </c>
      <c r="S597">
        <v>-0.02</v>
      </c>
      <c r="T597">
        <v>-0.02</v>
      </c>
      <c r="U597">
        <v>0.08</v>
      </c>
      <c r="V597">
        <v>0.1</v>
      </c>
      <c r="W597">
        <v>0.08</v>
      </c>
      <c r="X597">
        <v>0.08</v>
      </c>
      <c r="Y597">
        <v>0.08</v>
      </c>
      <c r="Z597">
        <v>9.7000000000000003E-2</v>
      </c>
      <c r="AA597">
        <v>0.11700000000000001</v>
      </c>
      <c r="AB597">
        <v>9.7000000000000003E-2</v>
      </c>
      <c r="AC597">
        <v>9.7000000000000003E-2</v>
      </c>
      <c r="AD597">
        <v>9.7000000000000003E-2</v>
      </c>
      <c r="AE597" t="str">
        <f>VLOOKUP(G597,'[2]Fee Breakdown-After May18'!BO:BP,2,0)</f>
        <v>Bayi &amp; PersalinanPerlengkapan Bayi untuk TravelNappy Bag</v>
      </c>
      <c r="AR597" t="s">
        <v>1779</v>
      </c>
      <c r="AS597" t="s">
        <v>1799</v>
      </c>
      <c r="AT597" t="s">
        <v>1806</v>
      </c>
    </row>
    <row r="598" spans="1:46">
      <c r="A598" t="s">
        <v>2014</v>
      </c>
      <c r="B598">
        <v>824328</v>
      </c>
      <c r="C598" t="s">
        <v>2017</v>
      </c>
      <c r="D598">
        <v>840328</v>
      </c>
      <c r="G598" t="s">
        <v>3814</v>
      </c>
      <c r="H598" t="s">
        <v>3814</v>
      </c>
      <c r="I598" t="s">
        <v>246</v>
      </c>
      <c r="J598" t="s">
        <v>2014</v>
      </c>
      <c r="K598">
        <v>0.05</v>
      </c>
      <c r="L598">
        <v>0.08</v>
      </c>
      <c r="M598">
        <v>0.03</v>
      </c>
      <c r="N598">
        <v>9.2499999999999999E-2</v>
      </c>
      <c r="O598">
        <v>0.1095</v>
      </c>
      <c r="P598">
        <v>-1.2500000000000002E-2</v>
      </c>
      <c r="Q598">
        <v>0</v>
      </c>
      <c r="R598">
        <v>-1.2500000000000002E-2</v>
      </c>
      <c r="S598">
        <v>-1.2500000000000002E-2</v>
      </c>
      <c r="T598">
        <v>-1.2500000000000002E-2</v>
      </c>
      <c r="U598">
        <v>0.08</v>
      </c>
      <c r="V598">
        <v>9.2499999999999999E-2</v>
      </c>
      <c r="W598">
        <v>0.08</v>
      </c>
      <c r="X598">
        <v>0.08</v>
      </c>
      <c r="Y598">
        <v>0.08</v>
      </c>
      <c r="Z598">
        <v>9.7000000000000003E-2</v>
      </c>
      <c r="AA598">
        <v>0.1095</v>
      </c>
      <c r="AB598">
        <v>9.7000000000000003E-2</v>
      </c>
      <c r="AC598">
        <v>9.7000000000000003E-2</v>
      </c>
      <c r="AD598">
        <v>9.7000000000000003E-2</v>
      </c>
      <c r="AE598" t="str">
        <f>VLOOKUP(G598,'[2]Fee Breakdown-After May18'!BO:BP,2,0)</f>
        <v>Pakaian &amp; Pakaian Dalam PriaPakaian Khusus Pria</v>
      </c>
      <c r="AR598" t="s">
        <v>1779</v>
      </c>
      <c r="AS598" t="s">
        <v>1799</v>
      </c>
      <c r="AT598" t="s">
        <v>1807</v>
      </c>
    </row>
    <row r="599" spans="1:46">
      <c r="A599" t="s">
        <v>1997</v>
      </c>
      <c r="B599">
        <v>824584</v>
      </c>
      <c r="C599" t="s">
        <v>1998</v>
      </c>
      <c r="D599">
        <v>902920</v>
      </c>
      <c r="G599" t="s">
        <v>3719</v>
      </c>
      <c r="H599" t="s">
        <v>3719</v>
      </c>
      <c r="I599" t="s">
        <v>246</v>
      </c>
      <c r="J599" t="s">
        <v>1997</v>
      </c>
      <c r="K599">
        <v>5.5E-2</v>
      </c>
      <c r="L599">
        <v>0.08</v>
      </c>
      <c r="M599">
        <v>2.5000000000000001E-2</v>
      </c>
      <c r="N599">
        <v>0.1</v>
      </c>
      <c r="O599">
        <v>0.11700000000000001</v>
      </c>
      <c r="P599">
        <v>-0.02</v>
      </c>
      <c r="Q599">
        <v>0</v>
      </c>
      <c r="R599">
        <v>-0.02</v>
      </c>
      <c r="S599">
        <v>-0.02</v>
      </c>
      <c r="T599">
        <v>-0.02</v>
      </c>
      <c r="U599">
        <v>0.08</v>
      </c>
      <c r="V599">
        <v>0.1</v>
      </c>
      <c r="W599">
        <v>0.08</v>
      </c>
      <c r="X599">
        <v>0.08</v>
      </c>
      <c r="Y599">
        <v>0.08</v>
      </c>
      <c r="Z599">
        <v>9.7000000000000003E-2</v>
      </c>
      <c r="AA599">
        <v>0.11700000000000001</v>
      </c>
      <c r="AB599">
        <v>9.7000000000000003E-2</v>
      </c>
      <c r="AC599">
        <v>9.7000000000000003E-2</v>
      </c>
      <c r="AD599">
        <v>9.7000000000000003E-2</v>
      </c>
      <c r="AE599" t="str">
        <f>VLOOKUP(G599,'[2]Fee Breakdown-After May18'!BO:BP,2,0)</f>
        <v>Koper &amp; TasAksesoris Tas</v>
      </c>
      <c r="AR599" t="s">
        <v>1779</v>
      </c>
      <c r="AS599" t="s">
        <v>1808</v>
      </c>
    </row>
    <row r="600" spans="1:46">
      <c r="A600" t="s">
        <v>1348</v>
      </c>
      <c r="B600">
        <v>601450</v>
      </c>
      <c r="C600" t="s">
        <v>1364</v>
      </c>
      <c r="D600">
        <v>849544</v>
      </c>
      <c r="E600" t="s">
        <v>1371</v>
      </c>
      <c r="F600">
        <v>601461</v>
      </c>
      <c r="G600" t="s">
        <v>4174</v>
      </c>
      <c r="H600" t="s">
        <v>3644</v>
      </c>
      <c r="I600" t="s">
        <v>2457</v>
      </c>
      <c r="J600" t="s">
        <v>1348</v>
      </c>
      <c r="K600">
        <v>0.04</v>
      </c>
      <c r="L600">
        <v>7.0000000000000007E-2</v>
      </c>
      <c r="M600">
        <v>3.0000000000000006E-2</v>
      </c>
      <c r="N600">
        <v>0.1</v>
      </c>
      <c r="O600">
        <v>9.1999999999999998E-2</v>
      </c>
      <c r="P600">
        <v>-0.02</v>
      </c>
      <c r="Q600">
        <v>0</v>
      </c>
      <c r="R600">
        <v>-0.02</v>
      </c>
      <c r="S600">
        <v>-0.02</v>
      </c>
      <c r="T600">
        <v>-0.02</v>
      </c>
      <c r="U600">
        <v>0.08</v>
      </c>
      <c r="V600">
        <v>0.1</v>
      </c>
      <c r="W600">
        <v>0.08</v>
      </c>
      <c r="X600">
        <v>0.08</v>
      </c>
      <c r="Y600">
        <v>0.08</v>
      </c>
      <c r="Z600">
        <v>7.1999999999999995E-2</v>
      </c>
      <c r="AA600">
        <v>9.1999999999999998E-2</v>
      </c>
      <c r="AB600">
        <v>7.1999999999999995E-2</v>
      </c>
      <c r="AC600">
        <v>7.1999999999999995E-2</v>
      </c>
      <c r="AD600">
        <v>7.1999999999999995E-2</v>
      </c>
      <c r="AE600" t="str">
        <f>VLOOKUP(G600,'[2]Fee Breakdown-After May18'!BO:BP,2,0)</f>
        <v>Perawatan &amp; KecantikanPerawatan Mata &amp; TelingaCairan Lensa &amp; Tetes Mata</v>
      </c>
      <c r="AR600" t="s">
        <v>1779</v>
      </c>
      <c r="AS600" t="s">
        <v>1809</v>
      </c>
    </row>
    <row r="601" spans="1:46">
      <c r="A601" t="s">
        <v>2028</v>
      </c>
      <c r="B601">
        <v>601303</v>
      </c>
      <c r="C601" t="s">
        <v>2037</v>
      </c>
      <c r="D601">
        <v>601310</v>
      </c>
      <c r="E601" t="s">
        <v>2041</v>
      </c>
      <c r="F601">
        <v>601317</v>
      </c>
      <c r="G601" t="s">
        <v>3669</v>
      </c>
      <c r="H601" t="s">
        <v>2415</v>
      </c>
      <c r="I601" t="s">
        <v>246</v>
      </c>
      <c r="J601" t="s">
        <v>2028</v>
      </c>
      <c r="K601">
        <v>5.5E-2</v>
      </c>
      <c r="L601">
        <v>0.08</v>
      </c>
      <c r="M601">
        <v>2.5000000000000001E-2</v>
      </c>
      <c r="N601">
        <v>9.2499999999999999E-2</v>
      </c>
      <c r="O601">
        <v>0.1095</v>
      </c>
      <c r="P601">
        <v>-1.2500000000000002E-2</v>
      </c>
      <c r="Q601">
        <v>0</v>
      </c>
      <c r="R601">
        <v>-1.2500000000000002E-2</v>
      </c>
      <c r="S601">
        <v>-1.2500000000000002E-2</v>
      </c>
      <c r="T601">
        <v>-1.2500000000000002E-2</v>
      </c>
      <c r="U601">
        <v>0.08</v>
      </c>
      <c r="V601">
        <v>9.2499999999999999E-2</v>
      </c>
      <c r="W601">
        <v>0.08</v>
      </c>
      <c r="X601">
        <v>0.08</v>
      </c>
      <c r="Y601">
        <v>0.08</v>
      </c>
      <c r="Z601">
        <v>9.7000000000000003E-2</v>
      </c>
      <c r="AA601">
        <v>0.1095</v>
      </c>
      <c r="AB601">
        <v>9.7000000000000003E-2</v>
      </c>
      <c r="AC601">
        <v>9.7000000000000003E-2</v>
      </c>
      <c r="AD601">
        <v>9.7000000000000003E-2</v>
      </c>
      <c r="AE601" t="str">
        <f>VLOOKUP(G601,'[2]Fee Breakdown-After May18'!BO:BP,2,0)</f>
        <v>Fashion MuslimBusana Muslim WanitaCelana Kulot dan Palazzo</v>
      </c>
      <c r="AR601" t="s">
        <v>1779</v>
      </c>
      <c r="AS601" t="s">
        <v>1810</v>
      </c>
    </row>
    <row r="602" spans="1:46">
      <c r="A602" t="s">
        <v>2072</v>
      </c>
      <c r="B602">
        <v>601739</v>
      </c>
      <c r="C602" t="s">
        <v>2109</v>
      </c>
      <c r="D602">
        <v>909064</v>
      </c>
      <c r="E602" t="s">
        <v>2114</v>
      </c>
      <c r="F602">
        <v>909832</v>
      </c>
      <c r="G602" t="s">
        <v>3210</v>
      </c>
      <c r="H602" t="s">
        <v>2817</v>
      </c>
      <c r="I602" t="s">
        <v>2403</v>
      </c>
      <c r="J602" t="s">
        <v>2818</v>
      </c>
      <c r="K602">
        <v>0.04</v>
      </c>
      <c r="L602">
        <v>0.03</v>
      </c>
      <c r="M602">
        <v>-1.0000000000000002E-2</v>
      </c>
      <c r="N602">
        <v>0.1</v>
      </c>
      <c r="O602">
        <v>0.11700000000000001</v>
      </c>
      <c r="P602">
        <v>-0.02</v>
      </c>
      <c r="Q602">
        <v>0</v>
      </c>
      <c r="R602">
        <v>-0.02</v>
      </c>
      <c r="S602">
        <v>-0.02</v>
      </c>
      <c r="T602">
        <v>-0.02</v>
      </c>
      <c r="U602">
        <v>0.08</v>
      </c>
      <c r="V602">
        <v>0.1</v>
      </c>
      <c r="W602">
        <v>0.08</v>
      </c>
      <c r="X602">
        <v>0.08</v>
      </c>
      <c r="Y602">
        <v>0.08</v>
      </c>
      <c r="Z602">
        <v>9.7000000000000003E-2</v>
      </c>
      <c r="AA602">
        <v>0.11700000000000001</v>
      </c>
      <c r="AB602">
        <v>9.7000000000000003E-2</v>
      </c>
      <c r="AC602">
        <v>9.7000000000000003E-2</v>
      </c>
      <c r="AD602">
        <v>9.7000000000000003E-2</v>
      </c>
      <c r="AE602" t="str">
        <f>VLOOKUP(G602,'[2]Fee Breakdown-After May18'!BO:BP,2,0)</f>
        <v>Telepon &amp; ElektronikAksesori PonselSuku Cadang Ponsel</v>
      </c>
      <c r="AR602" t="s">
        <v>1811</v>
      </c>
      <c r="AS602" t="s">
        <v>1812</v>
      </c>
      <c r="AT602" t="s">
        <v>1813</v>
      </c>
    </row>
    <row r="603" spans="1:46">
      <c r="A603" t="s">
        <v>1717</v>
      </c>
      <c r="B603">
        <v>700645</v>
      </c>
      <c r="C603" t="s">
        <v>1752</v>
      </c>
      <c r="D603">
        <v>2315408</v>
      </c>
      <c r="E603" t="s">
        <v>1755</v>
      </c>
      <c r="F603">
        <v>2319248</v>
      </c>
      <c r="G603" t="s">
        <v>4143</v>
      </c>
      <c r="H603" t="s">
        <v>3767</v>
      </c>
      <c r="I603" t="s">
        <v>2457</v>
      </c>
      <c r="J603" t="s">
        <v>1717</v>
      </c>
      <c r="K603">
        <v>0.04</v>
      </c>
      <c r="L603">
        <v>6.5000000000000002E-2</v>
      </c>
      <c r="M603">
        <v>2.5000000000000001E-2</v>
      </c>
      <c r="N603">
        <v>7.4999999999999997E-2</v>
      </c>
      <c r="O603">
        <v>6.2E-2</v>
      </c>
      <c r="P603">
        <v>0</v>
      </c>
      <c r="Q603">
        <v>0</v>
      </c>
      <c r="R603">
        <v>0</v>
      </c>
      <c r="S603">
        <v>0</v>
      </c>
      <c r="T603">
        <v>0</v>
      </c>
      <c r="U603">
        <v>7.4999999999999997E-2</v>
      </c>
      <c r="V603">
        <v>7.4999999999999997E-2</v>
      </c>
      <c r="W603">
        <v>7.4999999999999997E-2</v>
      </c>
      <c r="X603">
        <v>7.4999999999999997E-2</v>
      </c>
      <c r="Y603">
        <v>7.4999999999999997E-2</v>
      </c>
      <c r="Z603">
        <v>6.2E-2</v>
      </c>
      <c r="AA603">
        <v>6.2E-2</v>
      </c>
      <c r="AB603">
        <v>6.2E-2</v>
      </c>
      <c r="AC603">
        <v>6.2E-2</v>
      </c>
      <c r="AD603">
        <v>6.2E-2</v>
      </c>
      <c r="AE603" t="str">
        <f>VLOOKUP(G603,'[2]Fee Breakdown-After May18'!BO:BP,2,0)</f>
        <v>KesehatanObat ResepObat Antivirus</v>
      </c>
      <c r="AR603" t="s">
        <v>1811</v>
      </c>
      <c r="AS603" t="s">
        <v>1812</v>
      </c>
      <c r="AT603" t="s">
        <v>1814</v>
      </c>
    </row>
    <row r="604" spans="1:46">
      <c r="A604" t="s">
        <v>2160</v>
      </c>
      <c r="B604">
        <v>603014</v>
      </c>
      <c r="C604" t="s">
        <v>2246</v>
      </c>
      <c r="D604">
        <v>835080</v>
      </c>
      <c r="G604" t="s">
        <v>4179</v>
      </c>
      <c r="H604" t="s">
        <v>4179</v>
      </c>
      <c r="I604" t="s">
        <v>2971</v>
      </c>
      <c r="J604" t="s">
        <v>3062</v>
      </c>
      <c r="K604">
        <v>0.06</v>
      </c>
      <c r="L604">
        <v>6.5000000000000002E-2</v>
      </c>
      <c r="M604">
        <v>5.0000000000000044E-3</v>
      </c>
      <c r="N604">
        <v>0.1</v>
      </c>
      <c r="O604">
        <v>0.122</v>
      </c>
      <c r="P604">
        <v>-0.02</v>
      </c>
      <c r="Q604">
        <v>0</v>
      </c>
      <c r="R604">
        <v>-0.02</v>
      </c>
      <c r="S604">
        <v>-0.02</v>
      </c>
      <c r="T604">
        <v>-0.02</v>
      </c>
      <c r="U604">
        <v>0.08</v>
      </c>
      <c r="V604">
        <v>0.1</v>
      </c>
      <c r="W604">
        <v>0.08</v>
      </c>
      <c r="X604">
        <v>0.08</v>
      </c>
      <c r="Y604">
        <v>0.08</v>
      </c>
      <c r="Z604">
        <v>0.10199999999999999</v>
      </c>
      <c r="AA604">
        <v>0.122</v>
      </c>
      <c r="AB604">
        <v>0.10199999999999999</v>
      </c>
      <c r="AC604">
        <v>0.10199999999999999</v>
      </c>
      <c r="AD604">
        <v>0.10199999999999999</v>
      </c>
      <c r="AE604" t="str">
        <f>VLOOKUP(G604,'[2]Fee Breakdown-After May18'!BO:BP,2,0)</f>
        <v>Olahraga &amp; OutdoorPeralatan Olahraga Air</v>
      </c>
      <c r="AR604" t="s">
        <v>1811</v>
      </c>
      <c r="AS604" t="s">
        <v>1812</v>
      </c>
      <c r="AT604" t="s">
        <v>1815</v>
      </c>
    </row>
    <row r="605" spans="1:46">
      <c r="A605" t="s">
        <v>1581</v>
      </c>
      <c r="B605">
        <v>605248</v>
      </c>
      <c r="C605" t="s">
        <v>1582</v>
      </c>
      <c r="D605">
        <v>905224</v>
      </c>
      <c r="E605" t="s">
        <v>1583</v>
      </c>
      <c r="F605">
        <v>906376</v>
      </c>
      <c r="G605" t="s">
        <v>3580</v>
      </c>
      <c r="H605" t="s">
        <v>4181</v>
      </c>
      <c r="I605" t="s">
        <v>246</v>
      </c>
      <c r="J605" t="s">
        <v>1581</v>
      </c>
      <c r="K605">
        <v>0.06</v>
      </c>
      <c r="L605">
        <v>7.4999999999999997E-2</v>
      </c>
      <c r="M605">
        <v>1.4999999999999999E-2</v>
      </c>
      <c r="N605">
        <v>0.1</v>
      </c>
      <c r="O605">
        <v>0.11700000000000001</v>
      </c>
      <c r="P605">
        <v>-0.02</v>
      </c>
      <c r="Q605">
        <v>0</v>
      </c>
      <c r="R605">
        <v>-0.02</v>
      </c>
      <c r="S605">
        <v>-0.02</v>
      </c>
      <c r="T605">
        <v>-0.02</v>
      </c>
      <c r="U605">
        <v>0.08</v>
      </c>
      <c r="V605">
        <v>0.1</v>
      </c>
      <c r="W605">
        <v>0.08</v>
      </c>
      <c r="X605">
        <v>0.08</v>
      </c>
      <c r="Y605">
        <v>0.08</v>
      </c>
      <c r="Z605">
        <v>9.7000000000000003E-2</v>
      </c>
      <c r="AA605">
        <v>0.11700000000000001</v>
      </c>
      <c r="AB605">
        <v>9.7000000000000003E-2</v>
      </c>
      <c r="AC605">
        <v>9.7000000000000003E-2</v>
      </c>
      <c r="AD605">
        <v>9.7000000000000003E-2</v>
      </c>
      <c r="AE605" t="str">
        <f>VLOOKUP(G605,'[2]Fee Breakdown-After May18'!BO:BP,2,0)</f>
        <v>Aksesoris FashionAksesoris PakaianSabuk</v>
      </c>
      <c r="AR605" t="s">
        <v>1811</v>
      </c>
      <c r="AS605" t="s">
        <v>1812</v>
      </c>
      <c r="AT605" t="s">
        <v>1816</v>
      </c>
    </row>
    <row r="606" spans="1:46">
      <c r="A606" t="s">
        <v>1581</v>
      </c>
      <c r="B606">
        <v>605248</v>
      </c>
      <c r="C606" t="s">
        <v>1582</v>
      </c>
      <c r="D606">
        <v>905224</v>
      </c>
      <c r="E606" t="s">
        <v>1591</v>
      </c>
      <c r="F606">
        <v>906248</v>
      </c>
      <c r="G606" t="s">
        <v>3595</v>
      </c>
      <c r="H606" t="s">
        <v>4181</v>
      </c>
      <c r="I606" t="s">
        <v>246</v>
      </c>
      <c r="J606" t="s">
        <v>1581</v>
      </c>
      <c r="K606">
        <v>0.06</v>
      </c>
      <c r="L606">
        <v>7.4999999999999997E-2</v>
      </c>
      <c r="M606">
        <v>1.4999999999999999E-2</v>
      </c>
      <c r="N606">
        <v>0.1</v>
      </c>
      <c r="O606">
        <v>0.11700000000000001</v>
      </c>
      <c r="P606">
        <v>-0.02</v>
      </c>
      <c r="Q606">
        <v>0</v>
      </c>
      <c r="R606">
        <v>-0.02</v>
      </c>
      <c r="S606">
        <v>-0.02</v>
      </c>
      <c r="T606">
        <v>-0.02</v>
      </c>
      <c r="U606">
        <v>0.08</v>
      </c>
      <c r="V606">
        <v>0.1</v>
      </c>
      <c r="W606">
        <v>0.08</v>
      </c>
      <c r="X606">
        <v>0.08</v>
      </c>
      <c r="Y606">
        <v>0.08</v>
      </c>
      <c r="Z606">
        <v>9.7000000000000003E-2</v>
      </c>
      <c r="AA606">
        <v>0.11700000000000001</v>
      </c>
      <c r="AB606">
        <v>9.7000000000000003E-2</v>
      </c>
      <c r="AC606">
        <v>9.7000000000000003E-2</v>
      </c>
      <c r="AD606">
        <v>9.7000000000000003E-2</v>
      </c>
      <c r="AE606" t="str">
        <f>VLOOKUP(G606,'[2]Fee Breakdown-After May18'!BO:BP,2,0)</f>
        <v>Aksesoris FashionAksesoris PakaianTopi</v>
      </c>
      <c r="AR606" t="s">
        <v>1811</v>
      </c>
      <c r="AS606" t="s">
        <v>1812</v>
      </c>
      <c r="AT606" t="s">
        <v>1817</v>
      </c>
    </row>
    <row r="607" spans="1:46">
      <c r="A607" t="s">
        <v>1496</v>
      </c>
      <c r="B607">
        <v>951432</v>
      </c>
      <c r="C607" t="s">
        <v>1503</v>
      </c>
      <c r="D607">
        <v>810000</v>
      </c>
      <c r="G607" t="s">
        <v>4184</v>
      </c>
      <c r="H607" t="s">
        <v>4184</v>
      </c>
      <c r="I607" t="s">
        <v>2971</v>
      </c>
      <c r="J607" t="s">
        <v>2292</v>
      </c>
      <c r="K607">
        <v>0.06</v>
      </c>
      <c r="L607">
        <v>0.08</v>
      </c>
      <c r="M607">
        <v>2.0000000000000004E-2</v>
      </c>
      <c r="N607">
        <v>9.5000000000000001E-2</v>
      </c>
      <c r="O607">
        <v>9.1999999999999998E-2</v>
      </c>
      <c r="P607">
        <v>-0.02</v>
      </c>
      <c r="Q607">
        <v>0</v>
      </c>
      <c r="R607">
        <v>-0.02</v>
      </c>
      <c r="S607">
        <v>-0.02</v>
      </c>
      <c r="T607">
        <v>-0.02</v>
      </c>
      <c r="U607">
        <v>7.4999999999999997E-2</v>
      </c>
      <c r="V607">
        <v>9.5000000000000001E-2</v>
      </c>
      <c r="W607">
        <v>7.4999999999999997E-2</v>
      </c>
      <c r="X607">
        <v>7.4999999999999997E-2</v>
      </c>
      <c r="Y607">
        <v>7.4999999999999997E-2</v>
      </c>
      <c r="Z607">
        <v>7.1999999999999995E-2</v>
      </c>
      <c r="AA607">
        <v>9.1999999999999998E-2</v>
      </c>
      <c r="AB607">
        <v>7.1999999999999995E-2</v>
      </c>
      <c r="AC607">
        <v>7.1999999999999995E-2</v>
      </c>
      <c r="AD607">
        <v>7.1999999999999995E-2</v>
      </c>
      <c r="AE607" t="str">
        <f>VLOOKUP(G607,'[2]Fee Breakdown-After May18'!BO:BP,2,0)</f>
        <v>KoleksiKartu Koleksi &amp; Aksesori</v>
      </c>
      <c r="AR607" t="s">
        <v>1811</v>
      </c>
      <c r="AS607" t="s">
        <v>1812</v>
      </c>
      <c r="AT607" t="s">
        <v>1818</v>
      </c>
    </row>
    <row r="608" spans="1:46">
      <c r="A608" t="s">
        <v>1581</v>
      </c>
      <c r="B608">
        <v>605248</v>
      </c>
      <c r="C608" t="s">
        <v>1582</v>
      </c>
      <c r="D608">
        <v>905224</v>
      </c>
      <c r="E608" t="s">
        <v>1584</v>
      </c>
      <c r="F608">
        <v>605281</v>
      </c>
      <c r="G608" t="s">
        <v>3577</v>
      </c>
      <c r="H608" t="s">
        <v>4181</v>
      </c>
      <c r="I608" t="s">
        <v>246</v>
      </c>
      <c r="J608" t="s">
        <v>1581</v>
      </c>
      <c r="K608">
        <v>0.06</v>
      </c>
      <c r="L608">
        <v>7.4999999999999997E-2</v>
      </c>
      <c r="M608">
        <v>1.4999999999999999E-2</v>
      </c>
      <c r="N608">
        <v>0.1</v>
      </c>
      <c r="O608">
        <v>0.11700000000000001</v>
      </c>
      <c r="P608">
        <v>-0.02</v>
      </c>
      <c r="Q608">
        <v>0</v>
      </c>
      <c r="R608">
        <v>-0.02</v>
      </c>
      <c r="S608">
        <v>-0.02</v>
      </c>
      <c r="T608">
        <v>-0.02</v>
      </c>
      <c r="U608">
        <v>0.08</v>
      </c>
      <c r="V608">
        <v>0.1</v>
      </c>
      <c r="W608">
        <v>0.08</v>
      </c>
      <c r="X608">
        <v>0.08</v>
      </c>
      <c r="Y608">
        <v>0.08</v>
      </c>
      <c r="Z608">
        <v>9.7000000000000003E-2</v>
      </c>
      <c r="AA608">
        <v>0.11700000000000001</v>
      </c>
      <c r="AB608">
        <v>9.7000000000000003E-2</v>
      </c>
      <c r="AC608">
        <v>9.7000000000000003E-2</v>
      </c>
      <c r="AD608">
        <v>9.7000000000000003E-2</v>
      </c>
      <c r="AE608" t="str">
        <f>VLOOKUP(G608,'[2]Fee Breakdown-After May18'!BO:BP,2,0)</f>
        <v>Aksesoris FashionAksesoris PakaianPenjepit Kerah &amp; Bros</v>
      </c>
      <c r="AR608" t="s">
        <v>1811</v>
      </c>
      <c r="AS608" t="s">
        <v>1812</v>
      </c>
    </row>
    <row r="609" spans="1:46">
      <c r="A609" t="s">
        <v>1581</v>
      </c>
      <c r="B609">
        <v>605248</v>
      </c>
      <c r="C609" t="s">
        <v>1582</v>
      </c>
      <c r="D609">
        <v>905224</v>
      </c>
      <c r="E609" t="s">
        <v>1587</v>
      </c>
      <c r="F609">
        <v>906760</v>
      </c>
      <c r="G609" t="s">
        <v>3574</v>
      </c>
      <c r="H609" t="s">
        <v>4181</v>
      </c>
      <c r="I609" t="s">
        <v>246</v>
      </c>
      <c r="J609" t="s">
        <v>1581</v>
      </c>
      <c r="K609">
        <v>0.06</v>
      </c>
      <c r="L609">
        <v>7.4999999999999997E-2</v>
      </c>
      <c r="M609">
        <v>1.4999999999999999E-2</v>
      </c>
      <c r="N609">
        <v>9.2499999999999999E-2</v>
      </c>
      <c r="O609">
        <v>0.11449999999999999</v>
      </c>
      <c r="P609">
        <v>-1.2500000000000002E-2</v>
      </c>
      <c r="Q609">
        <v>0</v>
      </c>
      <c r="R609">
        <v>-1.2500000000000002E-2</v>
      </c>
      <c r="S609">
        <v>-1.2500000000000002E-2</v>
      </c>
      <c r="T609">
        <v>-1.2500000000000002E-2</v>
      </c>
      <c r="U609">
        <v>0.08</v>
      </c>
      <c r="V609">
        <v>9.2499999999999999E-2</v>
      </c>
      <c r="W609">
        <v>0.08</v>
      </c>
      <c r="X609">
        <v>0.08</v>
      </c>
      <c r="Y609">
        <v>0.08</v>
      </c>
      <c r="Z609">
        <v>0.10199999999999999</v>
      </c>
      <c r="AA609">
        <v>0.11449999999999999</v>
      </c>
      <c r="AB609">
        <v>0.10199999999999999</v>
      </c>
      <c r="AC609">
        <v>0.10199999999999999</v>
      </c>
      <c r="AD609">
        <v>0.10199999999999999</v>
      </c>
      <c r="AE609" t="str">
        <f>VLOOKUP(G609,'[2]Fee Breakdown-After May18'!BO:BP,2,0)</f>
        <v>Aksesoris FashionAksesoris PakaianMasker Wajah &amp; Aksesori</v>
      </c>
      <c r="AR609" t="s">
        <v>1811</v>
      </c>
      <c r="AS609" t="s">
        <v>1819</v>
      </c>
      <c r="AT609" t="s">
        <v>1820</v>
      </c>
    </row>
    <row r="610" spans="1:46">
      <c r="A610" t="s">
        <v>1581</v>
      </c>
      <c r="B610">
        <v>605248</v>
      </c>
      <c r="C610" t="s">
        <v>1582</v>
      </c>
      <c r="D610">
        <v>905224</v>
      </c>
      <c r="E610" t="s">
        <v>1592</v>
      </c>
      <c r="F610">
        <v>905992</v>
      </c>
      <c r="G610" t="s">
        <v>3589</v>
      </c>
      <c r="H610" t="s">
        <v>4181</v>
      </c>
      <c r="I610" t="s">
        <v>246</v>
      </c>
      <c r="J610" t="s">
        <v>1581</v>
      </c>
      <c r="K610">
        <v>0.06</v>
      </c>
      <c r="L610">
        <v>7.4999999999999997E-2</v>
      </c>
      <c r="M610">
        <v>1.4999999999999999E-2</v>
      </c>
      <c r="N610">
        <v>0.1</v>
      </c>
      <c r="O610">
        <v>0.11700000000000001</v>
      </c>
      <c r="P610">
        <v>-0.02</v>
      </c>
      <c r="Q610">
        <v>0</v>
      </c>
      <c r="R610">
        <v>-0.02</v>
      </c>
      <c r="S610">
        <v>-0.02</v>
      </c>
      <c r="T610">
        <v>-0.02</v>
      </c>
      <c r="U610">
        <v>0.08</v>
      </c>
      <c r="V610">
        <v>0.1</v>
      </c>
      <c r="W610">
        <v>0.08</v>
      </c>
      <c r="X610">
        <v>0.08</v>
      </c>
      <c r="Y610">
        <v>0.08</v>
      </c>
      <c r="Z610">
        <v>9.7000000000000003E-2</v>
      </c>
      <c r="AA610">
        <v>0.11700000000000001</v>
      </c>
      <c r="AB610">
        <v>9.7000000000000003E-2</v>
      </c>
      <c r="AC610">
        <v>9.7000000000000003E-2</v>
      </c>
      <c r="AD610">
        <v>9.7000000000000003E-2</v>
      </c>
      <c r="AE610" t="str">
        <f>VLOOKUP(G610,'[2]Fee Breakdown-After May18'!BO:BP,2,0)</f>
        <v>Aksesoris FashionAksesoris PakaianSelendang &amp; Syal</v>
      </c>
      <c r="AR610" t="s">
        <v>1811</v>
      </c>
      <c r="AS610" t="s">
        <v>1821</v>
      </c>
    </row>
    <row r="611" spans="1:46">
      <c r="A611" t="s">
        <v>1581</v>
      </c>
      <c r="B611">
        <v>605248</v>
      </c>
      <c r="C611" t="s">
        <v>1582</v>
      </c>
      <c r="D611">
        <v>905224</v>
      </c>
      <c r="E611" t="s">
        <v>1593</v>
      </c>
      <c r="F611">
        <v>906504</v>
      </c>
      <c r="G611" t="s">
        <v>3568</v>
      </c>
      <c r="H611" t="s">
        <v>4181</v>
      </c>
      <c r="I611" t="s">
        <v>246</v>
      </c>
      <c r="J611" t="s">
        <v>1581</v>
      </c>
      <c r="K611">
        <v>0.06</v>
      </c>
      <c r="L611">
        <v>7.4999999999999997E-2</v>
      </c>
      <c r="M611">
        <v>1.4999999999999999E-2</v>
      </c>
      <c r="N611">
        <v>0.1</v>
      </c>
      <c r="O611">
        <v>0.11700000000000001</v>
      </c>
      <c r="P611">
        <v>-0.02</v>
      </c>
      <c r="Q611">
        <v>0</v>
      </c>
      <c r="R611">
        <v>-0.02</v>
      </c>
      <c r="S611">
        <v>-0.02</v>
      </c>
      <c r="T611">
        <v>-0.02</v>
      </c>
      <c r="U611">
        <v>0.08</v>
      </c>
      <c r="V611">
        <v>0.1</v>
      </c>
      <c r="W611">
        <v>0.08</v>
      </c>
      <c r="X611">
        <v>0.08</v>
      </c>
      <c r="Y611">
        <v>0.08</v>
      </c>
      <c r="Z611">
        <v>9.7000000000000003E-2</v>
      </c>
      <c r="AA611">
        <v>0.11700000000000001</v>
      </c>
      <c r="AB611">
        <v>9.7000000000000003E-2</v>
      </c>
      <c r="AC611">
        <v>9.7000000000000003E-2</v>
      </c>
      <c r="AD611">
        <v>9.7000000000000003E-2</v>
      </c>
      <c r="AE611" t="str">
        <f>VLOOKUP(G611,'[2]Fee Breakdown-After May18'!BO:BP,2,0)</f>
        <v>Aksesoris FashionAksesoris PakaianDasi &amp; Dasi Kupu-Kupu</v>
      </c>
      <c r="AR611" t="s">
        <v>1811</v>
      </c>
      <c r="AS611" t="s">
        <v>1822</v>
      </c>
    </row>
    <row r="612" spans="1:46">
      <c r="A612" t="s">
        <v>1581</v>
      </c>
      <c r="B612">
        <v>605248</v>
      </c>
      <c r="C612" t="s">
        <v>1582</v>
      </c>
      <c r="D612">
        <v>905224</v>
      </c>
      <c r="E612" t="s">
        <v>1588</v>
      </c>
      <c r="F612">
        <v>605289</v>
      </c>
      <c r="G612" t="s">
        <v>3592</v>
      </c>
      <c r="H612" t="s">
        <v>4181</v>
      </c>
      <c r="I612" t="s">
        <v>246</v>
      </c>
      <c r="J612" t="s">
        <v>1581</v>
      </c>
      <c r="K612">
        <v>0.06</v>
      </c>
      <c r="L612">
        <v>7.4999999999999997E-2</v>
      </c>
      <c r="M612">
        <v>1.4999999999999999E-2</v>
      </c>
      <c r="N612">
        <v>0.1</v>
      </c>
      <c r="O612">
        <v>0.11700000000000001</v>
      </c>
      <c r="P612">
        <v>-0.02</v>
      </c>
      <c r="Q612">
        <v>0</v>
      </c>
      <c r="R612">
        <v>-0.02</v>
      </c>
      <c r="S612">
        <v>-0.02</v>
      </c>
      <c r="T612">
        <v>-0.02</v>
      </c>
      <c r="U612">
        <v>0.08</v>
      </c>
      <c r="V612">
        <v>0.1</v>
      </c>
      <c r="W612">
        <v>0.08</v>
      </c>
      <c r="X612">
        <v>0.08</v>
      </c>
      <c r="Y612">
        <v>0.08</v>
      </c>
      <c r="Z612">
        <v>9.7000000000000003E-2</v>
      </c>
      <c r="AA612">
        <v>0.11700000000000001</v>
      </c>
      <c r="AB612">
        <v>9.7000000000000003E-2</v>
      </c>
      <c r="AC612">
        <v>9.7000000000000003E-2</v>
      </c>
      <c r="AD612">
        <v>9.7000000000000003E-2</v>
      </c>
      <c r="AE612" t="str">
        <f>VLOOKUP(G612,'[2]Fee Breakdown-After May18'!BO:BP,2,0)</f>
        <v>Aksesoris FashionAksesoris PakaianSet Aksesori Fesyen</v>
      </c>
      <c r="AR612" t="s">
        <v>1811</v>
      </c>
      <c r="AS612" t="s">
        <v>1823</v>
      </c>
      <c r="AT612" t="s">
        <v>1824</v>
      </c>
    </row>
    <row r="613" spans="1:46">
      <c r="A613" t="s">
        <v>1444</v>
      </c>
      <c r="B613">
        <v>801928</v>
      </c>
      <c r="C613" t="s">
        <v>1488</v>
      </c>
      <c r="D613">
        <v>990216</v>
      </c>
      <c r="G613" t="s">
        <v>4190</v>
      </c>
      <c r="H613" t="s">
        <v>4190</v>
      </c>
      <c r="I613" t="s">
        <v>2971</v>
      </c>
      <c r="J613" t="s">
        <v>3208</v>
      </c>
      <c r="K613">
        <v>0.05</v>
      </c>
      <c r="L613">
        <v>0.08</v>
      </c>
      <c r="M613">
        <v>0.03</v>
      </c>
      <c r="N613">
        <v>0.1</v>
      </c>
      <c r="O613">
        <v>8.2000000000000003E-2</v>
      </c>
      <c r="P613">
        <v>-0.02</v>
      </c>
      <c r="Q613">
        <v>0</v>
      </c>
      <c r="R613">
        <v>-0.02</v>
      </c>
      <c r="S613">
        <v>-0.02</v>
      </c>
      <c r="T613">
        <v>-0.02</v>
      </c>
      <c r="U613">
        <v>0.08</v>
      </c>
      <c r="V613">
        <v>0.1</v>
      </c>
      <c r="W613">
        <v>0.08</v>
      </c>
      <c r="X613">
        <v>0.08</v>
      </c>
      <c r="Y613">
        <v>0.08</v>
      </c>
      <c r="Z613">
        <v>6.2E-2</v>
      </c>
      <c r="AA613">
        <v>8.2000000000000003E-2</v>
      </c>
      <c r="AB613">
        <v>6.2E-2</v>
      </c>
      <c r="AC613">
        <v>6.2E-2</v>
      </c>
      <c r="AD613">
        <v>6.2E-2</v>
      </c>
      <c r="AE613" t="str">
        <f>VLOOKUP(G613,'[2]Fee Breakdown-After May18'!BO:BP,2,0)</f>
        <v>Buku, Majalah, &amp; AudioIlmu &amp; Teknologi</v>
      </c>
      <c r="AR613" t="s">
        <v>1811</v>
      </c>
      <c r="AS613" t="s">
        <v>1823</v>
      </c>
      <c r="AT613" t="s">
        <v>1825</v>
      </c>
    </row>
    <row r="614" spans="1:46">
      <c r="A614" t="s">
        <v>1581</v>
      </c>
      <c r="B614">
        <v>605248</v>
      </c>
      <c r="C614" t="s">
        <v>1582</v>
      </c>
      <c r="D614">
        <v>905224</v>
      </c>
      <c r="E614" t="s">
        <v>1590</v>
      </c>
      <c r="F614">
        <v>906632</v>
      </c>
      <c r="G614" t="s">
        <v>3583</v>
      </c>
      <c r="H614" t="s">
        <v>4181</v>
      </c>
      <c r="I614" t="s">
        <v>246</v>
      </c>
      <c r="J614" t="s">
        <v>1581</v>
      </c>
      <c r="K614">
        <v>0.06</v>
      </c>
      <c r="L614">
        <v>7.4999999999999997E-2</v>
      </c>
      <c r="M614">
        <v>1.4999999999999999E-2</v>
      </c>
      <c r="N614">
        <v>0.1</v>
      </c>
      <c r="O614">
        <v>0.11700000000000001</v>
      </c>
      <c r="P614">
        <v>-0.02</v>
      </c>
      <c r="Q614">
        <v>0</v>
      </c>
      <c r="R614">
        <v>-0.02</v>
      </c>
      <c r="S614">
        <v>-0.02</v>
      </c>
      <c r="T614">
        <v>-0.02</v>
      </c>
      <c r="U614">
        <v>0.08</v>
      </c>
      <c r="V614">
        <v>0.1</v>
      </c>
      <c r="W614">
        <v>0.08</v>
      </c>
      <c r="X614">
        <v>0.08</v>
      </c>
      <c r="Y614">
        <v>0.08</v>
      </c>
      <c r="Z614">
        <v>9.7000000000000003E-2</v>
      </c>
      <c r="AA614">
        <v>0.11700000000000001</v>
      </c>
      <c r="AB614">
        <v>9.7000000000000003E-2</v>
      </c>
      <c r="AC614">
        <v>9.7000000000000003E-2</v>
      </c>
      <c r="AD614">
        <v>9.7000000000000003E-2</v>
      </c>
      <c r="AE614" t="str">
        <f>VLOOKUP(G614,'[2]Fee Breakdown-After May18'!BO:BP,2,0)</f>
        <v>Aksesoris FashionAksesoris PakaianSaputangan</v>
      </c>
      <c r="AR614" t="s">
        <v>1811</v>
      </c>
      <c r="AS614" t="s">
        <v>1823</v>
      </c>
      <c r="AT614" t="s">
        <v>1826</v>
      </c>
    </row>
    <row r="615" spans="1:46">
      <c r="A615" t="s">
        <v>1581</v>
      </c>
      <c r="B615">
        <v>605248</v>
      </c>
      <c r="C615" t="s">
        <v>1582</v>
      </c>
      <c r="D615">
        <v>905224</v>
      </c>
      <c r="E615" t="s">
        <v>1586</v>
      </c>
      <c r="F615">
        <v>960392</v>
      </c>
      <c r="G615" t="s">
        <v>3565</v>
      </c>
      <c r="H615" t="s">
        <v>4181</v>
      </c>
      <c r="I615" t="s">
        <v>246</v>
      </c>
      <c r="J615" t="s">
        <v>1581</v>
      </c>
      <c r="K615">
        <v>0.06</v>
      </c>
      <c r="L615">
        <v>7.4999999999999997E-2</v>
      </c>
      <c r="M615">
        <v>1.4999999999999999E-2</v>
      </c>
      <c r="N615">
        <v>0.1</v>
      </c>
      <c r="O615">
        <v>0.11700000000000001</v>
      </c>
      <c r="P615">
        <v>-0.02</v>
      </c>
      <c r="Q615">
        <v>0</v>
      </c>
      <c r="R615">
        <v>-0.02</v>
      </c>
      <c r="S615">
        <v>-0.02</v>
      </c>
      <c r="T615">
        <v>-0.02</v>
      </c>
      <c r="U615">
        <v>0.08</v>
      </c>
      <c r="V615">
        <v>0.1</v>
      </c>
      <c r="W615">
        <v>0.08</v>
      </c>
      <c r="X615">
        <v>0.08</v>
      </c>
      <c r="Y615">
        <v>0.08</v>
      </c>
      <c r="Z615">
        <v>9.7000000000000003E-2</v>
      </c>
      <c r="AA615">
        <v>0.11700000000000001</v>
      </c>
      <c r="AB615">
        <v>9.7000000000000003E-2</v>
      </c>
      <c r="AC615">
        <v>9.7000000000000003E-2</v>
      </c>
      <c r="AD615">
        <v>9.7000000000000003E-2</v>
      </c>
      <c r="AE615" t="str">
        <f>VLOOKUP(G615,'[2]Fee Breakdown-After May18'!BO:BP,2,0)</f>
        <v>Aksesoris FashionAksesoris PakaianAlat Penutup Telinga</v>
      </c>
      <c r="AR615" t="s">
        <v>1811</v>
      </c>
      <c r="AS615" t="s">
        <v>1823</v>
      </c>
      <c r="AT615" t="s">
        <v>1827</v>
      </c>
    </row>
    <row r="616" spans="1:46">
      <c r="A616" t="s">
        <v>1615</v>
      </c>
      <c r="B616">
        <v>700437</v>
      </c>
      <c r="C616" t="s">
        <v>1650</v>
      </c>
      <c r="D616">
        <v>914952</v>
      </c>
      <c r="E616" t="s">
        <v>1654</v>
      </c>
      <c r="F616">
        <v>918664</v>
      </c>
      <c r="G616" t="s">
        <v>4193</v>
      </c>
      <c r="H616" t="s">
        <v>3597</v>
      </c>
      <c r="I616" t="s">
        <v>2457</v>
      </c>
      <c r="J616" t="s">
        <v>1615</v>
      </c>
      <c r="K616">
        <v>0.05</v>
      </c>
      <c r="L616">
        <v>6.5000000000000002E-2</v>
      </c>
      <c r="M616">
        <v>1.4999999999999999E-2</v>
      </c>
      <c r="N616">
        <v>7.7499999999999999E-2</v>
      </c>
      <c r="O616">
        <v>8.2000000000000003E-2</v>
      </c>
      <c r="P616">
        <v>-0.02</v>
      </c>
      <c r="Q616">
        <v>0</v>
      </c>
      <c r="R616">
        <v>-0.02</v>
      </c>
      <c r="S616">
        <v>-0.02</v>
      </c>
      <c r="T616">
        <v>-0.02</v>
      </c>
      <c r="U616">
        <v>5.7499999999999996E-2</v>
      </c>
      <c r="V616">
        <v>7.7499999999999999E-2</v>
      </c>
      <c r="W616">
        <v>5.7499999999999996E-2</v>
      </c>
      <c r="X616">
        <v>5.7499999999999996E-2</v>
      </c>
      <c r="Y616">
        <v>5.7499999999999996E-2</v>
      </c>
      <c r="Z616">
        <v>6.2E-2</v>
      </c>
      <c r="AA616">
        <v>8.2000000000000003E-2</v>
      </c>
      <c r="AB616">
        <v>6.2E-2</v>
      </c>
      <c r="AC616">
        <v>6.2E-2</v>
      </c>
      <c r="AD616">
        <v>6.2E-2</v>
      </c>
      <c r="AE616" t="str">
        <f>VLOOKUP(G616,'[2]Fee Breakdown-After May18'!BO:BP,2,0)</f>
        <v>Makanan &amp; MinumanMakanan InstanHotpot Instan</v>
      </c>
      <c r="AR616" t="s">
        <v>1811</v>
      </c>
      <c r="AS616" t="s">
        <v>1823</v>
      </c>
      <c r="AT616" t="s">
        <v>1828</v>
      </c>
    </row>
    <row r="617" spans="1:46">
      <c r="A617" t="s">
        <v>1862</v>
      </c>
      <c r="B617">
        <v>600942</v>
      </c>
      <c r="C617" t="s">
        <v>1872</v>
      </c>
      <c r="D617">
        <v>844808</v>
      </c>
      <c r="E617" t="s">
        <v>1889</v>
      </c>
      <c r="F617">
        <v>601106</v>
      </c>
      <c r="G617" t="s">
        <v>3124</v>
      </c>
      <c r="H617" t="s">
        <v>2835</v>
      </c>
      <c r="I617" t="s">
        <v>2403</v>
      </c>
      <c r="J617" t="s">
        <v>1872</v>
      </c>
      <c r="K617">
        <v>0.04</v>
      </c>
      <c r="L617">
        <v>0.06</v>
      </c>
      <c r="M617">
        <v>1.9999999999999997E-2</v>
      </c>
      <c r="N617">
        <v>6.25E-2</v>
      </c>
      <c r="O617">
        <v>7.1999999999999995E-2</v>
      </c>
      <c r="P617">
        <v>-0.02</v>
      </c>
      <c r="Q617">
        <v>0</v>
      </c>
      <c r="R617">
        <v>-0.02</v>
      </c>
      <c r="S617">
        <v>-0.02</v>
      </c>
      <c r="T617">
        <v>-0.02</v>
      </c>
      <c r="U617">
        <v>4.2499999999999996E-2</v>
      </c>
      <c r="V617">
        <v>6.25E-2</v>
      </c>
      <c r="W617">
        <v>4.2499999999999996E-2</v>
      </c>
      <c r="X617">
        <v>4.2499999999999996E-2</v>
      </c>
      <c r="Y617">
        <v>4.2499999999999996E-2</v>
      </c>
      <c r="Z617">
        <v>5.1999999999999991E-2</v>
      </c>
      <c r="AA617">
        <v>7.1999999999999995E-2</v>
      </c>
      <c r="AB617">
        <v>5.1999999999999991E-2</v>
      </c>
      <c r="AC617">
        <v>5.1999999999999991E-2</v>
      </c>
      <c r="AD617">
        <v>5.1999999999999991E-2</v>
      </c>
      <c r="AE617" t="str">
        <f>VLOOKUP(G617,'[2]Fee Breakdown-After May18'!BO:BP,2,0)</f>
        <v>Peralatan Rumah TanggaPeralatan Rumah TanggaSuku Cadang Peralatan Rumah Tangga</v>
      </c>
      <c r="AR617" t="s">
        <v>1811</v>
      </c>
      <c r="AS617" t="s">
        <v>1823</v>
      </c>
      <c r="AT617" t="s">
        <v>1829</v>
      </c>
    </row>
    <row r="618" spans="1:46">
      <c r="A618" t="s">
        <v>1581</v>
      </c>
      <c r="B618">
        <v>605248</v>
      </c>
      <c r="C618" t="s">
        <v>1594</v>
      </c>
      <c r="D618">
        <v>905608</v>
      </c>
      <c r="E618" t="s">
        <v>1597</v>
      </c>
      <c r="F618">
        <v>605274</v>
      </c>
      <c r="G618" t="s">
        <v>3636</v>
      </c>
      <c r="H618" t="s">
        <v>4194</v>
      </c>
      <c r="I618" t="s">
        <v>246</v>
      </c>
      <c r="J618" t="s">
        <v>1581</v>
      </c>
      <c r="K618">
        <v>0.06</v>
      </c>
      <c r="L618">
        <v>7.4999999999999997E-2</v>
      </c>
      <c r="M618">
        <v>1.4999999999999999E-2</v>
      </c>
      <c r="N618">
        <v>5.2500000000000005E-2</v>
      </c>
      <c r="O618">
        <v>7.1999999999999995E-2</v>
      </c>
      <c r="P618">
        <v>-0.01</v>
      </c>
      <c r="Q618">
        <v>0</v>
      </c>
      <c r="R618">
        <v>-0.01</v>
      </c>
      <c r="S618">
        <v>-0.01</v>
      </c>
      <c r="T618">
        <v>-0.01</v>
      </c>
      <c r="U618">
        <v>4.2500000000000003E-2</v>
      </c>
      <c r="V618">
        <v>5.2500000000000005E-2</v>
      </c>
      <c r="W618">
        <v>4.2500000000000003E-2</v>
      </c>
      <c r="X618">
        <v>4.2500000000000003E-2</v>
      </c>
      <c r="Y618">
        <v>4.2500000000000003E-2</v>
      </c>
      <c r="Z618">
        <v>6.1999999999999993E-2</v>
      </c>
      <c r="AA618">
        <v>7.1999999999999995E-2</v>
      </c>
      <c r="AB618">
        <v>6.1999999999999993E-2</v>
      </c>
      <c r="AC618">
        <v>6.1999999999999993E-2</v>
      </c>
      <c r="AD618">
        <v>6.1999999999999993E-2</v>
      </c>
      <c r="AE618" t="str">
        <f>VLOOKUP(G618,'[2]Fee Breakdown-After May18'!BO:BP,2,0)</f>
        <v>Aksesoris FashionPerhiasan &amp; Aksesori KustomGelang &amp; Bangle</v>
      </c>
      <c r="AR618" t="s">
        <v>1811</v>
      </c>
      <c r="AS618" t="s">
        <v>1823</v>
      </c>
      <c r="AT618" t="s">
        <v>1830</v>
      </c>
    </row>
    <row r="619" spans="1:46">
      <c r="A619" t="s">
        <v>1581</v>
      </c>
      <c r="B619">
        <v>605248</v>
      </c>
      <c r="C619" t="s">
        <v>1594</v>
      </c>
      <c r="D619">
        <v>905608</v>
      </c>
      <c r="E619" t="s">
        <v>1603</v>
      </c>
      <c r="F619">
        <v>605280</v>
      </c>
      <c r="G619" t="s">
        <v>3640</v>
      </c>
      <c r="H619" t="s">
        <v>4194</v>
      </c>
      <c r="I619" t="s">
        <v>246</v>
      </c>
      <c r="J619" t="s">
        <v>1581</v>
      </c>
      <c r="K619">
        <v>0.06</v>
      </c>
      <c r="L619">
        <v>7.4999999999999997E-2</v>
      </c>
      <c r="M619">
        <v>1.4999999999999999E-2</v>
      </c>
      <c r="N619">
        <v>5.2500000000000005E-2</v>
      </c>
      <c r="O619">
        <v>7.1999999999999995E-2</v>
      </c>
      <c r="P619">
        <v>-0.01</v>
      </c>
      <c r="Q619">
        <v>0</v>
      </c>
      <c r="R619">
        <v>-0.01</v>
      </c>
      <c r="S619">
        <v>-0.01</v>
      </c>
      <c r="T619">
        <v>-0.01</v>
      </c>
      <c r="U619">
        <v>4.2500000000000003E-2</v>
      </c>
      <c r="V619">
        <v>5.2500000000000005E-2</v>
      </c>
      <c r="W619">
        <v>4.2500000000000003E-2</v>
      </c>
      <c r="X619">
        <v>4.2500000000000003E-2</v>
      </c>
      <c r="Y619">
        <v>4.2500000000000003E-2</v>
      </c>
      <c r="Z619">
        <v>6.1999999999999993E-2</v>
      </c>
      <c r="AA619">
        <v>7.1999999999999995E-2</v>
      </c>
      <c r="AB619">
        <v>6.1999999999999993E-2</v>
      </c>
      <c r="AC619">
        <v>6.1999999999999993E-2</v>
      </c>
      <c r="AD619">
        <v>6.1999999999999993E-2</v>
      </c>
      <c r="AE619" t="str">
        <f>VLOOKUP(G619,'[2]Fee Breakdown-After May18'!BO:BP,2,0)</f>
        <v>Aksesoris FashionPerhiasan &amp; Aksesori KustomKalung</v>
      </c>
      <c r="AR619" t="s">
        <v>1811</v>
      </c>
      <c r="AS619" t="s">
        <v>1823</v>
      </c>
      <c r="AT619" t="s">
        <v>1831</v>
      </c>
    </row>
    <row r="620" spans="1:46">
      <c r="A620" t="s">
        <v>1581</v>
      </c>
      <c r="B620">
        <v>605248</v>
      </c>
      <c r="C620" t="s">
        <v>1594</v>
      </c>
      <c r="D620">
        <v>905608</v>
      </c>
      <c r="E620" t="s">
        <v>1604</v>
      </c>
      <c r="F620">
        <v>605273</v>
      </c>
      <c r="G620" t="s">
        <v>3627</v>
      </c>
      <c r="H620" t="s">
        <v>4194</v>
      </c>
      <c r="I620" t="s">
        <v>246</v>
      </c>
      <c r="J620" t="s">
        <v>1581</v>
      </c>
      <c r="K620">
        <v>0.06</v>
      </c>
      <c r="L620">
        <v>7.4999999999999997E-2</v>
      </c>
      <c r="M620">
        <v>1.4999999999999999E-2</v>
      </c>
      <c r="N620">
        <v>5.2500000000000005E-2</v>
      </c>
      <c r="O620">
        <v>7.1999999999999995E-2</v>
      </c>
      <c r="P620">
        <v>-0.01</v>
      </c>
      <c r="Q620">
        <v>0</v>
      </c>
      <c r="R620">
        <v>-0.01</v>
      </c>
      <c r="S620">
        <v>-0.01</v>
      </c>
      <c r="T620">
        <v>-0.01</v>
      </c>
      <c r="U620">
        <v>4.2500000000000003E-2</v>
      </c>
      <c r="V620">
        <v>5.2500000000000005E-2</v>
      </c>
      <c r="W620">
        <v>4.2500000000000003E-2</v>
      </c>
      <c r="X620">
        <v>4.2500000000000003E-2</v>
      </c>
      <c r="Y620">
        <v>4.2500000000000003E-2</v>
      </c>
      <c r="Z620">
        <v>6.1999999999999993E-2</v>
      </c>
      <c r="AA620">
        <v>7.1999999999999995E-2</v>
      </c>
      <c r="AB620">
        <v>6.1999999999999993E-2</v>
      </c>
      <c r="AC620">
        <v>6.1999999999999993E-2</v>
      </c>
      <c r="AD620">
        <v>6.1999999999999993E-2</v>
      </c>
      <c r="AE620" t="str">
        <f>VLOOKUP(G620,'[2]Fee Breakdown-After May18'!BO:BP,2,0)</f>
        <v>Aksesoris FashionPerhiasan &amp; Aksesori KustomCincin</v>
      </c>
      <c r="AR620" t="s">
        <v>1811</v>
      </c>
      <c r="AS620" t="s">
        <v>1823</v>
      </c>
      <c r="AT620" t="s">
        <v>1832</v>
      </c>
    </row>
    <row r="621" spans="1:46">
      <c r="A621" t="s">
        <v>1581</v>
      </c>
      <c r="B621">
        <v>605248</v>
      </c>
      <c r="C621" t="s">
        <v>1594</v>
      </c>
      <c r="D621">
        <v>905608</v>
      </c>
      <c r="E621" t="s">
        <v>1599</v>
      </c>
      <c r="F621">
        <v>605268</v>
      </c>
      <c r="G621" t="s">
        <v>3624</v>
      </c>
      <c r="H621" t="s">
        <v>4194</v>
      </c>
      <c r="I621" t="s">
        <v>246</v>
      </c>
      <c r="J621" t="s">
        <v>1581</v>
      </c>
      <c r="K621">
        <v>0.06</v>
      </c>
      <c r="L621">
        <v>7.4999999999999997E-2</v>
      </c>
      <c r="M621">
        <v>1.4999999999999999E-2</v>
      </c>
      <c r="N621">
        <v>5.2500000000000005E-2</v>
      </c>
      <c r="O621">
        <v>7.1999999999999995E-2</v>
      </c>
      <c r="P621">
        <v>-0.01</v>
      </c>
      <c r="Q621">
        <v>0</v>
      </c>
      <c r="R621">
        <v>-0.01</v>
      </c>
      <c r="S621">
        <v>-0.01</v>
      </c>
      <c r="T621">
        <v>-0.01</v>
      </c>
      <c r="U621">
        <v>4.2500000000000003E-2</v>
      </c>
      <c r="V621">
        <v>5.2500000000000005E-2</v>
      </c>
      <c r="W621">
        <v>4.2500000000000003E-2</v>
      </c>
      <c r="X621">
        <v>4.2500000000000003E-2</v>
      </c>
      <c r="Y621">
        <v>4.2500000000000003E-2</v>
      </c>
      <c r="Z621">
        <v>6.1999999999999993E-2</v>
      </c>
      <c r="AA621">
        <v>7.1999999999999995E-2</v>
      </c>
      <c r="AB621">
        <v>6.1999999999999993E-2</v>
      </c>
      <c r="AC621">
        <v>6.1999999999999993E-2</v>
      </c>
      <c r="AD621">
        <v>6.1999999999999993E-2</v>
      </c>
      <c r="AE621" t="str">
        <f>VLOOKUP(G621,'[2]Fee Breakdown-After May18'!BO:BP,2,0)</f>
        <v>Aksesoris FashionPerhiasan &amp; Aksesori KustomAnting-Anting</v>
      </c>
      <c r="AR621" t="s">
        <v>1811</v>
      </c>
      <c r="AS621" t="s">
        <v>1823</v>
      </c>
      <c r="AT621" t="s">
        <v>1833</v>
      </c>
    </row>
    <row r="622" spans="1:46">
      <c r="A622" t="s">
        <v>1581</v>
      </c>
      <c r="B622">
        <v>605248</v>
      </c>
      <c r="C622" t="s">
        <v>1594</v>
      </c>
      <c r="D622">
        <v>905608</v>
      </c>
      <c r="E622" t="s">
        <v>1602</v>
      </c>
      <c r="F622">
        <v>907656</v>
      </c>
      <c r="G622" t="s">
        <v>3633</v>
      </c>
      <c r="H622" t="s">
        <v>4194</v>
      </c>
      <c r="I622" t="s">
        <v>246</v>
      </c>
      <c r="J622" t="s">
        <v>1581</v>
      </c>
      <c r="K622">
        <v>0.06</v>
      </c>
      <c r="L622">
        <v>7.4999999999999997E-2</v>
      </c>
      <c r="M622">
        <v>1.4999999999999999E-2</v>
      </c>
      <c r="N622">
        <v>0.08</v>
      </c>
      <c r="O622">
        <v>9.7000000000000003E-2</v>
      </c>
      <c r="P622">
        <v>-3.7499999999999999E-2</v>
      </c>
      <c r="Q622">
        <v>0</v>
      </c>
      <c r="R622">
        <v>-3.7499999999999999E-2</v>
      </c>
      <c r="S622">
        <v>-3.7499999999999999E-2</v>
      </c>
      <c r="T622">
        <v>-3.7499999999999999E-2</v>
      </c>
      <c r="U622">
        <v>4.2500000000000003E-2</v>
      </c>
      <c r="V622">
        <v>0.08</v>
      </c>
      <c r="W622">
        <v>4.2500000000000003E-2</v>
      </c>
      <c r="X622">
        <v>4.2500000000000003E-2</v>
      </c>
      <c r="Y622">
        <v>4.2500000000000003E-2</v>
      </c>
      <c r="Z622">
        <v>5.9500000000000004E-2</v>
      </c>
      <c r="AA622">
        <v>9.7000000000000003E-2</v>
      </c>
      <c r="AB622">
        <v>5.9500000000000004E-2</v>
      </c>
      <c r="AC622">
        <v>5.9500000000000004E-2</v>
      </c>
      <c r="AD622">
        <v>5.9500000000000004E-2</v>
      </c>
      <c r="AE622" t="str">
        <f>VLOOKUP(G622,'[2]Fee Breakdown-After May18'!BO:BP,2,0)</f>
        <v>Aksesoris FashionPerhiasan &amp; Aksesori KustomGantungan Kunci</v>
      </c>
      <c r="AR622" t="s">
        <v>1811</v>
      </c>
      <c r="AS622" t="s">
        <v>1823</v>
      </c>
      <c r="AT622" t="s">
        <v>1303</v>
      </c>
    </row>
    <row r="623" spans="1:46">
      <c r="A623" t="s">
        <v>1581</v>
      </c>
      <c r="B623">
        <v>605248</v>
      </c>
      <c r="C623" t="s">
        <v>1594</v>
      </c>
      <c r="D623">
        <v>905608</v>
      </c>
      <c r="E623" t="s">
        <v>1595</v>
      </c>
      <c r="F623">
        <v>605272</v>
      </c>
      <c r="G623" t="s">
        <v>3638</v>
      </c>
      <c r="H623" t="s">
        <v>4194</v>
      </c>
      <c r="I623" t="s">
        <v>246</v>
      </c>
      <c r="J623" t="s">
        <v>1581</v>
      </c>
      <c r="K623">
        <v>0.06</v>
      </c>
      <c r="L623">
        <v>7.4999999999999997E-2</v>
      </c>
      <c r="M623">
        <v>1.4999999999999999E-2</v>
      </c>
      <c r="N623">
        <v>5.2500000000000005E-2</v>
      </c>
      <c r="O623">
        <v>7.1999999999999995E-2</v>
      </c>
      <c r="P623">
        <v>-0.01</v>
      </c>
      <c r="Q623">
        <v>0</v>
      </c>
      <c r="R623">
        <v>-0.01</v>
      </c>
      <c r="S623">
        <v>-0.01</v>
      </c>
      <c r="T623">
        <v>-0.01</v>
      </c>
      <c r="U623">
        <v>4.2500000000000003E-2</v>
      </c>
      <c r="V623">
        <v>5.2500000000000005E-2</v>
      </c>
      <c r="W623">
        <v>4.2500000000000003E-2</v>
      </c>
      <c r="X623">
        <v>4.2500000000000003E-2</v>
      </c>
      <c r="Y623">
        <v>4.2500000000000003E-2</v>
      </c>
      <c r="Z623">
        <v>6.1999999999999993E-2</v>
      </c>
      <c r="AA623">
        <v>7.1999999999999995E-2</v>
      </c>
      <c r="AB623">
        <v>6.1999999999999993E-2</v>
      </c>
      <c r="AC623">
        <v>6.1999999999999993E-2</v>
      </c>
      <c r="AD623">
        <v>6.1999999999999993E-2</v>
      </c>
      <c r="AE623" t="str">
        <f>VLOOKUP(G623,'[2]Fee Breakdown-After May18'!BO:BP,2,0)</f>
        <v>Aksesoris FashionPerhiasan &amp; Aksesori KustomGelang Kaki</v>
      </c>
      <c r="AR623" t="s">
        <v>1811</v>
      </c>
      <c r="AS623" t="s">
        <v>1823</v>
      </c>
      <c r="AT623" t="s">
        <v>1834</v>
      </c>
    </row>
    <row r="624" spans="1:46">
      <c r="A624" t="s">
        <v>1581</v>
      </c>
      <c r="B624">
        <v>605248</v>
      </c>
      <c r="C624" t="s">
        <v>1594</v>
      </c>
      <c r="D624">
        <v>905608</v>
      </c>
      <c r="E624" t="s">
        <v>1601</v>
      </c>
      <c r="F624">
        <v>907784</v>
      </c>
      <c r="G624" t="s">
        <v>3646</v>
      </c>
      <c r="H624" t="s">
        <v>4194</v>
      </c>
      <c r="I624" t="s">
        <v>246</v>
      </c>
      <c r="J624" t="s">
        <v>1581</v>
      </c>
      <c r="K624">
        <v>0.06</v>
      </c>
      <c r="L624">
        <v>7.4999999999999997E-2</v>
      </c>
      <c r="M624">
        <v>1.4999999999999999E-2</v>
      </c>
      <c r="N624">
        <v>4.7500000000000001E-2</v>
      </c>
      <c r="O624">
        <v>3.6999999999999998E-2</v>
      </c>
      <c r="P624">
        <v>-5.0000000000000001E-3</v>
      </c>
      <c r="Q624">
        <v>0</v>
      </c>
      <c r="R624">
        <v>-5.0000000000000001E-3</v>
      </c>
      <c r="S624">
        <v>-5.0000000000000001E-3</v>
      </c>
      <c r="T624">
        <v>-5.0000000000000001E-3</v>
      </c>
      <c r="U624">
        <v>4.2500000000000003E-2</v>
      </c>
      <c r="V624">
        <v>4.7500000000000001E-2</v>
      </c>
      <c r="W624">
        <v>4.2500000000000003E-2</v>
      </c>
      <c r="X624">
        <v>4.2500000000000003E-2</v>
      </c>
      <c r="Y624">
        <v>4.2500000000000003E-2</v>
      </c>
      <c r="Z624">
        <v>3.2000000000000001E-2</v>
      </c>
      <c r="AA624">
        <v>3.6999999999999998E-2</v>
      </c>
      <c r="AB624">
        <v>3.2000000000000001E-2</v>
      </c>
      <c r="AC624">
        <v>3.2000000000000001E-2</v>
      </c>
      <c r="AD624">
        <v>3.2000000000000001E-2</v>
      </c>
      <c r="AE624" t="str">
        <f>VLOOKUP(G624,'[2]Fee Breakdown-After May18'!BO:BP,2,0)</f>
        <v>Aksesoris FashionPerhiasan &amp; Aksesori KustomSet Perhiasan</v>
      </c>
      <c r="AR624" t="s">
        <v>1811</v>
      </c>
      <c r="AS624" t="s">
        <v>1823</v>
      </c>
      <c r="AT624" t="s">
        <v>1835</v>
      </c>
    </row>
    <row r="625" spans="1:46">
      <c r="A625" t="s">
        <v>1581</v>
      </c>
      <c r="B625">
        <v>605248</v>
      </c>
      <c r="C625" t="s">
        <v>1594</v>
      </c>
      <c r="D625">
        <v>905608</v>
      </c>
      <c r="E625" t="s">
        <v>1598</v>
      </c>
      <c r="F625">
        <v>907400</v>
      </c>
      <c r="G625" t="s">
        <v>3630</v>
      </c>
      <c r="H625" t="s">
        <v>4194</v>
      </c>
      <c r="I625" t="s">
        <v>246</v>
      </c>
      <c r="J625" t="s">
        <v>1581</v>
      </c>
      <c r="K625">
        <v>0.06</v>
      </c>
      <c r="L625">
        <v>7.4999999999999997E-2</v>
      </c>
      <c r="M625">
        <v>1.4999999999999999E-2</v>
      </c>
      <c r="N625">
        <v>5.2500000000000005E-2</v>
      </c>
      <c r="O625">
        <v>7.1999999999999995E-2</v>
      </c>
      <c r="P625">
        <v>-0.01</v>
      </c>
      <c r="Q625">
        <v>0</v>
      </c>
      <c r="R625">
        <v>-0.01</v>
      </c>
      <c r="S625">
        <v>-0.01</v>
      </c>
      <c r="T625">
        <v>-0.01</v>
      </c>
      <c r="U625">
        <v>4.2500000000000003E-2</v>
      </c>
      <c r="V625">
        <v>5.2500000000000005E-2</v>
      </c>
      <c r="W625">
        <v>4.2500000000000003E-2</v>
      </c>
      <c r="X625">
        <v>4.2500000000000003E-2</v>
      </c>
      <c r="Y625">
        <v>4.2500000000000003E-2</v>
      </c>
      <c r="Z625">
        <v>6.1999999999999993E-2</v>
      </c>
      <c r="AA625">
        <v>7.1999999999999995E-2</v>
      </c>
      <c r="AB625">
        <v>6.1999999999999993E-2</v>
      </c>
      <c r="AC625">
        <v>6.1999999999999993E-2</v>
      </c>
      <c r="AD625">
        <v>6.1999999999999993E-2</v>
      </c>
      <c r="AE625" t="str">
        <f>VLOOKUP(G625,'[2]Fee Breakdown-After May18'!BO:BP,2,0)</f>
        <v>Aksesoris FashionPerhiasan &amp; Aksesori KustomGantungan &amp; Liontin</v>
      </c>
      <c r="AR625" t="s">
        <v>1811</v>
      </c>
      <c r="AS625" t="s">
        <v>1823</v>
      </c>
      <c r="AT625" t="s">
        <v>1836</v>
      </c>
    </row>
    <row r="626" spans="1:46">
      <c r="A626" t="s">
        <v>1581</v>
      </c>
      <c r="B626">
        <v>605248</v>
      </c>
      <c r="C626" t="s">
        <v>1594</v>
      </c>
      <c r="D626">
        <v>905608</v>
      </c>
      <c r="E626" t="s">
        <v>1596</v>
      </c>
      <c r="F626">
        <v>907528</v>
      </c>
      <c r="G626" t="s">
        <v>3645</v>
      </c>
      <c r="H626" t="s">
        <v>4194</v>
      </c>
      <c r="I626" t="s">
        <v>246</v>
      </c>
      <c r="J626" t="s">
        <v>1581</v>
      </c>
      <c r="K626">
        <v>0.06</v>
      </c>
      <c r="L626">
        <v>7.4999999999999997E-2</v>
      </c>
      <c r="M626">
        <v>1.4999999999999999E-2</v>
      </c>
      <c r="N626">
        <v>4.7500000000000001E-2</v>
      </c>
      <c r="O626">
        <v>3.6999999999999998E-2</v>
      </c>
      <c r="P626">
        <v>-5.0000000000000001E-3</v>
      </c>
      <c r="Q626">
        <v>0</v>
      </c>
      <c r="R626">
        <v>-5.0000000000000001E-3</v>
      </c>
      <c r="S626">
        <v>-5.0000000000000001E-3</v>
      </c>
      <c r="T626">
        <v>-5.0000000000000001E-3</v>
      </c>
      <c r="U626">
        <v>4.2500000000000003E-2</v>
      </c>
      <c r="V626">
        <v>4.7500000000000001E-2</v>
      </c>
      <c r="W626">
        <v>4.2500000000000003E-2</v>
      </c>
      <c r="X626">
        <v>4.2500000000000003E-2</v>
      </c>
      <c r="Y626">
        <v>4.2500000000000003E-2</v>
      </c>
      <c r="Z626">
        <v>3.2000000000000001E-2</v>
      </c>
      <c r="AA626">
        <v>3.6999999999999998E-2</v>
      </c>
      <c r="AB626">
        <v>3.2000000000000001E-2</v>
      </c>
      <c r="AC626">
        <v>3.2000000000000001E-2</v>
      </c>
      <c r="AD626">
        <v>3.2000000000000001E-2</v>
      </c>
      <c r="AE626" t="str">
        <f>VLOOKUP(G626,'[2]Fee Breakdown-After May18'!BO:BP,2,0)</f>
        <v>Aksesoris FashionPerhiasan &amp; Aksesori KustomPerhiasan Tubuh</v>
      </c>
      <c r="AR626" t="s">
        <v>1811</v>
      </c>
      <c r="AS626" t="s">
        <v>1823</v>
      </c>
      <c r="AT626" t="s">
        <v>1837</v>
      </c>
    </row>
    <row r="627" spans="1:46">
      <c r="A627" t="s">
        <v>1581</v>
      </c>
      <c r="B627">
        <v>605248</v>
      </c>
      <c r="C627" t="s">
        <v>1594</v>
      </c>
      <c r="D627">
        <v>905608</v>
      </c>
      <c r="E627" t="s">
        <v>1600</v>
      </c>
      <c r="F627">
        <v>995080</v>
      </c>
      <c r="G627" t="s">
        <v>3642</v>
      </c>
      <c r="H627" t="s">
        <v>4194</v>
      </c>
      <c r="I627" t="s">
        <v>246</v>
      </c>
      <c r="J627" t="s">
        <v>1581</v>
      </c>
      <c r="K627">
        <v>0.06</v>
      </c>
      <c r="L627">
        <v>7.4999999999999997E-2</v>
      </c>
      <c r="M627">
        <v>1.4999999999999999E-2</v>
      </c>
      <c r="N627">
        <v>4.7500000000000001E-2</v>
      </c>
      <c r="O627">
        <v>3.6999999999999998E-2</v>
      </c>
      <c r="P627">
        <v>-5.0000000000000001E-3</v>
      </c>
      <c r="Q627">
        <v>0</v>
      </c>
      <c r="R627">
        <v>-5.0000000000000001E-3</v>
      </c>
      <c r="S627">
        <v>-5.0000000000000001E-3</v>
      </c>
      <c r="T627">
        <v>-5.0000000000000001E-3</v>
      </c>
      <c r="U627">
        <v>4.2500000000000003E-2</v>
      </c>
      <c r="V627">
        <v>4.7500000000000001E-2</v>
      </c>
      <c r="W627">
        <v>4.2500000000000003E-2</v>
      </c>
      <c r="X627">
        <v>4.2500000000000003E-2</v>
      </c>
      <c r="Y627">
        <v>4.2500000000000003E-2</v>
      </c>
      <c r="Z627">
        <v>3.2000000000000001E-2</v>
      </c>
      <c r="AA627">
        <v>3.6999999999999998E-2</v>
      </c>
      <c r="AB627">
        <v>3.2000000000000001E-2</v>
      </c>
      <c r="AC627">
        <v>3.2000000000000001E-2</v>
      </c>
      <c r="AD627">
        <v>3.2000000000000001E-2</v>
      </c>
      <c r="AE627" t="str">
        <f>VLOOKUP(G627,'[2]Fee Breakdown-After May18'!BO:BP,2,0)</f>
        <v>Aksesoris FashionPerhiasan &amp; Aksesori KustomPengatur Ukuran &amp; Pelindung Perhiasan</v>
      </c>
      <c r="AR627" t="s">
        <v>1811</v>
      </c>
      <c r="AS627" t="s">
        <v>1823</v>
      </c>
      <c r="AT627" t="s">
        <v>1838</v>
      </c>
    </row>
    <row r="628" spans="1:46">
      <c r="A628" t="s">
        <v>1496</v>
      </c>
      <c r="B628">
        <v>951432</v>
      </c>
      <c r="C628" t="s">
        <v>1501</v>
      </c>
      <c r="D628">
        <v>953352</v>
      </c>
      <c r="G628" t="s">
        <v>4210</v>
      </c>
      <c r="H628" t="s">
        <v>4210</v>
      </c>
      <c r="I628" t="s">
        <v>2971</v>
      </c>
      <c r="J628" t="s">
        <v>2292</v>
      </c>
      <c r="K628">
        <v>0.06</v>
      </c>
      <c r="L628">
        <v>0.08</v>
      </c>
      <c r="M628">
        <v>2.0000000000000004E-2</v>
      </c>
      <c r="N628">
        <v>9.5000000000000001E-2</v>
      </c>
      <c r="O628">
        <v>9.1999999999999998E-2</v>
      </c>
      <c r="P628">
        <v>-0.02</v>
      </c>
      <c r="Q628">
        <v>0</v>
      </c>
      <c r="R628">
        <v>-0.02</v>
      </c>
      <c r="S628">
        <v>-0.02</v>
      </c>
      <c r="T628">
        <v>-0.02</v>
      </c>
      <c r="U628">
        <v>7.4999999999999997E-2</v>
      </c>
      <c r="V628">
        <v>9.5000000000000001E-2</v>
      </c>
      <c r="W628">
        <v>7.4999999999999997E-2</v>
      </c>
      <c r="X628">
        <v>7.4999999999999997E-2</v>
      </c>
      <c r="Y628">
        <v>7.4999999999999997E-2</v>
      </c>
      <c r="Z628">
        <v>7.1999999999999995E-2</v>
      </c>
      <c r="AA628">
        <v>9.1999999999999998E-2</v>
      </c>
      <c r="AB628">
        <v>7.1999999999999995E-2</v>
      </c>
      <c r="AC628">
        <v>7.1999999999999995E-2</v>
      </c>
      <c r="AD628">
        <v>7.1999999999999995E-2</v>
      </c>
      <c r="AE628" t="str">
        <f>VLOOKUP(G628,'[2]Fee Breakdown-After May18'!BO:BP,2,0)</f>
        <v>KoleksiHiburan</v>
      </c>
      <c r="AR628" t="s">
        <v>1811</v>
      </c>
      <c r="AS628" t="s">
        <v>1823</v>
      </c>
      <c r="AT628" t="s">
        <v>1839</v>
      </c>
    </row>
    <row r="629" spans="1:46">
      <c r="A629" t="s">
        <v>2028</v>
      </c>
      <c r="B629">
        <v>601303</v>
      </c>
      <c r="C629" t="s">
        <v>2030</v>
      </c>
      <c r="D629">
        <v>601343</v>
      </c>
      <c r="G629" t="s">
        <v>3663</v>
      </c>
      <c r="H629" t="s">
        <v>3663</v>
      </c>
      <c r="I629" t="s">
        <v>246</v>
      </c>
      <c r="J629" t="s">
        <v>2028</v>
      </c>
      <c r="K629">
        <v>5.5E-2</v>
      </c>
      <c r="L629">
        <v>0.08</v>
      </c>
      <c r="M629">
        <v>2.5000000000000001E-2</v>
      </c>
      <c r="N629">
        <v>9.2499999999999999E-2</v>
      </c>
      <c r="O629">
        <v>0.1095</v>
      </c>
      <c r="P629">
        <v>-1.2500000000000002E-2</v>
      </c>
      <c r="Q629">
        <v>0</v>
      </c>
      <c r="R629">
        <v>-1.2500000000000002E-2</v>
      </c>
      <c r="S629">
        <v>-1.2500000000000002E-2</v>
      </c>
      <c r="T629">
        <v>-1.2500000000000002E-2</v>
      </c>
      <c r="U629">
        <v>0.08</v>
      </c>
      <c r="V629">
        <v>9.2499999999999999E-2</v>
      </c>
      <c r="W629">
        <v>0.08</v>
      </c>
      <c r="X629">
        <v>0.08</v>
      </c>
      <c r="Y629">
        <v>0.08</v>
      </c>
      <c r="Z629">
        <v>9.7000000000000003E-2</v>
      </c>
      <c r="AA629">
        <v>0.1095</v>
      </c>
      <c r="AB629">
        <v>9.7000000000000003E-2</v>
      </c>
      <c r="AC629">
        <v>9.7000000000000003E-2</v>
      </c>
      <c r="AD629">
        <v>9.7000000000000003E-2</v>
      </c>
      <c r="AE629" t="str">
        <f>VLOOKUP(G629,'[2]Fee Breakdown-After May18'!BO:BP,2,0)</f>
        <v>Fashion MuslimAksesoris Islami</v>
      </c>
      <c r="AR629" t="s">
        <v>1811</v>
      </c>
      <c r="AS629" t="s">
        <v>1823</v>
      </c>
      <c r="AT629" t="s">
        <v>1840</v>
      </c>
    </row>
    <row r="630" spans="1:46">
      <c r="A630" t="s">
        <v>2267</v>
      </c>
      <c r="B630">
        <v>604579</v>
      </c>
      <c r="C630" t="s">
        <v>2291</v>
      </c>
      <c r="D630">
        <v>872200</v>
      </c>
      <c r="G630" t="s">
        <v>4213</v>
      </c>
      <c r="H630" t="s">
        <v>4213</v>
      </c>
      <c r="I630" t="s">
        <v>2547</v>
      </c>
      <c r="J630" t="s">
        <v>2267</v>
      </c>
      <c r="K630">
        <v>5.5E-2</v>
      </c>
      <c r="L630">
        <v>7.0000000000000007E-2</v>
      </c>
      <c r="M630">
        <v>1.5000000000000006E-2</v>
      </c>
      <c r="N630">
        <v>0.1</v>
      </c>
      <c r="O630">
        <v>0.122</v>
      </c>
      <c r="P630">
        <v>-0.02</v>
      </c>
      <c r="Q630">
        <v>0</v>
      </c>
      <c r="R630">
        <v>-0.02</v>
      </c>
      <c r="S630">
        <v>-0.02</v>
      </c>
      <c r="T630">
        <v>-0.02</v>
      </c>
      <c r="U630">
        <v>0.08</v>
      </c>
      <c r="V630">
        <v>0.1</v>
      </c>
      <c r="W630">
        <v>0.08</v>
      </c>
      <c r="X630">
        <v>0.08</v>
      </c>
      <c r="Y630">
        <v>0.08</v>
      </c>
      <c r="Z630">
        <v>0.10199999999999999</v>
      </c>
      <c r="AA630">
        <v>0.122</v>
      </c>
      <c r="AB630">
        <v>0.10199999999999999</v>
      </c>
      <c r="AC630">
        <v>0.10199999999999999</v>
      </c>
      <c r="AD630">
        <v>0.10199999999999999</v>
      </c>
      <c r="AE630" t="str">
        <f>VLOOKUP(G630,'[2]Fee Breakdown-After May18'!BO:BP,2,0)</f>
        <v>Alat &amp; Perangkat KerasOrganizer Perkakas</v>
      </c>
      <c r="AR630" t="s">
        <v>1811</v>
      </c>
      <c r="AS630" t="s">
        <v>1823</v>
      </c>
      <c r="AT630" t="s">
        <v>1841</v>
      </c>
    </row>
    <row r="631" spans="1:46">
      <c r="A631" t="s">
        <v>1717</v>
      </c>
      <c r="B631">
        <v>700645</v>
      </c>
      <c r="C631" t="s">
        <v>1742</v>
      </c>
      <c r="D631">
        <v>949384</v>
      </c>
      <c r="E631" t="s">
        <v>1748</v>
      </c>
      <c r="F631">
        <v>949768</v>
      </c>
      <c r="G631" t="s">
        <v>4136</v>
      </c>
      <c r="H631" t="s">
        <v>4216</v>
      </c>
      <c r="I631" t="s">
        <v>2457</v>
      </c>
      <c r="J631" t="s">
        <v>1717</v>
      </c>
      <c r="K631">
        <v>0.04</v>
      </c>
      <c r="L631">
        <v>6.5000000000000002E-2</v>
      </c>
      <c r="M631">
        <v>2.5000000000000001E-2</v>
      </c>
      <c r="N631">
        <v>9.5000000000000001E-2</v>
      </c>
      <c r="O631">
        <v>8.2000000000000003E-2</v>
      </c>
      <c r="P631">
        <v>-0.02</v>
      </c>
      <c r="Q631">
        <v>0</v>
      </c>
      <c r="R631">
        <v>-0.02</v>
      </c>
      <c r="S631">
        <v>-0.02</v>
      </c>
      <c r="T631">
        <v>-0.02</v>
      </c>
      <c r="U631">
        <v>7.4999999999999997E-2</v>
      </c>
      <c r="V631">
        <v>9.5000000000000001E-2</v>
      </c>
      <c r="W631">
        <v>7.4999999999999997E-2</v>
      </c>
      <c r="X631">
        <v>7.4999999999999997E-2</v>
      </c>
      <c r="Y631">
        <v>7.4999999999999997E-2</v>
      </c>
      <c r="Z631">
        <v>6.2E-2</v>
      </c>
      <c r="AA631">
        <v>8.2000000000000003E-2</v>
      </c>
      <c r="AB631">
        <v>6.2E-2</v>
      </c>
      <c r="AC631">
        <v>6.2E-2</v>
      </c>
      <c r="AD631">
        <v>6.2E-2</v>
      </c>
      <c r="AE631" t="str">
        <f>VLOOKUP(G631,'[2]Fee Breakdown-After May18'!BO:BP,2,0)</f>
        <v>KesehatanObat &amp; Pengobatan OTCPencernaan &amp; Mual</v>
      </c>
      <c r="AR631" t="s">
        <v>1811</v>
      </c>
      <c r="AS631" t="s">
        <v>1823</v>
      </c>
      <c r="AT631" t="s">
        <v>1842</v>
      </c>
    </row>
    <row r="632" spans="1:46">
      <c r="A632" t="s">
        <v>1862</v>
      </c>
      <c r="B632">
        <v>600942</v>
      </c>
      <c r="C632" t="s">
        <v>851</v>
      </c>
      <c r="D632">
        <v>844168</v>
      </c>
      <c r="E632" t="s">
        <v>1895</v>
      </c>
      <c r="F632">
        <v>934536</v>
      </c>
      <c r="G632" t="s">
        <v>2952</v>
      </c>
      <c r="H632" t="s">
        <v>3349</v>
      </c>
      <c r="I632" t="s">
        <v>2403</v>
      </c>
      <c r="J632" t="s">
        <v>1872</v>
      </c>
      <c r="K632">
        <v>0.04</v>
      </c>
      <c r="L632">
        <v>0.06</v>
      </c>
      <c r="M632">
        <v>1.9999999999999997E-2</v>
      </c>
      <c r="N632">
        <v>7.5000000000000011E-2</v>
      </c>
      <c r="O632">
        <v>6.9500000000000006E-2</v>
      </c>
      <c r="P632">
        <v>-1.7500000000000002E-2</v>
      </c>
      <c r="Q632">
        <v>0</v>
      </c>
      <c r="R632">
        <v>-1.7500000000000002E-2</v>
      </c>
      <c r="S632">
        <v>-1.7500000000000002E-2</v>
      </c>
      <c r="T632">
        <v>-1.7500000000000002E-2</v>
      </c>
      <c r="U632">
        <v>5.7500000000000009E-2</v>
      </c>
      <c r="V632">
        <v>7.5000000000000011E-2</v>
      </c>
      <c r="W632">
        <v>5.7500000000000009E-2</v>
      </c>
      <c r="X632">
        <v>5.7500000000000009E-2</v>
      </c>
      <c r="Y632">
        <v>5.7500000000000009E-2</v>
      </c>
      <c r="Z632">
        <v>5.2000000000000005E-2</v>
      </c>
      <c r="AA632">
        <v>6.9500000000000006E-2</v>
      </c>
      <c r="AB632">
        <v>5.2000000000000005E-2</v>
      </c>
      <c r="AC632">
        <v>5.2000000000000005E-2</v>
      </c>
      <c r="AD632">
        <v>5.2000000000000005E-2</v>
      </c>
      <c r="AE632" t="str">
        <f>VLOOKUP(G632,'[2]Fee Breakdown-After May18'!BO:BP,2,0)</f>
        <v>Peralatan Rumah TanggaKitchen AppliancesMesin Pemroses Kopi &amp; Aksesoris</v>
      </c>
      <c r="AR632" t="s">
        <v>1811</v>
      </c>
      <c r="AS632" t="s">
        <v>1823</v>
      </c>
      <c r="AT632" t="s">
        <v>1843</v>
      </c>
    </row>
    <row r="633" spans="1:46">
      <c r="A633" t="s">
        <v>2052</v>
      </c>
      <c r="B633">
        <v>602118</v>
      </c>
      <c r="C633" t="s">
        <v>2071</v>
      </c>
      <c r="D633">
        <v>822792</v>
      </c>
      <c r="G633" t="s">
        <v>4221</v>
      </c>
      <c r="H633" t="s">
        <v>4221</v>
      </c>
      <c r="I633" t="s">
        <v>2971</v>
      </c>
      <c r="J633" t="s">
        <v>2052</v>
      </c>
      <c r="K633">
        <v>0.06</v>
      </c>
      <c r="L633">
        <v>0.08</v>
      </c>
      <c r="M633">
        <v>2.0000000000000004E-2</v>
      </c>
      <c r="N633">
        <v>9.5000000000000001E-2</v>
      </c>
      <c r="O633">
        <v>9.1999999999999998E-2</v>
      </c>
      <c r="P633">
        <v>-0.02</v>
      </c>
      <c r="Q633">
        <v>0</v>
      </c>
      <c r="R633">
        <v>-0.02</v>
      </c>
      <c r="S633">
        <v>-0.02</v>
      </c>
      <c r="T633">
        <v>-0.02</v>
      </c>
      <c r="U633">
        <v>7.4999999999999997E-2</v>
      </c>
      <c r="V633">
        <v>9.5000000000000001E-2</v>
      </c>
      <c r="W633">
        <v>7.4999999999999997E-2</v>
      </c>
      <c r="X633">
        <v>7.4999999999999997E-2</v>
      </c>
      <c r="Y633">
        <v>7.4999999999999997E-2</v>
      </c>
      <c r="Z633">
        <v>7.1999999999999995E-2</v>
      </c>
      <c r="AA633">
        <v>9.1999999999999998E-2</v>
      </c>
      <c r="AB633">
        <v>7.1999999999999995E-2</v>
      </c>
      <c r="AC633">
        <v>7.1999999999999995E-2</v>
      </c>
      <c r="AD633">
        <v>7.1999999999999995E-2</v>
      </c>
      <c r="AE633" t="str">
        <f>VLOOKUP(G633,'[2]Fee Breakdown-After May18'!BO:BP,2,0)</f>
        <v>Perlengkapan Hewan PeliharaanPerlengkapan Hewan Kecil</v>
      </c>
      <c r="AR633" t="s">
        <v>1811</v>
      </c>
      <c r="AS633" t="s">
        <v>1823</v>
      </c>
      <c r="AT633" t="s">
        <v>1844</v>
      </c>
    </row>
    <row r="634" spans="1:46">
      <c r="A634" t="s">
        <v>1717</v>
      </c>
      <c r="B634">
        <v>700645</v>
      </c>
      <c r="C634" t="s">
        <v>1752</v>
      </c>
      <c r="D634">
        <v>2315408</v>
      </c>
      <c r="E634" t="s">
        <v>1753</v>
      </c>
      <c r="F634">
        <v>2318992</v>
      </c>
      <c r="G634" t="s">
        <v>4142</v>
      </c>
      <c r="H634" t="s">
        <v>3767</v>
      </c>
      <c r="I634" t="s">
        <v>2457</v>
      </c>
      <c r="J634" t="s">
        <v>1717</v>
      </c>
      <c r="K634">
        <v>0.04</v>
      </c>
      <c r="L634">
        <v>6.5000000000000002E-2</v>
      </c>
      <c r="M634">
        <v>2.5000000000000001E-2</v>
      </c>
      <c r="N634">
        <v>7.4999999999999997E-2</v>
      </c>
      <c r="O634">
        <v>6.2E-2</v>
      </c>
      <c r="P634">
        <v>0</v>
      </c>
      <c r="Q634">
        <v>0</v>
      </c>
      <c r="R634">
        <v>0</v>
      </c>
      <c r="S634">
        <v>0</v>
      </c>
      <c r="T634">
        <v>0</v>
      </c>
      <c r="U634">
        <v>7.4999999999999997E-2</v>
      </c>
      <c r="V634">
        <v>7.4999999999999997E-2</v>
      </c>
      <c r="W634">
        <v>7.4999999999999997E-2</v>
      </c>
      <c r="X634">
        <v>7.4999999999999997E-2</v>
      </c>
      <c r="Y634">
        <v>7.4999999999999997E-2</v>
      </c>
      <c r="Z634">
        <v>6.2E-2</v>
      </c>
      <c r="AA634">
        <v>6.2E-2</v>
      </c>
      <c r="AB634">
        <v>6.2E-2</v>
      </c>
      <c r="AC634">
        <v>6.2E-2</v>
      </c>
      <c r="AD634">
        <v>6.2E-2</v>
      </c>
      <c r="AE634" t="str">
        <f>VLOOKUP(G634,'[2]Fee Breakdown-After May18'!BO:BP,2,0)</f>
        <v>KesehatanObat ResepObat Antiinflamasi</v>
      </c>
      <c r="AR634" t="s">
        <v>1811</v>
      </c>
      <c r="AS634" t="s">
        <v>1845</v>
      </c>
      <c r="AT634" t="s">
        <v>1846</v>
      </c>
    </row>
    <row r="635" spans="1:46">
      <c r="A635" t="s">
        <v>2072</v>
      </c>
      <c r="B635">
        <v>601739</v>
      </c>
      <c r="C635" t="s">
        <v>2109</v>
      </c>
      <c r="D635">
        <v>909064</v>
      </c>
      <c r="E635" t="s">
        <v>2117</v>
      </c>
      <c r="F635">
        <v>601936</v>
      </c>
      <c r="G635" t="s">
        <v>3214</v>
      </c>
      <c r="H635" t="s">
        <v>2817</v>
      </c>
      <c r="I635" t="s">
        <v>2403</v>
      </c>
      <c r="J635" t="s">
        <v>2818</v>
      </c>
      <c r="K635">
        <v>0.04</v>
      </c>
      <c r="L635">
        <v>0.03</v>
      </c>
      <c r="M635">
        <v>-1.0000000000000002E-2</v>
      </c>
      <c r="N635">
        <v>0.1</v>
      </c>
      <c r="O635">
        <v>0.11700000000000001</v>
      </c>
      <c r="P635">
        <v>-0.02</v>
      </c>
      <c r="Q635">
        <v>0</v>
      </c>
      <c r="R635">
        <v>-0.02</v>
      </c>
      <c r="S635">
        <v>-0.02</v>
      </c>
      <c r="T635">
        <v>-0.02</v>
      </c>
      <c r="U635">
        <v>0.08</v>
      </c>
      <c r="V635">
        <v>0.1</v>
      </c>
      <c r="W635">
        <v>0.08</v>
      </c>
      <c r="X635">
        <v>0.08</v>
      </c>
      <c r="Y635">
        <v>0.08</v>
      </c>
      <c r="Z635">
        <v>9.7000000000000003E-2</v>
      </c>
      <c r="AA635">
        <v>0.11700000000000001</v>
      </c>
      <c r="AB635">
        <v>9.7000000000000003E-2</v>
      </c>
      <c r="AC635">
        <v>9.7000000000000003E-2</v>
      </c>
      <c r="AD635">
        <v>9.7000000000000003E-2</v>
      </c>
      <c r="AE635" t="str">
        <f>VLOOKUP(G635,'[2]Fee Breakdown-After May18'!BO:BP,2,0)</f>
        <v>Telepon &amp; ElektronikAksesori PonselTali &amp; Gantungan Telepon</v>
      </c>
      <c r="AR635" t="s">
        <v>1811</v>
      </c>
      <c r="AS635" t="s">
        <v>1845</v>
      </c>
      <c r="AT635" t="s">
        <v>1847</v>
      </c>
    </row>
    <row r="636" spans="1:46">
      <c r="A636" t="s">
        <v>2160</v>
      </c>
      <c r="B636">
        <v>603014</v>
      </c>
      <c r="C636" t="s">
        <v>2197</v>
      </c>
      <c r="D636">
        <v>835592</v>
      </c>
      <c r="E636" t="s">
        <v>690</v>
      </c>
      <c r="F636">
        <v>969224</v>
      </c>
      <c r="G636" t="s">
        <v>4227</v>
      </c>
      <c r="H636" t="s">
        <v>3150</v>
      </c>
      <c r="I636" t="s">
        <v>2971</v>
      </c>
      <c r="J636" t="s">
        <v>3062</v>
      </c>
      <c r="K636">
        <v>0.06</v>
      </c>
      <c r="L636">
        <v>6.5000000000000002E-2</v>
      </c>
      <c r="M636">
        <v>5.0000000000000044E-3</v>
      </c>
      <c r="N636">
        <v>0.1</v>
      </c>
      <c r="O636">
        <v>0.1</v>
      </c>
      <c r="P636">
        <v>-0.02</v>
      </c>
      <c r="Q636">
        <v>0</v>
      </c>
      <c r="R636">
        <v>-0.02</v>
      </c>
      <c r="S636">
        <v>-0.02</v>
      </c>
      <c r="T636">
        <v>-0.02</v>
      </c>
      <c r="U636">
        <v>0.08</v>
      </c>
      <c r="V636">
        <v>0.1</v>
      </c>
      <c r="W636">
        <v>0.08</v>
      </c>
      <c r="X636">
        <v>0.08</v>
      </c>
      <c r="Y636">
        <v>0.08</v>
      </c>
      <c r="Z636">
        <v>0.08</v>
      </c>
      <c r="AA636">
        <v>0.1</v>
      </c>
      <c r="AB636">
        <v>0.08</v>
      </c>
      <c r="AC636">
        <v>0.08</v>
      </c>
      <c r="AD636">
        <v>0.08</v>
      </c>
      <c r="AE636" t="str">
        <f>VLOOKUP(G636,'[2]Fee Breakdown-After May18'!BO:BP,2,0)</f>
        <v>Olahraga &amp; OutdoorPeralatan Bersantai &amp; Rekreasi Luar RuanganAirsoft</v>
      </c>
      <c r="AR636" t="s">
        <v>1811</v>
      </c>
      <c r="AS636" t="s">
        <v>1845</v>
      </c>
      <c r="AT636" t="s">
        <v>1848</v>
      </c>
    </row>
    <row r="637" spans="1:46">
      <c r="A637" t="s">
        <v>1717</v>
      </c>
      <c r="B637">
        <v>700645</v>
      </c>
      <c r="C637" t="s">
        <v>1752</v>
      </c>
      <c r="D637">
        <v>2315408</v>
      </c>
      <c r="E637" t="s">
        <v>1759</v>
      </c>
      <c r="F637">
        <v>2320272</v>
      </c>
      <c r="G637" t="s">
        <v>4145</v>
      </c>
      <c r="H637" t="s">
        <v>3767</v>
      </c>
      <c r="I637" t="s">
        <v>2457</v>
      </c>
      <c r="J637" t="s">
        <v>1717</v>
      </c>
      <c r="K637">
        <v>0.04</v>
      </c>
      <c r="L637">
        <v>6.5000000000000002E-2</v>
      </c>
      <c r="M637">
        <v>2.5000000000000001E-2</v>
      </c>
      <c r="N637">
        <v>7.4999999999999997E-2</v>
      </c>
      <c r="O637">
        <v>6.2E-2</v>
      </c>
      <c r="P637">
        <v>0</v>
      </c>
      <c r="Q637">
        <v>0</v>
      </c>
      <c r="R637">
        <v>0</v>
      </c>
      <c r="S637">
        <v>0</v>
      </c>
      <c r="T637">
        <v>0</v>
      </c>
      <c r="U637">
        <v>7.4999999999999997E-2</v>
      </c>
      <c r="V637">
        <v>7.4999999999999997E-2</v>
      </c>
      <c r="W637">
        <v>7.4999999999999997E-2</v>
      </c>
      <c r="X637">
        <v>7.4999999999999997E-2</v>
      </c>
      <c r="Y637">
        <v>7.4999999999999997E-2</v>
      </c>
      <c r="Z637">
        <v>6.2E-2</v>
      </c>
      <c r="AA637">
        <v>6.2E-2</v>
      </c>
      <c r="AB637">
        <v>6.2E-2</v>
      </c>
      <c r="AC637">
        <v>6.2E-2</v>
      </c>
      <c r="AD637">
        <v>6.2E-2</v>
      </c>
      <c r="AE637" t="str">
        <f>VLOOKUP(G637,'[2]Fee Breakdown-After May18'!BO:BP,2,0)</f>
        <v>KesehatanObat ResepObat Mata</v>
      </c>
      <c r="AR637" t="s">
        <v>1811</v>
      </c>
      <c r="AS637" t="s">
        <v>1845</v>
      </c>
      <c r="AT637" t="s">
        <v>1849</v>
      </c>
    </row>
    <row r="638" spans="1:46">
      <c r="A638" t="s">
        <v>1504</v>
      </c>
      <c r="B638">
        <v>601755</v>
      </c>
      <c r="C638" t="s">
        <v>1561</v>
      </c>
      <c r="D638">
        <v>831112</v>
      </c>
      <c r="E638" t="s">
        <v>1564</v>
      </c>
      <c r="F638">
        <v>987912</v>
      </c>
      <c r="G638" t="s">
        <v>4230</v>
      </c>
      <c r="H638" t="s">
        <v>2970</v>
      </c>
      <c r="I638" t="s">
        <v>2971</v>
      </c>
      <c r="J638" t="s">
        <v>2972</v>
      </c>
      <c r="K638">
        <v>0.04</v>
      </c>
      <c r="L638">
        <v>0.04</v>
      </c>
      <c r="M638">
        <v>0</v>
      </c>
      <c r="N638">
        <v>0.08</v>
      </c>
      <c r="O638">
        <v>7.1999999999999995E-2</v>
      </c>
      <c r="P638">
        <v>-2.7500000000000004E-2</v>
      </c>
      <c r="Q638">
        <v>0</v>
      </c>
      <c r="R638">
        <v>-2.7500000000000004E-2</v>
      </c>
      <c r="S638">
        <v>-2.7500000000000004E-2</v>
      </c>
      <c r="T638">
        <v>-2.7500000000000004E-2</v>
      </c>
      <c r="U638">
        <v>5.2499999999999998E-2</v>
      </c>
      <c r="V638">
        <v>0.08</v>
      </c>
      <c r="W638">
        <v>5.2499999999999998E-2</v>
      </c>
      <c r="X638">
        <v>5.2499999999999998E-2</v>
      </c>
      <c r="Y638">
        <v>5.2499999999999998E-2</v>
      </c>
      <c r="Z638">
        <v>4.4499999999999991E-2</v>
      </c>
      <c r="AA638">
        <v>7.1999999999999995E-2</v>
      </c>
      <c r="AB638">
        <v>4.4499999999999991E-2</v>
      </c>
      <c r="AC638">
        <v>4.4499999999999991E-2</v>
      </c>
      <c r="AD638">
        <v>4.4499999999999991E-2</v>
      </c>
      <c r="AE638" t="str">
        <f>VLOOKUP(G638,'[2]Fee Breakdown-After May18'!BO:BP,2,0)</f>
        <v>Komputer &amp; Peralatan KantorAlat Tulis &amp; Perlengkapan KantorKalender &amp; Aksesori</v>
      </c>
      <c r="AR638" t="s">
        <v>1811</v>
      </c>
      <c r="AS638" t="s">
        <v>1845</v>
      </c>
      <c r="AT638" t="s">
        <v>1850</v>
      </c>
    </row>
    <row r="639" spans="1:46">
      <c r="A639" t="s">
        <v>1444</v>
      </c>
      <c r="B639">
        <v>801928</v>
      </c>
      <c r="C639" t="s">
        <v>1454</v>
      </c>
      <c r="D639">
        <v>992904</v>
      </c>
      <c r="E639" t="s">
        <v>1455</v>
      </c>
      <c r="F639">
        <v>993032</v>
      </c>
      <c r="G639" t="s">
        <v>4233</v>
      </c>
      <c r="H639" t="s">
        <v>3544</v>
      </c>
      <c r="I639" t="s">
        <v>2971</v>
      </c>
      <c r="J639" t="s">
        <v>3208</v>
      </c>
      <c r="K639">
        <v>0.05</v>
      </c>
      <c r="L639">
        <v>0.08</v>
      </c>
      <c r="M639">
        <v>0.03</v>
      </c>
      <c r="N639">
        <v>0.1</v>
      </c>
      <c r="O639">
        <v>8.2000000000000003E-2</v>
      </c>
      <c r="P639">
        <v>-0.02</v>
      </c>
      <c r="Q639">
        <v>0</v>
      </c>
      <c r="R639">
        <v>-0.02</v>
      </c>
      <c r="S639">
        <v>-0.02</v>
      </c>
      <c r="T639">
        <v>-0.02</v>
      </c>
      <c r="U639">
        <v>0.08</v>
      </c>
      <c r="V639">
        <v>0.1</v>
      </c>
      <c r="W639">
        <v>0.08</v>
      </c>
      <c r="X639">
        <v>0.08</v>
      </c>
      <c r="Y639">
        <v>0.08</v>
      </c>
      <c r="Z639">
        <v>6.2E-2</v>
      </c>
      <c r="AA639">
        <v>8.2000000000000003E-2</v>
      </c>
      <c r="AB639">
        <v>6.2E-2</v>
      </c>
      <c r="AC639">
        <v>6.2E-2</v>
      </c>
      <c r="AD639">
        <v>6.2E-2</v>
      </c>
      <c r="AE639" t="str">
        <f>VLOOKUP(G639,'[2]Fee Breakdown-After May18'!BO:BP,2,0)</f>
        <v>Buku, Majalah, &amp; AudioEdukasi &amp; SekolahBuku Konseling</v>
      </c>
      <c r="AR639" t="s">
        <v>1811</v>
      </c>
      <c r="AS639" t="s">
        <v>1845</v>
      </c>
    </row>
    <row r="640" spans="1:46">
      <c r="A640" t="s">
        <v>2072</v>
      </c>
      <c r="B640">
        <v>601739</v>
      </c>
      <c r="C640" t="s">
        <v>2086</v>
      </c>
      <c r="D640">
        <v>909192</v>
      </c>
      <c r="E640" t="s">
        <v>2097</v>
      </c>
      <c r="F640">
        <v>911752</v>
      </c>
      <c r="G640" t="s">
        <v>3341</v>
      </c>
      <c r="H640" t="s">
        <v>3280</v>
      </c>
      <c r="I640" t="s">
        <v>2403</v>
      </c>
      <c r="J640" t="s">
        <v>2529</v>
      </c>
      <c r="K640">
        <v>0.04</v>
      </c>
      <c r="L640">
        <v>0.03</v>
      </c>
      <c r="M640">
        <v>-1.0000000000000002E-2</v>
      </c>
      <c r="N640">
        <v>7.7499999999999999E-2</v>
      </c>
      <c r="O640">
        <v>8.2000000000000003E-2</v>
      </c>
      <c r="P640">
        <v>-0.02</v>
      </c>
      <c r="Q640">
        <v>0</v>
      </c>
      <c r="R640">
        <v>-0.02</v>
      </c>
      <c r="S640">
        <v>-0.02</v>
      </c>
      <c r="T640">
        <v>-0.02</v>
      </c>
      <c r="U640">
        <v>5.7499999999999996E-2</v>
      </c>
      <c r="V640">
        <v>7.7499999999999999E-2</v>
      </c>
      <c r="W640">
        <v>5.7499999999999996E-2</v>
      </c>
      <c r="X640">
        <v>5.7499999999999996E-2</v>
      </c>
      <c r="Y640">
        <v>5.7499999999999996E-2</v>
      </c>
      <c r="Z640">
        <v>6.2E-2</v>
      </c>
      <c r="AA640">
        <v>8.2000000000000003E-2</v>
      </c>
      <c r="AB640">
        <v>6.2E-2</v>
      </c>
      <c r="AC640">
        <v>6.2E-2</v>
      </c>
      <c r="AD640">
        <v>6.2E-2</v>
      </c>
      <c r="AE640" t="str">
        <f>VLOOKUP(G640,'[2]Fee Breakdown-After May18'!BO:BP,2,0)</f>
        <v>Telepon &amp; ElektronikKamera &amp; FotografiKamera &amp; Sistem Keamanan</v>
      </c>
      <c r="AR640" t="s">
        <v>1811</v>
      </c>
      <c r="AS640" t="s">
        <v>1851</v>
      </c>
      <c r="AT640" t="s">
        <v>1852</v>
      </c>
    </row>
    <row r="641" spans="1:46">
      <c r="A641" t="s">
        <v>2072</v>
      </c>
      <c r="B641">
        <v>601739</v>
      </c>
      <c r="C641" t="s">
        <v>2086</v>
      </c>
      <c r="D641">
        <v>909192</v>
      </c>
      <c r="E641" t="s">
        <v>2091</v>
      </c>
      <c r="F641">
        <v>912008</v>
      </c>
      <c r="G641" t="s">
        <v>3333</v>
      </c>
      <c r="H641" t="s">
        <v>3280</v>
      </c>
      <c r="I641" t="s">
        <v>2403</v>
      </c>
      <c r="J641" t="s">
        <v>2529</v>
      </c>
      <c r="K641">
        <v>0.04</v>
      </c>
      <c r="L641">
        <v>0.03</v>
      </c>
      <c r="M641">
        <v>-1.0000000000000002E-2</v>
      </c>
      <c r="N641">
        <v>7.5000000000000011E-2</v>
      </c>
      <c r="O641">
        <v>7.5000000000000011E-2</v>
      </c>
      <c r="P641">
        <v>-1.7500000000000002E-2</v>
      </c>
      <c r="Q641">
        <v>0</v>
      </c>
      <c r="R641">
        <v>-1.7500000000000002E-2</v>
      </c>
      <c r="S641">
        <v>-1.7500000000000002E-2</v>
      </c>
      <c r="T641">
        <v>-1.7500000000000002E-2</v>
      </c>
      <c r="U641">
        <v>5.7500000000000009E-2</v>
      </c>
      <c r="V641">
        <v>7.5000000000000011E-2</v>
      </c>
      <c r="W641">
        <v>5.7500000000000009E-2</v>
      </c>
      <c r="X641">
        <v>5.7500000000000009E-2</v>
      </c>
      <c r="Y641">
        <v>5.7500000000000009E-2</v>
      </c>
      <c r="Z641">
        <v>5.7500000000000009E-2</v>
      </c>
      <c r="AA641">
        <v>7.5000000000000011E-2</v>
      </c>
      <c r="AB641">
        <v>5.7500000000000009E-2</v>
      </c>
      <c r="AC641">
        <v>5.7500000000000009E-2</v>
      </c>
      <c r="AD641">
        <v>5.7500000000000009E-2</v>
      </c>
      <c r="AE641" t="str">
        <f>VLOOKUP(G641,'[2]Fee Breakdown-After May18'!BO:BP,2,0)</f>
        <v>Telepon &amp; ElektronikKamera &amp; FotografiDrone &amp; Aksesoris</v>
      </c>
      <c r="AR641" t="s">
        <v>1811</v>
      </c>
      <c r="AS641" t="s">
        <v>1851</v>
      </c>
      <c r="AT641" t="s">
        <v>1853</v>
      </c>
    </row>
    <row r="642" spans="1:46">
      <c r="A642" t="s">
        <v>2072</v>
      </c>
      <c r="B642">
        <v>601739</v>
      </c>
      <c r="C642" t="s">
        <v>2086</v>
      </c>
      <c r="D642">
        <v>909192</v>
      </c>
      <c r="E642" t="s">
        <v>2088</v>
      </c>
      <c r="F642">
        <v>601893</v>
      </c>
      <c r="G642" t="s">
        <v>3329</v>
      </c>
      <c r="H642" t="s">
        <v>3280</v>
      </c>
      <c r="I642" t="s">
        <v>2403</v>
      </c>
      <c r="J642" t="s">
        <v>2529</v>
      </c>
      <c r="K642">
        <v>0.04</v>
      </c>
      <c r="L642">
        <v>0.03</v>
      </c>
      <c r="M642">
        <v>-1.0000000000000002E-2</v>
      </c>
      <c r="N642">
        <v>7.7499999999999999E-2</v>
      </c>
      <c r="O642">
        <v>0.1</v>
      </c>
      <c r="P642">
        <v>-0.02</v>
      </c>
      <c r="Q642">
        <v>0</v>
      </c>
      <c r="R642">
        <v>-0.02</v>
      </c>
      <c r="S642">
        <v>-0.02</v>
      </c>
      <c r="T642">
        <v>-0.02</v>
      </c>
      <c r="U642">
        <v>5.7499999999999996E-2</v>
      </c>
      <c r="V642">
        <v>7.7499999999999999E-2</v>
      </c>
      <c r="W642">
        <v>5.7499999999999996E-2</v>
      </c>
      <c r="X642">
        <v>5.7499999999999996E-2</v>
      </c>
      <c r="Y642">
        <v>5.7499999999999996E-2</v>
      </c>
      <c r="Z642">
        <v>0.08</v>
      </c>
      <c r="AA642">
        <v>0.1</v>
      </c>
      <c r="AB642">
        <v>0.08</v>
      </c>
      <c r="AC642">
        <v>0.08</v>
      </c>
      <c r="AD642">
        <v>0.08</v>
      </c>
      <c r="AE642" t="str">
        <f>VLOOKUP(G642,'[2]Fee Breakdown-After May18'!BO:BP,2,0)</f>
        <v>Telepon &amp; ElektronikKamera &amp; FotografiAksesoris Kamera</v>
      </c>
      <c r="AR642" t="s">
        <v>1811</v>
      </c>
      <c r="AS642" t="s">
        <v>1851</v>
      </c>
      <c r="AT642" t="s">
        <v>1854</v>
      </c>
    </row>
    <row r="643" spans="1:46">
      <c r="A643" t="s">
        <v>1581</v>
      </c>
      <c r="B643">
        <v>605248</v>
      </c>
      <c r="C643" t="s">
        <v>1582</v>
      </c>
      <c r="D643">
        <v>905224</v>
      </c>
      <c r="E643" t="s">
        <v>1589</v>
      </c>
      <c r="F643">
        <v>906120</v>
      </c>
      <c r="G643" t="s">
        <v>3586</v>
      </c>
      <c r="H643" t="s">
        <v>4181</v>
      </c>
      <c r="I643" t="s">
        <v>246</v>
      </c>
      <c r="J643" t="s">
        <v>1581</v>
      </c>
      <c r="K643">
        <v>0.06</v>
      </c>
      <c r="L643">
        <v>7.4999999999999997E-2</v>
      </c>
      <c r="M643">
        <v>1.4999999999999999E-2</v>
      </c>
      <c r="N643">
        <v>0.1</v>
      </c>
      <c r="O643">
        <v>0.11700000000000001</v>
      </c>
      <c r="P643">
        <v>-0.02</v>
      </c>
      <c r="Q643">
        <v>0</v>
      </c>
      <c r="R643">
        <v>-0.02</v>
      </c>
      <c r="S643">
        <v>-0.02</v>
      </c>
      <c r="T643">
        <v>-0.02</v>
      </c>
      <c r="U643">
        <v>0.08</v>
      </c>
      <c r="V643">
        <v>0.1</v>
      </c>
      <c r="W643">
        <v>0.08</v>
      </c>
      <c r="X643">
        <v>0.08</v>
      </c>
      <c r="Y643">
        <v>0.08</v>
      </c>
      <c r="Z643">
        <v>9.7000000000000003E-2</v>
      </c>
      <c r="AA643">
        <v>0.11700000000000001</v>
      </c>
      <c r="AB643">
        <v>9.7000000000000003E-2</v>
      </c>
      <c r="AC643">
        <v>9.7000000000000003E-2</v>
      </c>
      <c r="AD643">
        <v>9.7000000000000003E-2</v>
      </c>
      <c r="AE643" t="str">
        <f>VLOOKUP(G643,'[2]Fee Breakdown-After May18'!BO:BP,2,0)</f>
        <v>Aksesoris FashionAksesoris PakaianSarung Tangan</v>
      </c>
      <c r="AR643" t="s">
        <v>1811</v>
      </c>
      <c r="AS643" t="s">
        <v>1851</v>
      </c>
      <c r="AT643" t="s">
        <v>1855</v>
      </c>
    </row>
    <row r="644" spans="1:46">
      <c r="A644" t="s">
        <v>2072</v>
      </c>
      <c r="B644">
        <v>601739</v>
      </c>
      <c r="C644" t="s">
        <v>2086</v>
      </c>
      <c r="D644">
        <v>909192</v>
      </c>
      <c r="E644" t="s">
        <v>2090</v>
      </c>
      <c r="F644">
        <v>911880</v>
      </c>
      <c r="G644" t="s">
        <v>3360</v>
      </c>
      <c r="H644" t="s">
        <v>3280</v>
      </c>
      <c r="I644" t="s">
        <v>2403</v>
      </c>
      <c r="J644" t="s">
        <v>2529</v>
      </c>
      <c r="K644">
        <v>0.04</v>
      </c>
      <c r="L644">
        <v>0.03</v>
      </c>
      <c r="M644">
        <v>-1.0000000000000002E-2</v>
      </c>
      <c r="N644">
        <v>7.5000000000000011E-2</v>
      </c>
      <c r="O644">
        <v>6.9500000000000006E-2</v>
      </c>
      <c r="P644">
        <v>-1.7500000000000002E-2</v>
      </c>
      <c r="Q644">
        <v>0</v>
      </c>
      <c r="R644">
        <v>-1.7500000000000002E-2</v>
      </c>
      <c r="S644">
        <v>-1.7500000000000002E-2</v>
      </c>
      <c r="T644">
        <v>-1.7500000000000002E-2</v>
      </c>
      <c r="U644">
        <v>5.7500000000000009E-2</v>
      </c>
      <c r="V644">
        <v>7.5000000000000011E-2</v>
      </c>
      <c r="W644">
        <v>5.7500000000000009E-2</v>
      </c>
      <c r="X644">
        <v>5.7500000000000009E-2</v>
      </c>
      <c r="Y644">
        <v>5.7500000000000009E-2</v>
      </c>
      <c r="Z644">
        <v>5.2000000000000005E-2</v>
      </c>
      <c r="AA644">
        <v>6.9500000000000006E-2</v>
      </c>
      <c r="AB644">
        <v>5.2000000000000005E-2</v>
      </c>
      <c r="AC644">
        <v>5.2000000000000005E-2</v>
      </c>
      <c r="AD644">
        <v>5.2000000000000005E-2</v>
      </c>
      <c r="AE644" t="str">
        <f>VLOOKUP(G644,'[2]Fee Breakdown-After May18'!BO:BP,2,0)</f>
        <v>Telepon &amp; ElektronikKamera &amp; FotografiLensa Kamera</v>
      </c>
      <c r="AR644" t="s">
        <v>1811</v>
      </c>
      <c r="AS644" t="s">
        <v>1851</v>
      </c>
      <c r="AT644" t="s">
        <v>1856</v>
      </c>
    </row>
    <row r="645" spans="1:46">
      <c r="A645" t="s">
        <v>2072</v>
      </c>
      <c r="B645">
        <v>601739</v>
      </c>
      <c r="C645" t="s">
        <v>2086</v>
      </c>
      <c r="D645">
        <v>909192</v>
      </c>
      <c r="E645" t="s">
        <v>2095</v>
      </c>
      <c r="F645">
        <v>910984</v>
      </c>
      <c r="G645" t="s">
        <v>3354</v>
      </c>
      <c r="H645" t="s">
        <v>3280</v>
      </c>
      <c r="I645" t="s">
        <v>2403</v>
      </c>
      <c r="J645" t="s">
        <v>2529</v>
      </c>
      <c r="K645">
        <v>0.04</v>
      </c>
      <c r="L645">
        <v>0.03</v>
      </c>
      <c r="M645">
        <v>-1.0000000000000002E-2</v>
      </c>
      <c r="N645">
        <v>7.5000000000000011E-2</v>
      </c>
      <c r="O645">
        <v>6.9500000000000006E-2</v>
      </c>
      <c r="P645">
        <v>-1.7500000000000002E-2</v>
      </c>
      <c r="Q645">
        <v>0</v>
      </c>
      <c r="R645">
        <v>-1.7500000000000002E-2</v>
      </c>
      <c r="S645">
        <v>-1.7500000000000002E-2</v>
      </c>
      <c r="T645">
        <v>-1.7500000000000002E-2</v>
      </c>
      <c r="U645">
        <v>5.7500000000000009E-2</v>
      </c>
      <c r="V645">
        <v>7.5000000000000011E-2</v>
      </c>
      <c r="W645">
        <v>5.7500000000000009E-2</v>
      </c>
      <c r="X645">
        <v>5.7500000000000009E-2</v>
      </c>
      <c r="Y645">
        <v>5.7500000000000009E-2</v>
      </c>
      <c r="Z645">
        <v>5.2000000000000005E-2</v>
      </c>
      <c r="AA645">
        <v>6.9500000000000006E-2</v>
      </c>
      <c r="AB645">
        <v>5.2000000000000005E-2</v>
      </c>
      <c r="AC645">
        <v>5.2000000000000005E-2</v>
      </c>
      <c r="AD645">
        <v>5.2000000000000005E-2</v>
      </c>
      <c r="AE645" t="str">
        <f>VLOOKUP(G645,'[2]Fee Breakdown-After May18'!BO:BP,2,0)</f>
        <v>Telepon &amp; ElektronikKamera &amp; FotografiKamera Mirrorless</v>
      </c>
      <c r="AR645" t="s">
        <v>1811</v>
      </c>
      <c r="AS645" t="s">
        <v>1851</v>
      </c>
    </row>
    <row r="646" spans="1:46">
      <c r="A646" t="s">
        <v>2072</v>
      </c>
      <c r="B646">
        <v>601739</v>
      </c>
      <c r="C646" t="s">
        <v>2086</v>
      </c>
      <c r="D646">
        <v>909192</v>
      </c>
      <c r="E646" t="s">
        <v>2089</v>
      </c>
      <c r="F646">
        <v>912136</v>
      </c>
      <c r="G646" t="s">
        <v>3363</v>
      </c>
      <c r="H646" t="s">
        <v>3280</v>
      </c>
      <c r="I646" t="s">
        <v>2403</v>
      </c>
      <c r="J646" t="s">
        <v>2529</v>
      </c>
      <c r="K646">
        <v>0.04</v>
      </c>
      <c r="L646">
        <v>0.03</v>
      </c>
      <c r="M646">
        <v>-1.0000000000000002E-2</v>
      </c>
      <c r="N646">
        <v>9.5000000000000001E-2</v>
      </c>
      <c r="O646">
        <v>8.2000000000000003E-2</v>
      </c>
      <c r="P646">
        <v>-0.02</v>
      </c>
      <c r="Q646">
        <v>0</v>
      </c>
      <c r="R646">
        <v>-0.02</v>
      </c>
      <c r="S646">
        <v>-0.02</v>
      </c>
      <c r="T646">
        <v>-0.02</v>
      </c>
      <c r="U646">
        <v>7.4999999999999997E-2</v>
      </c>
      <c r="V646">
        <v>9.5000000000000001E-2</v>
      </c>
      <c r="W646">
        <v>7.4999999999999997E-2</v>
      </c>
      <c r="X646">
        <v>7.4999999999999997E-2</v>
      </c>
      <c r="Y646">
        <v>7.4999999999999997E-2</v>
      </c>
      <c r="Z646">
        <v>6.2E-2</v>
      </c>
      <c r="AA646">
        <v>8.2000000000000003E-2</v>
      </c>
      <c r="AB646">
        <v>6.2E-2</v>
      </c>
      <c r="AC646">
        <v>6.2E-2</v>
      </c>
      <c r="AD646">
        <v>6.2E-2</v>
      </c>
      <c r="AE646" t="str">
        <f>VLOOKUP(G646,'[2]Fee Breakdown-After May18'!BO:BP,2,0)</f>
        <v>Telepon &amp; ElektronikKamera &amp; FotografiPerawatan Kamera</v>
      </c>
      <c r="AR646" t="s">
        <v>1811</v>
      </c>
      <c r="AS646" t="s">
        <v>1857</v>
      </c>
      <c r="AT646" t="s">
        <v>1858</v>
      </c>
    </row>
    <row r="647" spans="1:46">
      <c r="A647" t="s">
        <v>2072</v>
      </c>
      <c r="B647">
        <v>601739</v>
      </c>
      <c r="C647" t="s">
        <v>2086</v>
      </c>
      <c r="D647">
        <v>909192</v>
      </c>
      <c r="E647" t="s">
        <v>2094</v>
      </c>
      <c r="F647">
        <v>911368</v>
      </c>
      <c r="G647" t="s">
        <v>3351</v>
      </c>
      <c r="H647" t="s">
        <v>3280</v>
      </c>
      <c r="I647" t="s">
        <v>2403</v>
      </c>
      <c r="J647" t="s">
        <v>2529</v>
      </c>
      <c r="K647">
        <v>0.04</v>
      </c>
      <c r="L647">
        <v>0.03</v>
      </c>
      <c r="M647">
        <v>-1.0000000000000002E-2</v>
      </c>
      <c r="N647">
        <v>7.5000000000000011E-2</v>
      </c>
      <c r="O647">
        <v>6.9500000000000006E-2</v>
      </c>
      <c r="P647">
        <v>-1.7500000000000002E-2</v>
      </c>
      <c r="Q647">
        <v>0</v>
      </c>
      <c r="R647">
        <v>-1.7500000000000002E-2</v>
      </c>
      <c r="S647">
        <v>-1.7500000000000002E-2</v>
      </c>
      <c r="T647">
        <v>-1.7500000000000002E-2</v>
      </c>
      <c r="U647">
        <v>5.7500000000000009E-2</v>
      </c>
      <c r="V647">
        <v>7.5000000000000011E-2</v>
      </c>
      <c r="W647">
        <v>5.7500000000000009E-2</v>
      </c>
      <c r="X647">
        <v>5.7500000000000009E-2</v>
      </c>
      <c r="Y647">
        <v>5.7500000000000009E-2</v>
      </c>
      <c r="Z647">
        <v>5.2000000000000005E-2</v>
      </c>
      <c r="AA647">
        <v>6.9500000000000006E-2</v>
      </c>
      <c r="AB647">
        <v>5.2000000000000005E-2</v>
      </c>
      <c r="AC647">
        <v>5.2000000000000005E-2</v>
      </c>
      <c r="AD647">
        <v>5.2000000000000005E-2</v>
      </c>
      <c r="AE647" t="str">
        <f>VLOOKUP(G647,'[2]Fee Breakdown-After May18'!BO:BP,2,0)</f>
        <v>Telepon &amp; ElektronikKamera &amp; FotografiKamera Instan</v>
      </c>
      <c r="AR647" t="s">
        <v>1811</v>
      </c>
      <c r="AS647" t="s">
        <v>1857</v>
      </c>
      <c r="AT647" t="s">
        <v>1859</v>
      </c>
    </row>
    <row r="648" spans="1:46">
      <c r="A648" t="s">
        <v>2072</v>
      </c>
      <c r="B648">
        <v>601739</v>
      </c>
      <c r="C648" t="s">
        <v>2086</v>
      </c>
      <c r="D648">
        <v>909192</v>
      </c>
      <c r="E648" t="s">
        <v>2092</v>
      </c>
      <c r="F648">
        <v>911624</v>
      </c>
      <c r="G648" t="s">
        <v>3337</v>
      </c>
      <c r="H648" t="s">
        <v>3280</v>
      </c>
      <c r="I648" t="s">
        <v>2403</v>
      </c>
      <c r="J648" t="s">
        <v>2529</v>
      </c>
      <c r="K648">
        <v>0.04</v>
      </c>
      <c r="L648">
        <v>0.03</v>
      </c>
      <c r="M648">
        <v>-1.0000000000000002E-2</v>
      </c>
      <c r="N648">
        <v>7.5000000000000011E-2</v>
      </c>
      <c r="O648">
        <v>6.9500000000000006E-2</v>
      </c>
      <c r="P648">
        <v>-1.7500000000000002E-2</v>
      </c>
      <c r="Q648">
        <v>0</v>
      </c>
      <c r="R648">
        <v>-1.7500000000000002E-2</v>
      </c>
      <c r="S648">
        <v>-1.7500000000000002E-2</v>
      </c>
      <c r="T648">
        <v>-1.7500000000000002E-2</v>
      </c>
      <c r="U648">
        <v>5.7500000000000009E-2</v>
      </c>
      <c r="V648">
        <v>7.5000000000000011E-2</v>
      </c>
      <c r="W648">
        <v>5.7500000000000009E-2</v>
      </c>
      <c r="X648">
        <v>5.7500000000000009E-2</v>
      </c>
      <c r="Y648">
        <v>5.7500000000000009E-2</v>
      </c>
      <c r="Z648">
        <v>5.2000000000000005E-2</v>
      </c>
      <c r="AA648">
        <v>6.9500000000000006E-2</v>
      </c>
      <c r="AB648">
        <v>5.2000000000000005E-2</v>
      </c>
      <c r="AC648">
        <v>5.2000000000000005E-2</v>
      </c>
      <c r="AD648">
        <v>5.2000000000000005E-2</v>
      </c>
      <c r="AE648" t="str">
        <f>VLOOKUP(G648,'[2]Fee Breakdown-After May18'!BO:BP,2,0)</f>
        <v>Telepon &amp; ElektronikKamera &amp; FotografiDSLR</v>
      </c>
      <c r="AR648" t="s">
        <v>1811</v>
      </c>
      <c r="AS648" t="s">
        <v>1857</v>
      </c>
      <c r="AT648" t="s">
        <v>1860</v>
      </c>
    </row>
    <row r="649" spans="1:46">
      <c r="A649" t="s">
        <v>2072</v>
      </c>
      <c r="B649">
        <v>601739</v>
      </c>
      <c r="C649" t="s">
        <v>2086</v>
      </c>
      <c r="D649">
        <v>909192</v>
      </c>
      <c r="E649" t="s">
        <v>2098</v>
      </c>
      <c r="F649">
        <v>911240</v>
      </c>
      <c r="G649" t="s">
        <v>3366</v>
      </c>
      <c r="H649" t="s">
        <v>3280</v>
      </c>
      <c r="I649" t="s">
        <v>2403</v>
      </c>
      <c r="J649" t="s">
        <v>2529</v>
      </c>
      <c r="K649">
        <v>0.04</v>
      </c>
      <c r="L649">
        <v>0.03</v>
      </c>
      <c r="M649">
        <v>-1.0000000000000002E-2</v>
      </c>
      <c r="N649">
        <v>7.5000000000000011E-2</v>
      </c>
      <c r="O649">
        <v>6.9500000000000006E-2</v>
      </c>
      <c r="P649">
        <v>-1.7500000000000002E-2</v>
      </c>
      <c r="Q649">
        <v>0</v>
      </c>
      <c r="R649">
        <v>-1.7500000000000002E-2</v>
      </c>
      <c r="S649">
        <v>-1.7500000000000002E-2</v>
      </c>
      <c r="T649">
        <v>-1.7500000000000002E-2</v>
      </c>
      <c r="U649">
        <v>5.7500000000000009E-2</v>
      </c>
      <c r="V649">
        <v>7.5000000000000011E-2</v>
      </c>
      <c r="W649">
        <v>5.7500000000000009E-2</v>
      </c>
      <c r="X649">
        <v>5.7500000000000009E-2</v>
      </c>
      <c r="Y649">
        <v>5.7500000000000009E-2</v>
      </c>
      <c r="Z649">
        <v>5.2000000000000005E-2</v>
      </c>
      <c r="AA649">
        <v>6.9500000000000006E-2</v>
      </c>
      <c r="AB649">
        <v>5.2000000000000005E-2</v>
      </c>
      <c r="AC649">
        <v>5.2000000000000005E-2</v>
      </c>
      <c r="AD649">
        <v>5.2000000000000005E-2</v>
      </c>
      <c r="AE649" t="str">
        <f>VLOOKUP(G649,'[2]Fee Breakdown-After May18'!BO:BP,2,0)</f>
        <v>Telepon &amp; ElektronikKamera &amp; FotografiPerekam Video</v>
      </c>
      <c r="AR649" t="s">
        <v>1811</v>
      </c>
      <c r="AS649" t="s">
        <v>1857</v>
      </c>
      <c r="AT649" t="s">
        <v>1861</v>
      </c>
    </row>
    <row r="650" spans="1:46">
      <c r="A650" t="s">
        <v>2072</v>
      </c>
      <c r="B650">
        <v>601739</v>
      </c>
      <c r="C650" t="s">
        <v>2086</v>
      </c>
      <c r="D650">
        <v>909192</v>
      </c>
      <c r="E650" t="s">
        <v>2096</v>
      </c>
      <c r="F650">
        <v>910856</v>
      </c>
      <c r="G650" t="s">
        <v>3357</v>
      </c>
      <c r="H650" t="s">
        <v>3280</v>
      </c>
      <c r="I650" t="s">
        <v>2403</v>
      </c>
      <c r="J650" t="s">
        <v>2529</v>
      </c>
      <c r="K650">
        <v>0.04</v>
      </c>
      <c r="L650">
        <v>0.03</v>
      </c>
      <c r="M650">
        <v>-1.0000000000000002E-2</v>
      </c>
      <c r="N650">
        <v>7.5000000000000011E-2</v>
      </c>
      <c r="O650">
        <v>6.9500000000000006E-2</v>
      </c>
      <c r="P650">
        <v>-1.7500000000000002E-2</v>
      </c>
      <c r="Q650">
        <v>0</v>
      </c>
      <c r="R650">
        <v>-1.7500000000000002E-2</v>
      </c>
      <c r="S650">
        <v>-1.7500000000000002E-2</v>
      </c>
      <c r="T650">
        <v>-1.7500000000000002E-2</v>
      </c>
      <c r="U650">
        <v>5.7500000000000009E-2</v>
      </c>
      <c r="V650">
        <v>7.5000000000000011E-2</v>
      </c>
      <c r="W650">
        <v>5.7500000000000009E-2</v>
      </c>
      <c r="X650">
        <v>5.7500000000000009E-2</v>
      </c>
      <c r="Y650">
        <v>5.7500000000000009E-2</v>
      </c>
      <c r="Z650">
        <v>5.2000000000000005E-2</v>
      </c>
      <c r="AA650">
        <v>6.9500000000000006E-2</v>
      </c>
      <c r="AB650">
        <v>5.2000000000000005E-2</v>
      </c>
      <c r="AC650">
        <v>5.2000000000000005E-2</v>
      </c>
      <c r="AD650">
        <v>5.2000000000000005E-2</v>
      </c>
      <c r="AE650" t="str">
        <f>VLOOKUP(G650,'[2]Fee Breakdown-After May18'!BO:BP,2,0)</f>
        <v>Telepon &amp; ElektronikKamera &amp; FotografiKamera Point &amp; Shoo</v>
      </c>
      <c r="AR650" t="s">
        <v>1811</v>
      </c>
      <c r="AS650" t="s">
        <v>1857</v>
      </c>
    </row>
    <row r="651" spans="1:46">
      <c r="A651" t="s">
        <v>2072</v>
      </c>
      <c r="B651">
        <v>601739</v>
      </c>
      <c r="C651" t="s">
        <v>2086</v>
      </c>
      <c r="D651">
        <v>909192</v>
      </c>
      <c r="E651" t="s">
        <v>2093</v>
      </c>
      <c r="F651">
        <v>911496</v>
      </c>
      <c r="G651" t="s">
        <v>3347</v>
      </c>
      <c r="H651" t="s">
        <v>3280</v>
      </c>
      <c r="I651" t="s">
        <v>2403</v>
      </c>
      <c r="J651" t="s">
        <v>2529</v>
      </c>
      <c r="K651">
        <v>0.04</v>
      </c>
      <c r="L651">
        <v>0.03</v>
      </c>
      <c r="M651">
        <v>-1.0000000000000002E-2</v>
      </c>
      <c r="N651">
        <v>9.5000000000000001E-2</v>
      </c>
      <c r="O651">
        <v>9.5000000000000001E-2</v>
      </c>
      <c r="P651">
        <v>-0.02</v>
      </c>
      <c r="Q651">
        <v>0</v>
      </c>
      <c r="R651">
        <v>-0.02</v>
      </c>
      <c r="S651">
        <v>-0.02</v>
      </c>
      <c r="T651">
        <v>-0.02</v>
      </c>
      <c r="U651">
        <v>7.4999999999999997E-2</v>
      </c>
      <c r="V651">
        <v>9.5000000000000001E-2</v>
      </c>
      <c r="W651">
        <v>7.4999999999999997E-2</v>
      </c>
      <c r="X651">
        <v>7.4999999999999997E-2</v>
      </c>
      <c r="Y651">
        <v>7.4999999999999997E-2</v>
      </c>
      <c r="Z651">
        <v>7.4999999999999997E-2</v>
      </c>
      <c r="AA651">
        <v>9.5000000000000001E-2</v>
      </c>
      <c r="AB651">
        <v>7.4999999999999997E-2</v>
      </c>
      <c r="AC651">
        <v>7.4999999999999997E-2</v>
      </c>
      <c r="AD651">
        <v>7.4999999999999997E-2</v>
      </c>
      <c r="AE651" t="str">
        <f>VLOOKUP(G651,'[2]Fee Breakdown-After May18'!BO:BP,2,0)</f>
        <v>Telepon &amp; ElektronikKamera &amp; FotografiKamera Film</v>
      </c>
      <c r="AR651" t="s">
        <v>1862</v>
      </c>
      <c r="AS651" t="s">
        <v>1863</v>
      </c>
      <c r="AT651" t="s">
        <v>1864</v>
      </c>
    </row>
    <row r="652" spans="1:46">
      <c r="A652" t="s">
        <v>1779</v>
      </c>
      <c r="B652">
        <v>604968</v>
      </c>
      <c r="C652" t="s">
        <v>1810</v>
      </c>
      <c r="D652">
        <v>808208</v>
      </c>
      <c r="G652" t="s">
        <v>4257</v>
      </c>
      <c r="H652" t="s">
        <v>4257</v>
      </c>
      <c r="I652" t="s">
        <v>2547</v>
      </c>
      <c r="J652" t="s">
        <v>1779</v>
      </c>
      <c r="K652">
        <v>5.5E-2</v>
      </c>
      <c r="L652">
        <v>7.4999999999999997E-2</v>
      </c>
      <c r="M652">
        <v>1.9999999999999997E-2</v>
      </c>
      <c r="N652">
        <v>9.2499999999999999E-2</v>
      </c>
      <c r="O652">
        <v>0.11449999999999999</v>
      </c>
      <c r="P652">
        <v>-1.2500000000000002E-2</v>
      </c>
      <c r="Q652">
        <v>0</v>
      </c>
      <c r="R652">
        <v>-1.2500000000000002E-2</v>
      </c>
      <c r="S652">
        <v>-1.2500000000000002E-2</v>
      </c>
      <c r="T652">
        <v>-1.2500000000000002E-2</v>
      </c>
      <c r="U652">
        <v>0.08</v>
      </c>
      <c r="V652">
        <v>9.2499999999999999E-2</v>
      </c>
      <c r="W652">
        <v>0.08</v>
      </c>
      <c r="X652">
        <v>0.08</v>
      </c>
      <c r="Y652">
        <v>0.08</v>
      </c>
      <c r="Z652">
        <v>0.10199999999999999</v>
      </c>
      <c r="AA652">
        <v>0.11449999999999999</v>
      </c>
      <c r="AB652">
        <v>0.10199999999999999</v>
      </c>
      <c r="AC652">
        <v>0.10199999999999999</v>
      </c>
      <c r="AD652">
        <v>0.10199999999999999</v>
      </c>
      <c r="AE652" t="str">
        <f>VLOOKUP(G652,'[2]Fee Breakdown-After May18'!BO:BP,2,0)</f>
        <v>Perbaikan RumahInstalasi Tenaga Surya &amp; Angin</v>
      </c>
      <c r="AR652" t="s">
        <v>1862</v>
      </c>
      <c r="AS652" t="s">
        <v>1863</v>
      </c>
      <c r="AT652" t="s">
        <v>1865</v>
      </c>
    </row>
    <row r="653" spans="1:46">
      <c r="A653" t="s">
        <v>2072</v>
      </c>
      <c r="B653">
        <v>601739</v>
      </c>
      <c r="C653" t="s">
        <v>1134</v>
      </c>
      <c r="D653">
        <v>909320</v>
      </c>
      <c r="E653" t="s">
        <v>2083</v>
      </c>
      <c r="F653">
        <v>602029</v>
      </c>
      <c r="G653" t="s">
        <v>3321</v>
      </c>
      <c r="H653" t="s">
        <v>2528</v>
      </c>
      <c r="I653" t="s">
        <v>2403</v>
      </c>
      <c r="J653" t="s">
        <v>2529</v>
      </c>
      <c r="K653">
        <v>0.04</v>
      </c>
      <c r="L653">
        <v>0.03</v>
      </c>
      <c r="M653">
        <v>-1.0000000000000002E-2</v>
      </c>
      <c r="N653">
        <v>9.5000000000000001E-2</v>
      </c>
      <c r="O653">
        <v>9.1999999999999998E-2</v>
      </c>
      <c r="P653">
        <v>-0.02</v>
      </c>
      <c r="Q653">
        <v>0</v>
      </c>
      <c r="R653">
        <v>-0.02</v>
      </c>
      <c r="S653">
        <v>-0.02</v>
      </c>
      <c r="T653">
        <v>-0.02</v>
      </c>
      <c r="U653">
        <v>7.4999999999999997E-2</v>
      </c>
      <c r="V653">
        <v>9.5000000000000001E-2</v>
      </c>
      <c r="W653">
        <v>7.4999999999999997E-2</v>
      </c>
      <c r="X653">
        <v>7.4999999999999997E-2</v>
      </c>
      <c r="Y653">
        <v>7.4999999999999997E-2</v>
      </c>
      <c r="Z653">
        <v>7.1999999999999995E-2</v>
      </c>
      <c r="AA653">
        <v>9.1999999999999998E-2</v>
      </c>
      <c r="AB653">
        <v>7.1999999999999995E-2</v>
      </c>
      <c r="AC653">
        <v>7.1999999999999995E-2</v>
      </c>
      <c r="AD653">
        <v>7.1999999999999995E-2</v>
      </c>
      <c r="AE653" t="str">
        <f>VLOOKUP(G653,'[2]Fee Breakdown-After May18'!BO:BP,2,0)</f>
        <v>Telepon &amp; ElektronikAudio &amp; VideoSpeaker</v>
      </c>
      <c r="AR653" t="s">
        <v>1862</v>
      </c>
      <c r="AS653" t="s">
        <v>1863</v>
      </c>
      <c r="AT653" t="s">
        <v>1866</v>
      </c>
    </row>
    <row r="654" spans="1:46">
      <c r="A654" t="s">
        <v>2072</v>
      </c>
      <c r="B654">
        <v>601739</v>
      </c>
      <c r="C654" t="s">
        <v>1134</v>
      </c>
      <c r="D654">
        <v>909320</v>
      </c>
      <c r="E654" t="s">
        <v>2079</v>
      </c>
      <c r="F654">
        <v>912264</v>
      </c>
      <c r="G654" t="s">
        <v>3293</v>
      </c>
      <c r="H654" t="s">
        <v>2528</v>
      </c>
      <c r="I654" t="s">
        <v>2403</v>
      </c>
      <c r="J654" t="s">
        <v>2529</v>
      </c>
      <c r="K654">
        <v>0.04</v>
      </c>
      <c r="L654">
        <v>0.03</v>
      </c>
      <c r="M654">
        <v>-1.0000000000000002E-2</v>
      </c>
      <c r="N654">
        <v>7.7499999999999999E-2</v>
      </c>
      <c r="O654">
        <v>9.1999999999999998E-2</v>
      </c>
      <c r="P654">
        <v>-0.02</v>
      </c>
      <c r="Q654">
        <v>0</v>
      </c>
      <c r="R654">
        <v>-0.02</v>
      </c>
      <c r="S654">
        <v>-0.02</v>
      </c>
      <c r="T654">
        <v>-0.02</v>
      </c>
      <c r="U654">
        <v>5.7499999999999996E-2</v>
      </c>
      <c r="V654">
        <v>7.7499999999999999E-2</v>
      </c>
      <c r="W654">
        <v>5.7499999999999996E-2</v>
      </c>
      <c r="X654">
        <v>5.7499999999999996E-2</v>
      </c>
      <c r="Y654">
        <v>5.7499999999999996E-2</v>
      </c>
      <c r="Z654">
        <v>7.1999999999999995E-2</v>
      </c>
      <c r="AA654">
        <v>9.1999999999999998E-2</v>
      </c>
      <c r="AB654">
        <v>7.1999999999999995E-2</v>
      </c>
      <c r="AC654">
        <v>7.1999999999999995E-2</v>
      </c>
      <c r="AD654">
        <v>7.1999999999999995E-2</v>
      </c>
      <c r="AE654" t="str">
        <f>VLOOKUP(G654,'[2]Fee Breakdown-After May18'!BO:BP,2,0)</f>
        <v>Telepon &amp; ElektronikAudio &amp; VideoMikrofon</v>
      </c>
      <c r="AR654" t="s">
        <v>1862</v>
      </c>
      <c r="AS654" t="s">
        <v>1863</v>
      </c>
      <c r="AT654" t="s">
        <v>1867</v>
      </c>
    </row>
    <row r="655" spans="1:46">
      <c r="A655" t="s">
        <v>2072</v>
      </c>
      <c r="B655">
        <v>601739</v>
      </c>
      <c r="C655" t="s">
        <v>1134</v>
      </c>
      <c r="D655">
        <v>909320</v>
      </c>
      <c r="E655" t="s">
        <v>2081</v>
      </c>
      <c r="F655">
        <v>912392</v>
      </c>
      <c r="G655" t="s">
        <v>3309</v>
      </c>
      <c r="H655" t="s">
        <v>2528</v>
      </c>
      <c r="I655" t="s">
        <v>2403</v>
      </c>
      <c r="J655" t="s">
        <v>1504</v>
      </c>
      <c r="K655">
        <v>0.04</v>
      </c>
      <c r="L655">
        <v>0.03</v>
      </c>
      <c r="M655">
        <v>-1.0000000000000002E-2</v>
      </c>
      <c r="N655">
        <v>4.7500000000000001E-2</v>
      </c>
      <c r="O655">
        <v>3.0000000000000002E-2</v>
      </c>
      <c r="P655">
        <v>-5.0000000000000001E-3</v>
      </c>
      <c r="Q655">
        <v>0</v>
      </c>
      <c r="R655">
        <v>-5.0000000000000001E-3</v>
      </c>
      <c r="S655">
        <v>-5.0000000000000001E-3</v>
      </c>
      <c r="T655">
        <v>-5.0000000000000001E-3</v>
      </c>
      <c r="U655">
        <v>4.2500000000000003E-2</v>
      </c>
      <c r="V655">
        <v>4.7500000000000001E-2</v>
      </c>
      <c r="W655">
        <v>4.2500000000000003E-2</v>
      </c>
      <c r="X655">
        <v>4.2500000000000003E-2</v>
      </c>
      <c r="Y655">
        <v>4.2500000000000003E-2</v>
      </c>
      <c r="Z655">
        <v>2.5000000000000001E-2</v>
      </c>
      <c r="AA655">
        <v>3.0000000000000002E-2</v>
      </c>
      <c r="AB655">
        <v>2.5000000000000001E-2</v>
      </c>
      <c r="AC655">
        <v>2.5000000000000001E-2</v>
      </c>
      <c r="AD655">
        <v>2.5000000000000001E-2</v>
      </c>
      <c r="AE655" t="str">
        <f>VLOOKUP(G655,'[2]Fee Breakdown-After May18'!BO:BP,2,0)</f>
        <v>Telepon &amp; ElektronikAudio &amp; VideoProyektor</v>
      </c>
      <c r="AR655" t="s">
        <v>1862</v>
      </c>
      <c r="AS655" t="s">
        <v>1863</v>
      </c>
      <c r="AT655" t="s">
        <v>1868</v>
      </c>
    </row>
    <row r="656" spans="1:46">
      <c r="A656" t="s">
        <v>2072</v>
      </c>
      <c r="B656">
        <v>601739</v>
      </c>
      <c r="C656" t="s">
        <v>1134</v>
      </c>
      <c r="D656">
        <v>909320</v>
      </c>
      <c r="E656" t="s">
        <v>2074</v>
      </c>
      <c r="F656">
        <v>913416</v>
      </c>
      <c r="G656" t="s">
        <v>3277</v>
      </c>
      <c r="H656" t="s">
        <v>2528</v>
      </c>
      <c r="I656" t="s">
        <v>2403</v>
      </c>
      <c r="J656" t="s">
        <v>2529</v>
      </c>
      <c r="K656">
        <v>0.04</v>
      </c>
      <c r="L656">
        <v>0.03</v>
      </c>
      <c r="M656">
        <v>-1.0000000000000002E-2</v>
      </c>
      <c r="N656">
        <v>9.5000000000000001E-2</v>
      </c>
      <c r="O656">
        <v>9.1999999999999998E-2</v>
      </c>
      <c r="P656">
        <v>-0.02</v>
      </c>
      <c r="Q656">
        <v>0</v>
      </c>
      <c r="R656">
        <v>-0.02</v>
      </c>
      <c r="S656">
        <v>-0.02</v>
      </c>
      <c r="T656">
        <v>-0.02</v>
      </c>
      <c r="U656">
        <v>7.4999999999999997E-2</v>
      </c>
      <c r="V656">
        <v>9.5000000000000001E-2</v>
      </c>
      <c r="W656">
        <v>7.4999999999999997E-2</v>
      </c>
      <c r="X656">
        <v>7.4999999999999997E-2</v>
      </c>
      <c r="Y656">
        <v>7.4999999999999997E-2</v>
      </c>
      <c r="Z656">
        <v>7.1999999999999995E-2</v>
      </c>
      <c r="AA656">
        <v>9.1999999999999998E-2</v>
      </c>
      <c r="AB656">
        <v>7.1999999999999995E-2</v>
      </c>
      <c r="AC656">
        <v>7.1999999999999995E-2</v>
      </c>
      <c r="AD656">
        <v>7.1999999999999995E-2</v>
      </c>
      <c r="AE656" t="str">
        <f>VLOOKUP(G656,'[2]Fee Breakdown-After May18'!BO:BP,2,0)</f>
        <v>Telepon &amp; ElektronikAudio &amp; VideoAksesoris Audio &amp; Video</v>
      </c>
      <c r="AR656" t="s">
        <v>1862</v>
      </c>
      <c r="AS656" t="s">
        <v>1863</v>
      </c>
      <c r="AT656" t="s">
        <v>1869</v>
      </c>
    </row>
    <row r="657" spans="1:46">
      <c r="A657" t="s">
        <v>2072</v>
      </c>
      <c r="B657">
        <v>601739</v>
      </c>
      <c r="C657" t="s">
        <v>1134</v>
      </c>
      <c r="D657">
        <v>909320</v>
      </c>
      <c r="E657" t="s">
        <v>2075</v>
      </c>
      <c r="F657">
        <v>913288</v>
      </c>
      <c r="G657" t="s">
        <v>3286</v>
      </c>
      <c r="H657" t="s">
        <v>2528</v>
      </c>
      <c r="I657" t="s">
        <v>2403</v>
      </c>
      <c r="J657" t="s">
        <v>2529</v>
      </c>
      <c r="K657">
        <v>0.04</v>
      </c>
      <c r="L657">
        <v>0.03</v>
      </c>
      <c r="M657">
        <v>-1.0000000000000002E-2</v>
      </c>
      <c r="N657">
        <v>7.7499999999999999E-2</v>
      </c>
      <c r="O657">
        <v>0.122</v>
      </c>
      <c r="P657">
        <v>-0.02</v>
      </c>
      <c r="Q657">
        <v>0</v>
      </c>
      <c r="R657">
        <v>-0.02</v>
      </c>
      <c r="S657">
        <v>-0.02</v>
      </c>
      <c r="T657">
        <v>-0.02</v>
      </c>
      <c r="U657">
        <v>5.7499999999999996E-2</v>
      </c>
      <c r="V657">
        <v>7.7499999999999999E-2</v>
      </c>
      <c r="W657">
        <v>5.7499999999999996E-2</v>
      </c>
      <c r="X657">
        <v>5.7499999999999996E-2</v>
      </c>
      <c r="Y657">
        <v>5.7499999999999996E-2</v>
      </c>
      <c r="Z657">
        <v>0.10199999999999999</v>
      </c>
      <c r="AA657">
        <v>0.122</v>
      </c>
      <c r="AB657">
        <v>0.10199999999999999</v>
      </c>
      <c r="AC657">
        <v>0.10199999999999999</v>
      </c>
      <c r="AD657">
        <v>0.10199999999999999</v>
      </c>
      <c r="AE657" t="str">
        <f>VLOOKUP(G657,'[2]Fee Breakdown-After May18'!BO:BP,2,0)</f>
        <v>Telepon &amp; ElektronikAudio &amp; VideoAV Receiver</v>
      </c>
      <c r="AR657" t="s">
        <v>1862</v>
      </c>
      <c r="AS657" t="s">
        <v>1863</v>
      </c>
      <c r="AT657" t="s">
        <v>1870</v>
      </c>
    </row>
    <row r="658" spans="1:46">
      <c r="A658" t="s">
        <v>2072</v>
      </c>
      <c r="B658">
        <v>601739</v>
      </c>
      <c r="C658" t="s">
        <v>1134</v>
      </c>
      <c r="D658">
        <v>909320</v>
      </c>
      <c r="E658" t="s">
        <v>2073</v>
      </c>
      <c r="F658">
        <v>913160</v>
      </c>
      <c r="G658" t="s">
        <v>3282</v>
      </c>
      <c r="H658" t="s">
        <v>2528</v>
      </c>
      <c r="I658" t="s">
        <v>2403</v>
      </c>
      <c r="J658" t="s">
        <v>2529</v>
      </c>
      <c r="K658">
        <v>0.04</v>
      </c>
      <c r="L658">
        <v>0.03</v>
      </c>
      <c r="M658">
        <v>-1.0000000000000002E-2</v>
      </c>
      <c r="N658">
        <v>9.5000000000000001E-2</v>
      </c>
      <c r="O658">
        <v>9.1999999999999998E-2</v>
      </c>
      <c r="P658">
        <v>-0.02</v>
      </c>
      <c r="Q658">
        <v>0</v>
      </c>
      <c r="R658">
        <v>-0.02</v>
      </c>
      <c r="S658">
        <v>-0.02</v>
      </c>
      <c r="T658">
        <v>-0.02</v>
      </c>
      <c r="U658">
        <v>7.4999999999999997E-2</v>
      </c>
      <c r="V658">
        <v>9.5000000000000001E-2</v>
      </c>
      <c r="W658">
        <v>7.4999999999999997E-2</v>
      </c>
      <c r="X658">
        <v>7.4999999999999997E-2</v>
      </c>
      <c r="Y658">
        <v>7.4999999999999997E-2</v>
      </c>
      <c r="Z658">
        <v>7.1999999999999995E-2</v>
      </c>
      <c r="AA658">
        <v>9.1999999999999998E-2</v>
      </c>
      <c r="AB658">
        <v>7.1999999999999995E-2</v>
      </c>
      <c r="AC658">
        <v>7.1999999999999995E-2</v>
      </c>
      <c r="AD658">
        <v>7.1999999999999995E-2</v>
      </c>
      <c r="AE658" t="str">
        <f>VLOOKUP(G658,'[2]Fee Breakdown-After May18'!BO:BP,2,0)</f>
        <v>Telepon &amp; ElektronikAudio &amp; VideoAmplifier &amp; Mixer</v>
      </c>
      <c r="AR658" t="s">
        <v>1862</v>
      </c>
      <c r="AS658" t="s">
        <v>1863</v>
      </c>
      <c r="AT658" t="s">
        <v>1871</v>
      </c>
    </row>
    <row r="659" spans="1:46">
      <c r="A659" t="s">
        <v>2072</v>
      </c>
      <c r="B659">
        <v>601739</v>
      </c>
      <c r="C659" t="s">
        <v>1134</v>
      </c>
      <c r="D659">
        <v>909320</v>
      </c>
      <c r="E659" t="s">
        <v>2085</v>
      </c>
      <c r="F659">
        <v>910600</v>
      </c>
      <c r="G659" t="s">
        <v>3325</v>
      </c>
      <c r="H659" t="s">
        <v>2528</v>
      </c>
      <c r="I659" t="s">
        <v>2403</v>
      </c>
      <c r="J659" t="s">
        <v>2529</v>
      </c>
      <c r="K659">
        <v>0.04</v>
      </c>
      <c r="L659">
        <v>0.03</v>
      </c>
      <c r="M659">
        <v>-1.0000000000000002E-2</v>
      </c>
      <c r="N659">
        <v>6.25E-2</v>
      </c>
      <c r="O659">
        <v>9.1999999999999998E-2</v>
      </c>
      <c r="P659">
        <v>-0.02</v>
      </c>
      <c r="Q659">
        <v>0</v>
      </c>
      <c r="R659">
        <v>-0.02</v>
      </c>
      <c r="S659">
        <v>-0.02</v>
      </c>
      <c r="T659">
        <v>-0.02</v>
      </c>
      <c r="U659">
        <v>4.2499999999999996E-2</v>
      </c>
      <c r="V659">
        <v>6.25E-2</v>
      </c>
      <c r="W659">
        <v>4.2499999999999996E-2</v>
      </c>
      <c r="X659">
        <v>4.2499999999999996E-2</v>
      </c>
      <c r="Y659">
        <v>4.2499999999999996E-2</v>
      </c>
      <c r="Z659">
        <v>7.1999999999999995E-2</v>
      </c>
      <c r="AA659">
        <v>9.1999999999999998E-2</v>
      </c>
      <c r="AB659">
        <v>7.1999999999999995E-2</v>
      </c>
      <c r="AC659">
        <v>7.1999999999999995E-2</v>
      </c>
      <c r="AD659">
        <v>7.1999999999999995E-2</v>
      </c>
      <c r="AE659" t="str">
        <f>VLOOKUP(G659,'[2]Fee Breakdown-After May18'!BO:BP,2,0)</f>
        <v>Telepon &amp; ElektronikAudio &amp; VideoWalkie Talkie</v>
      </c>
      <c r="AR659" t="s">
        <v>1862</v>
      </c>
      <c r="AS659" t="s">
        <v>1872</v>
      </c>
      <c r="AT659" t="s">
        <v>1873</v>
      </c>
    </row>
    <row r="660" spans="1:46">
      <c r="A660" t="s">
        <v>2072</v>
      </c>
      <c r="B660">
        <v>601739</v>
      </c>
      <c r="C660" t="s">
        <v>1134</v>
      </c>
      <c r="D660">
        <v>909320</v>
      </c>
      <c r="E660" t="s">
        <v>2080</v>
      </c>
      <c r="F660">
        <v>912648</v>
      </c>
      <c r="G660" t="s">
        <v>3301</v>
      </c>
      <c r="H660" t="s">
        <v>2528</v>
      </c>
      <c r="I660" t="s">
        <v>2403</v>
      </c>
      <c r="J660" t="s">
        <v>2529</v>
      </c>
      <c r="K660">
        <v>0.04</v>
      </c>
      <c r="L660">
        <v>0.03</v>
      </c>
      <c r="M660">
        <v>-1.0000000000000002E-2</v>
      </c>
      <c r="N660">
        <v>9.5000000000000001E-2</v>
      </c>
      <c r="O660">
        <v>9.1999999999999998E-2</v>
      </c>
      <c r="P660">
        <v>-0.02</v>
      </c>
      <c r="Q660">
        <v>0</v>
      </c>
      <c r="R660">
        <v>-0.02</v>
      </c>
      <c r="S660">
        <v>-0.02</v>
      </c>
      <c r="T660">
        <v>-0.02</v>
      </c>
      <c r="U660">
        <v>7.4999999999999997E-2</v>
      </c>
      <c r="V660">
        <v>9.5000000000000001E-2</v>
      </c>
      <c r="W660">
        <v>7.4999999999999997E-2</v>
      </c>
      <c r="X660">
        <v>7.4999999999999997E-2</v>
      </c>
      <c r="Y660">
        <v>7.4999999999999997E-2</v>
      </c>
      <c r="Z660">
        <v>7.1999999999999995E-2</v>
      </c>
      <c r="AA660">
        <v>9.1999999999999998E-2</v>
      </c>
      <c r="AB660">
        <v>7.1999999999999995E-2</v>
      </c>
      <c r="AC660">
        <v>7.1999999999999995E-2</v>
      </c>
      <c r="AD660">
        <v>7.1999999999999995E-2</v>
      </c>
      <c r="AE660" t="str">
        <f>VLOOKUP(G660,'[2]Fee Breakdown-After May18'!BO:BP,2,0)</f>
        <v>Telepon &amp; ElektronikAudio &amp; VideoPemutar MP3 &amp; MP4</v>
      </c>
      <c r="AR660" t="s">
        <v>1862</v>
      </c>
      <c r="AS660" t="s">
        <v>1872</v>
      </c>
      <c r="AT660" t="s">
        <v>1874</v>
      </c>
    </row>
    <row r="661" spans="1:46">
      <c r="A661" t="s">
        <v>2072</v>
      </c>
      <c r="B661">
        <v>601739</v>
      </c>
      <c r="C661" t="s">
        <v>1134</v>
      </c>
      <c r="D661">
        <v>909320</v>
      </c>
      <c r="E661" t="s">
        <v>2082</v>
      </c>
      <c r="F661">
        <v>913032</v>
      </c>
      <c r="G661" t="s">
        <v>3313</v>
      </c>
      <c r="H661" t="s">
        <v>2528</v>
      </c>
      <c r="I661" t="s">
        <v>2403</v>
      </c>
      <c r="J661" t="s">
        <v>2529</v>
      </c>
      <c r="K661">
        <v>0.04</v>
      </c>
      <c r="L661">
        <v>0.03</v>
      </c>
      <c r="M661">
        <v>-1.0000000000000002E-2</v>
      </c>
      <c r="N661">
        <v>9.5000000000000001E-2</v>
      </c>
      <c r="O661">
        <v>9.1999999999999998E-2</v>
      </c>
      <c r="P661">
        <v>-0.02</v>
      </c>
      <c r="Q661">
        <v>0</v>
      </c>
      <c r="R661">
        <v>-0.02</v>
      </c>
      <c r="S661">
        <v>-0.02</v>
      </c>
      <c r="T661">
        <v>-0.02</v>
      </c>
      <c r="U661">
        <v>7.4999999999999997E-2</v>
      </c>
      <c r="V661">
        <v>9.5000000000000001E-2</v>
      </c>
      <c r="W661">
        <v>7.4999999999999997E-2</v>
      </c>
      <c r="X661">
        <v>7.4999999999999997E-2</v>
      </c>
      <c r="Y661">
        <v>7.4999999999999997E-2</v>
      </c>
      <c r="Z661">
        <v>7.1999999999999995E-2</v>
      </c>
      <c r="AA661">
        <v>9.1999999999999998E-2</v>
      </c>
      <c r="AB661">
        <v>7.1999999999999995E-2</v>
      </c>
      <c r="AC661">
        <v>7.1999999999999995E-2</v>
      </c>
      <c r="AD661">
        <v>7.1999999999999995E-2</v>
      </c>
      <c r="AE661" t="str">
        <f>VLOOKUP(G661,'[2]Fee Breakdown-After May18'!BO:BP,2,0)</f>
        <v>Telepon &amp; ElektronikAudio &amp; VideoRadio &amp; Pemutar Kaset</v>
      </c>
      <c r="AR661" t="s">
        <v>1862</v>
      </c>
      <c r="AS661" t="s">
        <v>1872</v>
      </c>
      <c r="AT661" t="s">
        <v>1875</v>
      </c>
    </row>
    <row r="662" spans="1:46">
      <c r="A662" t="s">
        <v>2072</v>
      </c>
      <c r="B662">
        <v>601739</v>
      </c>
      <c r="C662" t="s">
        <v>1134</v>
      </c>
      <c r="D662">
        <v>909320</v>
      </c>
      <c r="E662" t="s">
        <v>2084</v>
      </c>
      <c r="F662">
        <v>912904</v>
      </c>
      <c r="G662" t="s">
        <v>3305</v>
      </c>
      <c r="H662" t="s">
        <v>2528</v>
      </c>
      <c r="I662" t="s">
        <v>2403</v>
      </c>
      <c r="J662" t="s">
        <v>2529</v>
      </c>
      <c r="K662">
        <v>0.04</v>
      </c>
      <c r="L662">
        <v>0.03</v>
      </c>
      <c r="M662">
        <v>-1.0000000000000002E-2</v>
      </c>
      <c r="N662">
        <v>9.5000000000000001E-2</v>
      </c>
      <c r="O662">
        <v>9.1999999999999998E-2</v>
      </c>
      <c r="P662">
        <v>-0.02</v>
      </c>
      <c r="Q662">
        <v>0</v>
      </c>
      <c r="R662">
        <v>-0.02</v>
      </c>
      <c r="S662">
        <v>-0.02</v>
      </c>
      <c r="T662">
        <v>-0.02</v>
      </c>
      <c r="U662">
        <v>7.4999999999999997E-2</v>
      </c>
      <c r="V662">
        <v>9.5000000000000001E-2</v>
      </c>
      <c r="W662">
        <v>7.4999999999999997E-2</v>
      </c>
      <c r="X662">
        <v>7.4999999999999997E-2</v>
      </c>
      <c r="Y662">
        <v>7.4999999999999997E-2</v>
      </c>
      <c r="Z662">
        <v>7.1999999999999995E-2</v>
      </c>
      <c r="AA662">
        <v>9.1999999999999998E-2</v>
      </c>
      <c r="AB662">
        <v>7.1999999999999995E-2</v>
      </c>
      <c r="AC662">
        <v>7.1999999999999995E-2</v>
      </c>
      <c r="AD662">
        <v>7.1999999999999995E-2</v>
      </c>
      <c r="AE662" t="str">
        <f>VLOOKUP(G662,'[2]Fee Breakdown-After May18'!BO:BP,2,0)</f>
        <v>Telepon &amp; ElektronikAudio &amp; VideoPerekam Suara</v>
      </c>
      <c r="AR662" t="s">
        <v>1862</v>
      </c>
      <c r="AS662" t="s">
        <v>1872</v>
      </c>
      <c r="AT662" t="s">
        <v>1876</v>
      </c>
    </row>
    <row r="663" spans="1:46">
      <c r="A663" t="s">
        <v>2072</v>
      </c>
      <c r="B663">
        <v>601739</v>
      </c>
      <c r="C663" t="s">
        <v>1134</v>
      </c>
      <c r="D663">
        <v>909320</v>
      </c>
      <c r="E663" t="s">
        <v>2078</v>
      </c>
      <c r="F663">
        <v>912520</v>
      </c>
      <c r="G663" t="s">
        <v>3317</v>
      </c>
      <c r="H663" t="s">
        <v>2528</v>
      </c>
      <c r="I663" t="s">
        <v>2403</v>
      </c>
      <c r="J663" t="s">
        <v>2529</v>
      </c>
      <c r="K663">
        <v>0.04</v>
      </c>
      <c r="L663">
        <v>0.03</v>
      </c>
      <c r="M663">
        <v>-1.0000000000000002E-2</v>
      </c>
      <c r="N663">
        <v>9.5000000000000001E-2</v>
      </c>
      <c r="O663">
        <v>7.1999999999999995E-2</v>
      </c>
      <c r="P663">
        <v>-0.02</v>
      </c>
      <c r="Q663">
        <v>0</v>
      </c>
      <c r="R663">
        <v>-0.02</v>
      </c>
      <c r="S663">
        <v>-0.02</v>
      </c>
      <c r="T663">
        <v>-0.02</v>
      </c>
      <c r="U663">
        <v>7.4999999999999997E-2</v>
      </c>
      <c r="V663">
        <v>9.5000000000000001E-2</v>
      </c>
      <c r="W663">
        <v>7.4999999999999997E-2</v>
      </c>
      <c r="X663">
        <v>7.4999999999999997E-2</v>
      </c>
      <c r="Y663">
        <v>7.4999999999999997E-2</v>
      </c>
      <c r="Z663">
        <v>5.1999999999999991E-2</v>
      </c>
      <c r="AA663">
        <v>7.1999999999999995E-2</v>
      </c>
      <c r="AB663">
        <v>5.1999999999999991E-2</v>
      </c>
      <c r="AC663">
        <v>5.1999999999999991E-2</v>
      </c>
      <c r="AD663">
        <v>5.1999999999999991E-2</v>
      </c>
      <c r="AE663" t="str">
        <f>VLOOKUP(G663,'[2]Fee Breakdown-After May18'!BO:BP,2,0)</f>
        <v>Telepon &amp; ElektronikAudio &amp; VideoSistem Bioskop Rumah</v>
      </c>
      <c r="AR663" t="s">
        <v>1862</v>
      </c>
      <c r="AS663" t="s">
        <v>1872</v>
      </c>
      <c r="AT663" t="s">
        <v>1877</v>
      </c>
    </row>
    <row r="664" spans="1:46">
      <c r="A664" t="s">
        <v>2072</v>
      </c>
      <c r="B664">
        <v>601739</v>
      </c>
      <c r="C664" t="s">
        <v>1134</v>
      </c>
      <c r="D664">
        <v>909320</v>
      </c>
      <c r="E664" t="s">
        <v>2076</v>
      </c>
      <c r="F664">
        <v>912776</v>
      </c>
      <c r="G664" t="s">
        <v>3297</v>
      </c>
      <c r="H664" t="s">
        <v>2528</v>
      </c>
      <c r="I664" t="s">
        <v>2403</v>
      </c>
      <c r="J664" t="s">
        <v>2529</v>
      </c>
      <c r="K664">
        <v>0.04</v>
      </c>
      <c r="L664">
        <v>0.03</v>
      </c>
      <c r="M664">
        <v>-1.0000000000000002E-2</v>
      </c>
      <c r="N664">
        <v>9.5000000000000001E-2</v>
      </c>
      <c r="O664">
        <v>9.1999999999999998E-2</v>
      </c>
      <c r="P664">
        <v>-0.02</v>
      </c>
      <c r="Q664">
        <v>0</v>
      </c>
      <c r="R664">
        <v>-0.02</v>
      </c>
      <c r="S664">
        <v>-0.02</v>
      </c>
      <c r="T664">
        <v>-0.02</v>
      </c>
      <c r="U664">
        <v>7.4999999999999997E-2</v>
      </c>
      <c r="V664">
        <v>9.5000000000000001E-2</v>
      </c>
      <c r="W664">
        <v>7.4999999999999997E-2</v>
      </c>
      <c r="X664">
        <v>7.4999999999999997E-2</v>
      </c>
      <c r="Y664">
        <v>7.4999999999999997E-2</v>
      </c>
      <c r="Z664">
        <v>7.1999999999999995E-2</v>
      </c>
      <c r="AA664">
        <v>9.1999999999999998E-2</v>
      </c>
      <c r="AB664">
        <v>7.1999999999999995E-2</v>
      </c>
      <c r="AC664">
        <v>7.1999999999999995E-2</v>
      </c>
      <c r="AD664">
        <v>7.1999999999999995E-2</v>
      </c>
      <c r="AE664" t="str">
        <f>VLOOKUP(G664,'[2]Fee Breakdown-After May18'!BO:BP,2,0)</f>
        <v>Telepon &amp; ElektronikAudio &amp; VideoPemutar CD &amp; DVD</v>
      </c>
      <c r="AR664" t="s">
        <v>1862</v>
      </c>
      <c r="AS664" t="s">
        <v>1872</v>
      </c>
      <c r="AT664" t="s">
        <v>1878</v>
      </c>
    </row>
    <row r="665" spans="1:46">
      <c r="A665" t="s">
        <v>2322</v>
      </c>
      <c r="B665">
        <v>601152</v>
      </c>
      <c r="C665" t="s">
        <v>2328</v>
      </c>
      <c r="D665">
        <v>842760</v>
      </c>
      <c r="E665" t="s">
        <v>2329</v>
      </c>
      <c r="F665">
        <v>601280</v>
      </c>
      <c r="G665" t="s">
        <v>3837</v>
      </c>
      <c r="H665" t="s">
        <v>3601</v>
      </c>
      <c r="I665" t="s">
        <v>246</v>
      </c>
      <c r="J665" t="s">
        <v>2322</v>
      </c>
      <c r="K665">
        <v>5.5E-2</v>
      </c>
      <c r="L665">
        <v>0.08</v>
      </c>
      <c r="M665">
        <v>2.5000000000000001E-2</v>
      </c>
      <c r="N665">
        <v>9.2499999999999999E-2</v>
      </c>
      <c r="O665">
        <v>0.1095</v>
      </c>
      <c r="P665">
        <v>-1.2500000000000002E-2</v>
      </c>
      <c r="Q665">
        <v>0</v>
      </c>
      <c r="R665">
        <v>-1.2500000000000002E-2</v>
      </c>
      <c r="S665">
        <v>-1.2500000000000002E-2</v>
      </c>
      <c r="T665">
        <v>-1.2500000000000002E-2</v>
      </c>
      <c r="U665">
        <v>0.08</v>
      </c>
      <c r="V665">
        <v>9.2499999999999999E-2</v>
      </c>
      <c r="W665">
        <v>0.08</v>
      </c>
      <c r="X665">
        <v>0.08</v>
      </c>
      <c r="Y665">
        <v>0.08</v>
      </c>
      <c r="Z665">
        <v>9.7000000000000003E-2</v>
      </c>
      <c r="AA665">
        <v>0.1095</v>
      </c>
      <c r="AB665">
        <v>9.7000000000000003E-2</v>
      </c>
      <c r="AC665">
        <v>9.7000000000000003E-2</v>
      </c>
      <c r="AD665">
        <v>9.7000000000000003E-2</v>
      </c>
      <c r="AE665" t="str">
        <f>VLOOKUP(G665,'[2]Fee Breakdown-After May18'!BO:BP,2,0)</f>
        <v>Pakaian &amp; Pakaian Dalam WanitaSetelan &amp; Overall WanitaOverall</v>
      </c>
      <c r="AR665" t="s">
        <v>1862</v>
      </c>
      <c r="AS665" t="s">
        <v>1872</v>
      </c>
      <c r="AT665" t="s">
        <v>1879</v>
      </c>
    </row>
    <row r="666" spans="1:46">
      <c r="A666" t="s">
        <v>2072</v>
      </c>
      <c r="B666">
        <v>601739</v>
      </c>
      <c r="C666" t="s">
        <v>2122</v>
      </c>
      <c r="D666">
        <v>909576</v>
      </c>
      <c r="E666" t="s">
        <v>2126</v>
      </c>
      <c r="F666">
        <v>602083</v>
      </c>
      <c r="G666" t="s">
        <v>3398</v>
      </c>
      <c r="H666" t="s">
        <v>3880</v>
      </c>
      <c r="I666" t="s">
        <v>2403</v>
      </c>
      <c r="J666" t="s">
        <v>2818</v>
      </c>
      <c r="K666">
        <v>0.04</v>
      </c>
      <c r="L666">
        <v>0.03</v>
      </c>
      <c r="M666">
        <v>-1.0000000000000002E-2</v>
      </c>
      <c r="N666">
        <v>0.1</v>
      </c>
      <c r="O666">
        <v>8.2000000000000003E-2</v>
      </c>
      <c r="P666">
        <v>-0.02</v>
      </c>
      <c r="Q666">
        <v>0</v>
      </c>
      <c r="R666">
        <v>-0.02</v>
      </c>
      <c r="S666">
        <v>-0.02</v>
      </c>
      <c r="T666">
        <v>-0.02</v>
      </c>
      <c r="U666">
        <v>0.08</v>
      </c>
      <c r="V666">
        <v>0.1</v>
      </c>
      <c r="W666">
        <v>0.08</v>
      </c>
      <c r="X666">
        <v>0.08</v>
      </c>
      <c r="Y666">
        <v>0.08</v>
      </c>
      <c r="Z666">
        <v>6.2E-2</v>
      </c>
      <c r="AA666">
        <v>8.2000000000000003E-2</v>
      </c>
      <c r="AB666">
        <v>6.2E-2</v>
      </c>
      <c r="AC666">
        <v>6.2E-2</v>
      </c>
      <c r="AD666">
        <v>6.2E-2</v>
      </c>
      <c r="AE666" t="str">
        <f>VLOOKUP(G666,'[2]Fee Breakdown-After May18'!BO:BP,2,0)</f>
        <v>Telepon &amp; ElektronikPerangkat Pintar &amp; Dapat DipakaiJam Tangan Pintar</v>
      </c>
      <c r="AR666" t="s">
        <v>1862</v>
      </c>
      <c r="AS666" t="s">
        <v>1872</v>
      </c>
      <c r="AT666" t="s">
        <v>1880</v>
      </c>
    </row>
    <row r="667" spans="1:46">
      <c r="A667" t="s">
        <v>2072</v>
      </c>
      <c r="B667">
        <v>601739</v>
      </c>
      <c r="C667" t="s">
        <v>2122</v>
      </c>
      <c r="D667">
        <v>909576</v>
      </c>
      <c r="E667" t="s">
        <v>2128</v>
      </c>
      <c r="F667">
        <v>602080</v>
      </c>
      <c r="G667" t="s">
        <v>3394</v>
      </c>
      <c r="H667" t="s">
        <v>3880</v>
      </c>
      <c r="I667" t="s">
        <v>2403</v>
      </c>
      <c r="J667" t="s">
        <v>2818</v>
      </c>
      <c r="K667">
        <v>0.04</v>
      </c>
      <c r="L667">
        <v>0.03</v>
      </c>
      <c r="M667">
        <v>-1.0000000000000002E-2</v>
      </c>
      <c r="N667">
        <v>0.1</v>
      </c>
      <c r="O667">
        <v>8.2000000000000003E-2</v>
      </c>
      <c r="P667">
        <v>-0.02</v>
      </c>
      <c r="Q667">
        <v>0</v>
      </c>
      <c r="R667">
        <v>-0.02</v>
      </c>
      <c r="S667">
        <v>-0.02</v>
      </c>
      <c r="T667">
        <v>-0.02</v>
      </c>
      <c r="U667">
        <v>0.08</v>
      </c>
      <c r="V667">
        <v>0.1</v>
      </c>
      <c r="W667">
        <v>0.08</v>
      </c>
      <c r="X667">
        <v>0.08</v>
      </c>
      <c r="Y667">
        <v>0.08</v>
      </c>
      <c r="Z667">
        <v>6.2E-2</v>
      </c>
      <c r="AA667">
        <v>8.2000000000000003E-2</v>
      </c>
      <c r="AB667">
        <v>6.2E-2</v>
      </c>
      <c r="AC667">
        <v>6.2E-2</v>
      </c>
      <c r="AD667">
        <v>6.2E-2</v>
      </c>
      <c r="AE667" t="str">
        <f>VLOOKUP(G667,'[2]Fee Breakdown-After May18'!BO:BP,2,0)</f>
        <v>Telepon &amp; ElektronikPerangkat Pintar &amp; Dapat DipakaiAksesoris yang Dapat Dipakai</v>
      </c>
      <c r="AR667" t="s">
        <v>1862</v>
      </c>
      <c r="AS667" t="s">
        <v>1872</v>
      </c>
      <c r="AT667" t="s">
        <v>1881</v>
      </c>
    </row>
    <row r="668" spans="1:46">
      <c r="A668" t="s">
        <v>2072</v>
      </c>
      <c r="B668">
        <v>601739</v>
      </c>
      <c r="C668" t="s">
        <v>2109</v>
      </c>
      <c r="D668">
        <v>909064</v>
      </c>
      <c r="E668" t="s">
        <v>2113</v>
      </c>
      <c r="F668">
        <v>910088</v>
      </c>
      <c r="G668" t="s">
        <v>3198</v>
      </c>
      <c r="H668" t="s">
        <v>2817</v>
      </c>
      <c r="I668" t="s">
        <v>2403</v>
      </c>
      <c r="J668" t="s">
        <v>2818</v>
      </c>
      <c r="K668">
        <v>0.04</v>
      </c>
      <c r="L668">
        <v>0.03</v>
      </c>
      <c r="M668">
        <v>-1.0000000000000002E-2</v>
      </c>
      <c r="N668">
        <v>0.1</v>
      </c>
      <c r="O668">
        <v>0.11700000000000001</v>
      </c>
      <c r="P668">
        <v>-0.02</v>
      </c>
      <c r="Q668">
        <v>0</v>
      </c>
      <c r="R668">
        <v>-0.02</v>
      </c>
      <c r="S668">
        <v>-0.02</v>
      </c>
      <c r="T668">
        <v>-0.02</v>
      </c>
      <c r="U668">
        <v>0.08</v>
      </c>
      <c r="V668">
        <v>0.1</v>
      </c>
      <c r="W668">
        <v>0.08</v>
      </c>
      <c r="X668">
        <v>0.08</v>
      </c>
      <c r="Y668">
        <v>0.08</v>
      </c>
      <c r="Z668">
        <v>9.7000000000000003E-2</v>
      </c>
      <c r="AA668">
        <v>0.11700000000000001</v>
      </c>
      <c r="AB668">
        <v>9.7000000000000003E-2</v>
      </c>
      <c r="AC668">
        <v>9.7000000000000003E-2</v>
      </c>
      <c r="AD668">
        <v>9.7000000000000003E-2</v>
      </c>
      <c r="AE668" t="str">
        <f>VLOOKUP(G668,'[2]Fee Breakdown-After May18'!BO:BP,2,0)</f>
        <v>Telepon &amp; ElektronikAksesori PonselLensa &amp; Flash Ponsel</v>
      </c>
      <c r="AR668" t="s">
        <v>1862</v>
      </c>
      <c r="AS668" t="s">
        <v>1872</v>
      </c>
      <c r="AT668" t="s">
        <v>1882</v>
      </c>
    </row>
    <row r="669" spans="1:46">
      <c r="A669" t="s">
        <v>2072</v>
      </c>
      <c r="B669">
        <v>601739</v>
      </c>
      <c r="C669" t="s">
        <v>2122</v>
      </c>
      <c r="D669">
        <v>909576</v>
      </c>
      <c r="E669" t="s">
        <v>2127</v>
      </c>
      <c r="F669">
        <v>914312</v>
      </c>
      <c r="G669" t="s">
        <v>3411</v>
      </c>
      <c r="H669" t="s">
        <v>3880</v>
      </c>
      <c r="I669" t="s">
        <v>2403</v>
      </c>
      <c r="J669" t="s">
        <v>2818</v>
      </c>
      <c r="K669">
        <v>0.04</v>
      </c>
      <c r="L669">
        <v>0.03</v>
      </c>
      <c r="M669">
        <v>-1.0000000000000002E-2</v>
      </c>
      <c r="N669">
        <v>9.5000000000000001E-2</v>
      </c>
      <c r="O669">
        <v>0.11700000000000001</v>
      </c>
      <c r="P669">
        <v>-0.02</v>
      </c>
      <c r="Q669">
        <v>0</v>
      </c>
      <c r="R669">
        <v>-0.02</v>
      </c>
      <c r="S669">
        <v>-0.02</v>
      </c>
      <c r="T669">
        <v>-0.02</v>
      </c>
      <c r="U669">
        <v>7.4999999999999997E-2</v>
      </c>
      <c r="V669">
        <v>9.5000000000000001E-2</v>
      </c>
      <c r="W669">
        <v>7.4999999999999997E-2</v>
      </c>
      <c r="X669">
        <v>7.4999999999999997E-2</v>
      </c>
      <c r="Y669">
        <v>7.4999999999999997E-2</v>
      </c>
      <c r="Z669">
        <v>9.7000000000000003E-2</v>
      </c>
      <c r="AA669">
        <v>0.11700000000000001</v>
      </c>
      <c r="AB669">
        <v>9.7000000000000003E-2</v>
      </c>
      <c r="AC669">
        <v>9.7000000000000003E-2</v>
      </c>
      <c r="AD669">
        <v>9.7000000000000003E-2</v>
      </c>
      <c r="AE669" t="str">
        <f>VLOOKUP(G669,'[2]Fee Breakdown-After May18'!BO:BP,2,0)</f>
        <v>Telepon &amp; ElektronikPerangkat Pintar &amp; Dapat DipakaiPerangkat VR</v>
      </c>
      <c r="AR669" t="s">
        <v>1862</v>
      </c>
      <c r="AS669" t="s">
        <v>1872</v>
      </c>
      <c r="AT669" t="s">
        <v>1883</v>
      </c>
    </row>
    <row r="670" spans="1:46">
      <c r="A670" t="s">
        <v>2072</v>
      </c>
      <c r="B670">
        <v>601739</v>
      </c>
      <c r="C670" t="s">
        <v>2122</v>
      </c>
      <c r="D670">
        <v>909576</v>
      </c>
      <c r="E670" t="s">
        <v>2125</v>
      </c>
      <c r="F670">
        <v>803728</v>
      </c>
      <c r="G670" t="s">
        <v>3401</v>
      </c>
      <c r="H670" t="s">
        <v>3880</v>
      </c>
      <c r="I670" t="s">
        <v>2403</v>
      </c>
      <c r="J670" t="s">
        <v>2818</v>
      </c>
      <c r="K670">
        <v>0.04</v>
      </c>
      <c r="L670">
        <v>0.03</v>
      </c>
      <c r="M670">
        <v>-1.0000000000000002E-2</v>
      </c>
      <c r="N670">
        <v>0.1</v>
      </c>
      <c r="O670">
        <v>0.11700000000000001</v>
      </c>
      <c r="P670">
        <v>-0.02</v>
      </c>
      <c r="Q670">
        <v>0</v>
      </c>
      <c r="R670">
        <v>-0.02</v>
      </c>
      <c r="S670">
        <v>-0.02</v>
      </c>
      <c r="T670">
        <v>-0.02</v>
      </c>
      <c r="U670">
        <v>0.08</v>
      </c>
      <c r="V670">
        <v>0.1</v>
      </c>
      <c r="W670">
        <v>0.08</v>
      </c>
      <c r="X670">
        <v>0.08</v>
      </c>
      <c r="Y670">
        <v>0.08</v>
      </c>
      <c r="Z670">
        <v>9.7000000000000003E-2</v>
      </c>
      <c r="AA670">
        <v>0.11700000000000001</v>
      </c>
      <c r="AB670">
        <v>9.7000000000000003E-2</v>
      </c>
      <c r="AC670">
        <v>9.7000000000000003E-2</v>
      </c>
      <c r="AD670">
        <v>9.7000000000000003E-2</v>
      </c>
      <c r="AE670" t="str">
        <f>VLOOKUP(G670,'[2]Fee Breakdown-After May18'!BO:BP,2,0)</f>
        <v>Telepon &amp; ElektronikPerangkat Pintar &amp; Dapat DipakaiKacamata Pintar</v>
      </c>
      <c r="AR670" t="s">
        <v>1862</v>
      </c>
      <c r="AS670" t="s">
        <v>1872</v>
      </c>
      <c r="AT670" t="s">
        <v>1884</v>
      </c>
    </row>
    <row r="671" spans="1:46">
      <c r="A671" t="s">
        <v>2072</v>
      </c>
      <c r="B671">
        <v>601739</v>
      </c>
      <c r="C671" t="s">
        <v>2122</v>
      </c>
      <c r="D671">
        <v>909576</v>
      </c>
      <c r="E671" t="s">
        <v>2123</v>
      </c>
      <c r="F671">
        <v>914056</v>
      </c>
      <c r="G671" t="s">
        <v>3407</v>
      </c>
      <c r="H671" t="s">
        <v>3880</v>
      </c>
      <c r="I671" t="s">
        <v>2403</v>
      </c>
      <c r="J671" t="s">
        <v>2818</v>
      </c>
      <c r="K671">
        <v>0.04</v>
      </c>
      <c r="L671">
        <v>0.03</v>
      </c>
      <c r="M671">
        <v>-1.0000000000000002E-2</v>
      </c>
      <c r="N671">
        <v>0.1</v>
      </c>
      <c r="O671">
        <v>8.2000000000000003E-2</v>
      </c>
      <c r="P671">
        <v>-0.02</v>
      </c>
      <c r="Q671">
        <v>0</v>
      </c>
      <c r="R671">
        <v>-0.02</v>
      </c>
      <c r="S671">
        <v>-0.02</v>
      </c>
      <c r="T671">
        <v>-0.02</v>
      </c>
      <c r="U671">
        <v>0.08</v>
      </c>
      <c r="V671">
        <v>0.1</v>
      </c>
      <c r="W671">
        <v>0.08</v>
      </c>
      <c r="X671">
        <v>0.08</v>
      </c>
      <c r="Y671">
        <v>0.08</v>
      </c>
      <c r="Z671">
        <v>6.2E-2</v>
      </c>
      <c r="AA671">
        <v>8.2000000000000003E-2</v>
      </c>
      <c r="AB671">
        <v>6.2E-2</v>
      </c>
      <c r="AC671">
        <v>6.2E-2</v>
      </c>
      <c r="AD671">
        <v>6.2E-2</v>
      </c>
      <c r="AE671" t="str">
        <f>VLOOKUP(G671,'[2]Fee Breakdown-After May18'!BO:BP,2,0)</f>
        <v>Telepon &amp; ElektronikPerangkat Pintar &amp; Dapat DipakaiPelacak Kebugaran</v>
      </c>
      <c r="AR671" t="s">
        <v>1862</v>
      </c>
      <c r="AS671" t="s">
        <v>1872</v>
      </c>
      <c r="AT671" t="s">
        <v>1885</v>
      </c>
    </row>
    <row r="672" spans="1:46">
      <c r="A672" t="s">
        <v>2072</v>
      </c>
      <c r="B672">
        <v>601739</v>
      </c>
      <c r="C672" t="s">
        <v>2099</v>
      </c>
      <c r="D672">
        <v>909704</v>
      </c>
      <c r="E672" t="s">
        <v>2107</v>
      </c>
      <c r="F672">
        <v>984840</v>
      </c>
      <c r="G672" t="s">
        <v>3391</v>
      </c>
      <c r="H672" t="s">
        <v>4297</v>
      </c>
      <c r="I672" t="s">
        <v>2403</v>
      </c>
      <c r="J672" t="s">
        <v>2818</v>
      </c>
      <c r="K672">
        <v>0.04</v>
      </c>
      <c r="L672">
        <v>0.03</v>
      </c>
      <c r="M672">
        <v>-1.0000000000000002E-2</v>
      </c>
      <c r="N672">
        <v>7.7499999999999999E-2</v>
      </c>
      <c r="O672">
        <v>8.2000000000000003E-2</v>
      </c>
      <c r="P672">
        <v>-0.02</v>
      </c>
      <c r="Q672">
        <v>0</v>
      </c>
      <c r="R672">
        <v>-0.02</v>
      </c>
      <c r="S672">
        <v>-0.02</v>
      </c>
      <c r="T672">
        <v>-0.02</v>
      </c>
      <c r="U672">
        <v>5.7499999999999996E-2</v>
      </c>
      <c r="V672">
        <v>7.7499999999999999E-2</v>
      </c>
      <c r="W672">
        <v>5.7499999999999996E-2</v>
      </c>
      <c r="X672">
        <v>5.7499999999999996E-2</v>
      </c>
      <c r="Y672">
        <v>5.7499999999999996E-2</v>
      </c>
      <c r="Z672">
        <v>6.2E-2</v>
      </c>
      <c r="AA672">
        <v>8.2000000000000003E-2</v>
      </c>
      <c r="AB672">
        <v>6.2E-2</v>
      </c>
      <c r="AC672">
        <v>6.2E-2</v>
      </c>
      <c r="AD672">
        <v>6.2E-2</v>
      </c>
      <c r="AE672" t="str">
        <f>VLOOKUP(G672,'[2]Fee Breakdown-After May18'!BO:BP,2,0)</f>
        <v>Telepon &amp; ElektronikPerangkat EdukasiTablet untuk Menulis</v>
      </c>
      <c r="AR672" t="s">
        <v>1862</v>
      </c>
      <c r="AS672" t="s">
        <v>1872</v>
      </c>
      <c r="AT672" t="s">
        <v>1886</v>
      </c>
    </row>
    <row r="673" spans="1:46">
      <c r="A673" t="s">
        <v>2072</v>
      </c>
      <c r="B673">
        <v>601739</v>
      </c>
      <c r="C673" t="s">
        <v>2099</v>
      </c>
      <c r="D673">
        <v>909704</v>
      </c>
      <c r="E673" t="s">
        <v>2106</v>
      </c>
      <c r="F673">
        <v>985096</v>
      </c>
      <c r="G673" t="s">
        <v>3382</v>
      </c>
      <c r="H673" t="s">
        <v>4297</v>
      </c>
      <c r="I673" t="s">
        <v>2403</v>
      </c>
      <c r="J673" t="s">
        <v>2818</v>
      </c>
      <c r="K673">
        <v>0.04</v>
      </c>
      <c r="L673">
        <v>0.03</v>
      </c>
      <c r="M673">
        <v>-1.0000000000000002E-2</v>
      </c>
      <c r="N673">
        <v>9.5000000000000001E-2</v>
      </c>
      <c r="O673">
        <v>8.2000000000000003E-2</v>
      </c>
      <c r="P673">
        <v>-0.02</v>
      </c>
      <c r="Q673">
        <v>0</v>
      </c>
      <c r="R673">
        <v>-0.02</v>
      </c>
      <c r="S673">
        <v>-0.02</v>
      </c>
      <c r="T673">
        <v>-0.02</v>
      </c>
      <c r="U673">
        <v>7.4999999999999997E-2</v>
      </c>
      <c r="V673">
        <v>9.5000000000000001E-2</v>
      </c>
      <c r="W673">
        <v>7.4999999999999997E-2</v>
      </c>
      <c r="X673">
        <v>7.4999999999999997E-2</v>
      </c>
      <c r="Y673">
        <v>7.4999999999999997E-2</v>
      </c>
      <c r="Z673">
        <v>6.2E-2</v>
      </c>
      <c r="AA673">
        <v>8.2000000000000003E-2</v>
      </c>
      <c r="AB673">
        <v>6.2E-2</v>
      </c>
      <c r="AC673">
        <v>6.2E-2</v>
      </c>
      <c r="AD673">
        <v>6.2E-2</v>
      </c>
      <c r="AE673" t="str">
        <f>VLOOKUP(G673,'[2]Fee Breakdown-After May18'!BO:BP,2,0)</f>
        <v>Telepon &amp; ElektronikPerangkat EdukasiPena &amp; Perangkat untuk Membaca</v>
      </c>
      <c r="AR673" t="s">
        <v>1862</v>
      </c>
      <c r="AS673" t="s">
        <v>1872</v>
      </c>
      <c r="AT673" t="s">
        <v>1887</v>
      </c>
    </row>
    <row r="674" spans="1:46">
      <c r="A674" t="s">
        <v>2072</v>
      </c>
      <c r="B674">
        <v>601739</v>
      </c>
      <c r="C674" t="s">
        <v>2099</v>
      </c>
      <c r="D674">
        <v>909704</v>
      </c>
      <c r="E674" t="s">
        <v>2105</v>
      </c>
      <c r="F674">
        <v>914440</v>
      </c>
      <c r="G674" t="s">
        <v>3379</v>
      </c>
      <c r="H674" t="s">
        <v>4297</v>
      </c>
      <c r="I674" t="s">
        <v>2403</v>
      </c>
      <c r="J674" t="s">
        <v>2818</v>
      </c>
      <c r="K674">
        <v>0.04</v>
      </c>
      <c r="L674">
        <v>0.03</v>
      </c>
      <c r="M674">
        <v>-1.0000000000000002E-2</v>
      </c>
      <c r="N674">
        <v>9.5000000000000001E-2</v>
      </c>
      <c r="O674">
        <v>8.2000000000000003E-2</v>
      </c>
      <c r="P674">
        <v>-0.02</v>
      </c>
      <c r="Q674">
        <v>0</v>
      </c>
      <c r="R674">
        <v>-0.02</v>
      </c>
      <c r="S674">
        <v>-0.02</v>
      </c>
      <c r="T674">
        <v>-0.02</v>
      </c>
      <c r="U674">
        <v>7.4999999999999997E-2</v>
      </c>
      <c r="V674">
        <v>9.5000000000000001E-2</v>
      </c>
      <c r="W674">
        <v>7.4999999999999997E-2</v>
      </c>
      <c r="X674">
        <v>7.4999999999999997E-2</v>
      </c>
      <c r="Y674">
        <v>7.4999999999999997E-2</v>
      </c>
      <c r="Z674">
        <v>6.2E-2</v>
      </c>
      <c r="AA674">
        <v>8.2000000000000003E-2</v>
      </c>
      <c r="AB674">
        <v>6.2E-2</v>
      </c>
      <c r="AC674">
        <v>6.2E-2</v>
      </c>
      <c r="AD674">
        <v>6.2E-2</v>
      </c>
      <c r="AE674" t="str">
        <f>VLOOKUP(G674,'[2]Fee Breakdown-After May18'!BO:BP,2,0)</f>
        <v>Telepon &amp; ElektronikPerangkat EdukasiPembaca E-book</v>
      </c>
      <c r="AR674" t="s">
        <v>1862</v>
      </c>
      <c r="AS674" t="s">
        <v>1872</v>
      </c>
      <c r="AT674" t="s">
        <v>1888</v>
      </c>
    </row>
    <row r="675" spans="1:46">
      <c r="A675" t="s">
        <v>2072</v>
      </c>
      <c r="B675">
        <v>601739</v>
      </c>
      <c r="C675" t="s">
        <v>2099</v>
      </c>
      <c r="D675">
        <v>909704</v>
      </c>
      <c r="E675" t="s">
        <v>2104</v>
      </c>
      <c r="F675">
        <v>984968</v>
      </c>
      <c r="G675" t="s">
        <v>3376</v>
      </c>
      <c r="H675" t="s">
        <v>4297</v>
      </c>
      <c r="I675" t="s">
        <v>2403</v>
      </c>
      <c r="J675" t="s">
        <v>2818</v>
      </c>
      <c r="K675">
        <v>0.04</v>
      </c>
      <c r="L675">
        <v>0.03</v>
      </c>
      <c r="M675">
        <v>-1.0000000000000002E-2</v>
      </c>
      <c r="N675">
        <v>9.5000000000000001E-2</v>
      </c>
      <c r="O675">
        <v>8.2000000000000003E-2</v>
      </c>
      <c r="P675">
        <v>-0.02</v>
      </c>
      <c r="Q675">
        <v>0</v>
      </c>
      <c r="R675">
        <v>-0.02</v>
      </c>
      <c r="S675">
        <v>-0.02</v>
      </c>
      <c r="T675">
        <v>-0.02</v>
      </c>
      <c r="U675">
        <v>7.4999999999999997E-2</v>
      </c>
      <c r="V675">
        <v>9.5000000000000001E-2</v>
      </c>
      <c r="W675">
        <v>7.4999999999999997E-2</v>
      </c>
      <c r="X675">
        <v>7.4999999999999997E-2</v>
      </c>
      <c r="Y675">
        <v>7.4999999999999997E-2</v>
      </c>
      <c r="Z675">
        <v>6.2E-2</v>
      </c>
      <c r="AA675">
        <v>8.2000000000000003E-2</v>
      </c>
      <c r="AB675">
        <v>6.2E-2</v>
      </c>
      <c r="AC675">
        <v>6.2E-2</v>
      </c>
      <c r="AD675">
        <v>6.2E-2</v>
      </c>
      <c r="AE675" t="str">
        <f>VLOOKUP(G675,'[2]Fee Breakdown-After May18'!BO:BP,2,0)</f>
        <v>Telepon &amp; ElektronikPerangkat EdukasiNotebook Elektronik</v>
      </c>
      <c r="AR675" t="s">
        <v>1862</v>
      </c>
      <c r="AS675" t="s">
        <v>1872</v>
      </c>
      <c r="AT675" t="s">
        <v>1889</v>
      </c>
    </row>
    <row r="676" spans="1:46">
      <c r="A676" t="s">
        <v>2072</v>
      </c>
      <c r="B676">
        <v>601739</v>
      </c>
      <c r="C676" t="s">
        <v>2099</v>
      </c>
      <c r="D676">
        <v>909704</v>
      </c>
      <c r="E676" t="s">
        <v>2103</v>
      </c>
      <c r="F676">
        <v>985224</v>
      </c>
      <c r="G676" t="s">
        <v>3388</v>
      </c>
      <c r="H676" t="s">
        <v>4297</v>
      </c>
      <c r="I676" t="s">
        <v>2403</v>
      </c>
      <c r="J676" t="s">
        <v>2818</v>
      </c>
      <c r="K676">
        <v>0.04</v>
      </c>
      <c r="L676">
        <v>0.03</v>
      </c>
      <c r="M676">
        <v>-1.0000000000000002E-2</v>
      </c>
      <c r="N676">
        <v>9.5000000000000001E-2</v>
      </c>
      <c r="O676">
        <v>8.2000000000000003E-2</v>
      </c>
      <c r="P676">
        <v>-0.02</v>
      </c>
      <c r="Q676">
        <v>0</v>
      </c>
      <c r="R676">
        <v>-0.02</v>
      </c>
      <c r="S676">
        <v>-0.02</v>
      </c>
      <c r="T676">
        <v>-0.02</v>
      </c>
      <c r="U676">
        <v>7.4999999999999997E-2</v>
      </c>
      <c r="V676">
        <v>9.5000000000000001E-2</v>
      </c>
      <c r="W676">
        <v>7.4999999999999997E-2</v>
      </c>
      <c r="X676">
        <v>7.4999999999999997E-2</v>
      </c>
      <c r="Y676">
        <v>7.4999999999999997E-2</v>
      </c>
      <c r="Z676">
        <v>6.2E-2</v>
      </c>
      <c r="AA676">
        <v>8.2000000000000003E-2</v>
      </c>
      <c r="AB676">
        <v>6.2E-2</v>
      </c>
      <c r="AC676">
        <v>6.2E-2</v>
      </c>
      <c r="AD676">
        <v>6.2E-2</v>
      </c>
      <c r="AE676" t="str">
        <f>VLOOKUP(G676,'[2]Fee Breakdown-After May18'!BO:BP,2,0)</f>
        <v>Telepon &amp; ElektronikPerangkat EdukasiPerangkat Pembelajaran Elektronik</v>
      </c>
      <c r="AR676" t="s">
        <v>1862</v>
      </c>
      <c r="AS676" t="s">
        <v>1872</v>
      </c>
      <c r="AT676" t="s">
        <v>1890</v>
      </c>
    </row>
    <row r="677" spans="1:46">
      <c r="A677" t="s">
        <v>2072</v>
      </c>
      <c r="B677">
        <v>601739</v>
      </c>
      <c r="C677" t="s">
        <v>2099</v>
      </c>
      <c r="D677">
        <v>909704</v>
      </c>
      <c r="E677" t="s">
        <v>2102</v>
      </c>
      <c r="F677">
        <v>978824</v>
      </c>
      <c r="G677" t="s">
        <v>3373</v>
      </c>
      <c r="H677" t="s">
        <v>4297</v>
      </c>
      <c r="I677" t="s">
        <v>2403</v>
      </c>
      <c r="J677" t="s">
        <v>2818</v>
      </c>
      <c r="K677">
        <v>0.04</v>
      </c>
      <c r="L677">
        <v>0.03</v>
      </c>
      <c r="M677">
        <v>-1.0000000000000002E-2</v>
      </c>
      <c r="N677">
        <v>9.5000000000000001E-2</v>
      </c>
      <c r="O677">
        <v>0.11700000000000001</v>
      </c>
      <c r="P677">
        <v>-0.02</v>
      </c>
      <c r="Q677">
        <v>0</v>
      </c>
      <c r="R677">
        <v>-0.02</v>
      </c>
      <c r="S677">
        <v>-0.02</v>
      </c>
      <c r="T677">
        <v>-0.02</v>
      </c>
      <c r="U677">
        <v>7.4999999999999997E-2</v>
      </c>
      <c r="V677">
        <v>9.5000000000000001E-2</v>
      </c>
      <c r="W677">
        <v>7.4999999999999997E-2</v>
      </c>
      <c r="X677">
        <v>7.4999999999999997E-2</v>
      </c>
      <c r="Y677">
        <v>7.4999999999999997E-2</v>
      </c>
      <c r="Z677">
        <v>9.7000000000000003E-2</v>
      </c>
      <c r="AA677">
        <v>0.11700000000000001</v>
      </c>
      <c r="AB677">
        <v>9.7000000000000003E-2</v>
      </c>
      <c r="AC677">
        <v>9.7000000000000003E-2</v>
      </c>
      <c r="AD677">
        <v>9.7000000000000003E-2</v>
      </c>
      <c r="AE677" t="str">
        <f>VLOOKUP(G677,'[2]Fee Breakdown-After May18'!BO:BP,2,0)</f>
        <v>Telepon &amp; ElektronikPerangkat EdukasiKomponen &amp; Aksesori Perangkat Edukasi</v>
      </c>
      <c r="AR677" t="s">
        <v>1862</v>
      </c>
      <c r="AS677" t="s">
        <v>1872</v>
      </c>
      <c r="AT677" t="s">
        <v>1891</v>
      </c>
    </row>
    <row r="678" spans="1:46">
      <c r="A678" t="s">
        <v>2072</v>
      </c>
      <c r="B678">
        <v>601739</v>
      </c>
      <c r="C678" t="s">
        <v>2099</v>
      </c>
      <c r="D678">
        <v>909704</v>
      </c>
      <c r="E678" t="s">
        <v>2101</v>
      </c>
      <c r="F678">
        <v>914568</v>
      </c>
      <c r="G678" t="s">
        <v>3369</v>
      </c>
      <c r="H678" t="s">
        <v>4297</v>
      </c>
      <c r="I678" t="s">
        <v>2403</v>
      </c>
      <c r="J678" t="s">
        <v>2818</v>
      </c>
      <c r="K678">
        <v>0.04</v>
      </c>
      <c r="L678">
        <v>0.03</v>
      </c>
      <c r="M678">
        <v>-1.0000000000000002E-2</v>
      </c>
      <c r="N678">
        <v>0.1</v>
      </c>
      <c r="O678">
        <v>8.2000000000000003E-2</v>
      </c>
      <c r="P678">
        <v>-0.02</v>
      </c>
      <c r="Q678">
        <v>0</v>
      </c>
      <c r="R678">
        <v>-0.02</v>
      </c>
      <c r="S678">
        <v>-0.02</v>
      </c>
      <c r="T678">
        <v>-0.02</v>
      </c>
      <c r="U678">
        <v>0.08</v>
      </c>
      <c r="V678">
        <v>0.1</v>
      </c>
      <c r="W678">
        <v>0.08</v>
      </c>
      <c r="X678">
        <v>0.08</v>
      </c>
      <c r="Y678">
        <v>0.08</v>
      </c>
      <c r="Z678">
        <v>6.2E-2</v>
      </c>
      <c r="AA678">
        <v>8.2000000000000003E-2</v>
      </c>
      <c r="AB678">
        <v>6.2E-2</v>
      </c>
      <c r="AC678">
        <v>6.2E-2</v>
      </c>
      <c r="AD678">
        <v>6.2E-2</v>
      </c>
      <c r="AE678" t="str">
        <f>VLOOKUP(G678,'[2]Fee Breakdown-After May18'!BO:BP,2,0)</f>
        <v>Telepon &amp; ElektronikPerangkat EdukasiKamus Elektronik</v>
      </c>
      <c r="AR678" t="s">
        <v>1862</v>
      </c>
      <c r="AS678" t="s">
        <v>1872</v>
      </c>
      <c r="AT678" t="s">
        <v>1892</v>
      </c>
    </row>
    <row r="679" spans="1:46">
      <c r="A679" t="s">
        <v>2072</v>
      </c>
      <c r="B679">
        <v>601739</v>
      </c>
      <c r="C679" t="s">
        <v>2099</v>
      </c>
      <c r="D679">
        <v>909704</v>
      </c>
      <c r="E679" t="s">
        <v>2100</v>
      </c>
      <c r="F679">
        <v>985352</v>
      </c>
      <c r="G679" t="s">
        <v>3385</v>
      </c>
      <c r="H679" t="s">
        <v>4297</v>
      </c>
      <c r="I679" t="s">
        <v>2403</v>
      </c>
      <c r="J679" t="s">
        <v>2818</v>
      </c>
      <c r="K679">
        <v>0.04</v>
      </c>
      <c r="L679">
        <v>0.03</v>
      </c>
      <c r="M679">
        <v>-1.0000000000000002E-2</v>
      </c>
      <c r="N679">
        <v>9.5000000000000001E-2</v>
      </c>
      <c r="O679">
        <v>4.4999999999999998E-2</v>
      </c>
      <c r="P679">
        <v>-0.02</v>
      </c>
      <c r="Q679">
        <v>0</v>
      </c>
      <c r="R679">
        <v>-0.02</v>
      </c>
      <c r="S679">
        <v>-0.02</v>
      </c>
      <c r="T679">
        <v>-0.02</v>
      </c>
      <c r="U679">
        <v>7.4999999999999997E-2</v>
      </c>
      <c r="V679">
        <v>9.5000000000000001E-2</v>
      </c>
      <c r="W679">
        <v>7.4999999999999997E-2</v>
      </c>
      <c r="X679">
        <v>7.4999999999999997E-2</v>
      </c>
      <c r="Y679">
        <v>7.4999999999999997E-2</v>
      </c>
      <c r="Z679">
        <v>2.4999999999999998E-2</v>
      </c>
      <c r="AA679">
        <v>4.4999999999999998E-2</v>
      </c>
      <c r="AB679">
        <v>2.4999999999999998E-2</v>
      </c>
      <c r="AC679">
        <v>2.4999999999999998E-2</v>
      </c>
      <c r="AD679">
        <v>2.4999999999999998E-2</v>
      </c>
      <c r="AE679" t="str">
        <f>VLOOKUP(G679,'[2]Fee Breakdown-After May18'!BO:BP,2,0)</f>
        <v>Telepon &amp; ElektronikPerangkat EdukasiPena Digital &amp; Pena Pintar</v>
      </c>
      <c r="AR679" t="s">
        <v>1862</v>
      </c>
      <c r="AS679" t="s">
        <v>1872</v>
      </c>
      <c r="AT679" t="s">
        <v>1893</v>
      </c>
    </row>
    <row r="680" spans="1:46">
      <c r="A680" t="s">
        <v>1717</v>
      </c>
      <c r="B680">
        <v>700645</v>
      </c>
      <c r="C680" t="s">
        <v>373</v>
      </c>
      <c r="D680">
        <v>2315536</v>
      </c>
      <c r="E680" t="s">
        <v>1774</v>
      </c>
      <c r="F680">
        <v>2321040</v>
      </c>
      <c r="G680" t="s">
        <v>2476</v>
      </c>
      <c r="H680" t="s">
        <v>3641</v>
      </c>
      <c r="I680" t="s">
        <v>2403</v>
      </c>
      <c r="J680" t="s">
        <v>2529</v>
      </c>
      <c r="K680">
        <v>0.04</v>
      </c>
      <c r="L680">
        <v>6.5000000000000002E-2</v>
      </c>
      <c r="M680">
        <v>2.5000000000000001E-2</v>
      </c>
      <c r="N680">
        <v>7.4999999999999997E-2</v>
      </c>
      <c r="O680">
        <v>0.06</v>
      </c>
      <c r="P680">
        <v>0</v>
      </c>
      <c r="Q680">
        <v>0</v>
      </c>
      <c r="R680">
        <v>0</v>
      </c>
      <c r="S680">
        <v>0</v>
      </c>
      <c r="T680">
        <v>0</v>
      </c>
      <c r="U680">
        <v>7.4999999999999997E-2</v>
      </c>
      <c r="V680">
        <v>7.4999999999999997E-2</v>
      </c>
      <c r="W680">
        <v>7.4999999999999997E-2</v>
      </c>
      <c r="X680">
        <v>7.4999999999999997E-2</v>
      </c>
      <c r="Y680">
        <v>7.4999999999999997E-2</v>
      </c>
      <c r="Z680">
        <v>0.06</v>
      </c>
      <c r="AA680">
        <v>0.06</v>
      </c>
      <c r="AB680">
        <v>0.06</v>
      </c>
      <c r="AC680">
        <v>0.06</v>
      </c>
      <c r="AD680">
        <v>0.06</v>
      </c>
      <c r="AE680" t="str">
        <f>VLOOKUP(G680,'[2]Fee Breakdown-After May18'!BO:BP,2,0)</f>
        <v>KesehatanVaporizerKumparan Vape</v>
      </c>
      <c r="AR680" t="s">
        <v>1862</v>
      </c>
      <c r="AS680" t="s">
        <v>851</v>
      </c>
      <c r="AT680" t="s">
        <v>1894</v>
      </c>
    </row>
    <row r="681" spans="1:46">
      <c r="A681" t="s">
        <v>2267</v>
      </c>
      <c r="B681">
        <v>604579</v>
      </c>
      <c r="C681" t="s">
        <v>2273</v>
      </c>
      <c r="D681">
        <v>2315280</v>
      </c>
      <c r="E681" t="s">
        <v>2276</v>
      </c>
      <c r="F681">
        <v>2317456</v>
      </c>
      <c r="G681" t="s">
        <v>4315</v>
      </c>
      <c r="H681" t="s">
        <v>4316</v>
      </c>
      <c r="I681" t="s">
        <v>2547</v>
      </c>
      <c r="J681" t="s">
        <v>2267</v>
      </c>
      <c r="K681">
        <v>5.5E-2</v>
      </c>
      <c r="L681">
        <v>7.0000000000000007E-2</v>
      </c>
      <c r="M681">
        <v>1.5000000000000006E-2</v>
      </c>
      <c r="N681">
        <v>0.1</v>
      </c>
      <c r="O681">
        <v>0.122</v>
      </c>
      <c r="P681">
        <v>-0.02</v>
      </c>
      <c r="Q681">
        <v>0</v>
      </c>
      <c r="R681">
        <v>-0.02</v>
      </c>
      <c r="S681">
        <v>-0.02</v>
      </c>
      <c r="T681">
        <v>-0.02</v>
      </c>
      <c r="U681">
        <v>0.08</v>
      </c>
      <c r="V681">
        <v>0.1</v>
      </c>
      <c r="W681">
        <v>0.08</v>
      </c>
      <c r="X681">
        <v>0.08</v>
      </c>
      <c r="Y681">
        <v>0.08</v>
      </c>
      <c r="Z681">
        <v>0.10199999999999999</v>
      </c>
      <c r="AA681">
        <v>0.122</v>
      </c>
      <c r="AB681">
        <v>0.10199999999999999</v>
      </c>
      <c r="AC681">
        <v>0.10199999999999999</v>
      </c>
      <c r="AD681">
        <v>0.10199999999999999</v>
      </c>
      <c r="AE681" t="str">
        <f>VLOOKUP(G681,'[2]Fee Breakdown-After May18'!BO:BP,2,0)</f>
        <v>Alat &amp; Perangkat KerasOtomatisasi IndustriSensor Gas</v>
      </c>
      <c r="AR681" t="s">
        <v>1862</v>
      </c>
      <c r="AS681" t="s">
        <v>851</v>
      </c>
      <c r="AT681" t="s">
        <v>1895</v>
      </c>
    </row>
    <row r="682" spans="1:46">
      <c r="A682" t="s">
        <v>1717</v>
      </c>
      <c r="B682">
        <v>700645</v>
      </c>
      <c r="C682" t="s">
        <v>1752</v>
      </c>
      <c r="D682">
        <v>2315408</v>
      </c>
      <c r="E682" t="s">
        <v>1756</v>
      </c>
      <c r="F682">
        <v>2320016</v>
      </c>
      <c r="G682" t="s">
        <v>4144</v>
      </c>
      <c r="H682" t="s">
        <v>3767</v>
      </c>
      <c r="I682" t="s">
        <v>2457</v>
      </c>
      <c r="J682" t="s">
        <v>1717</v>
      </c>
      <c r="K682">
        <v>0.04</v>
      </c>
      <c r="L682">
        <v>6.5000000000000002E-2</v>
      </c>
      <c r="M682">
        <v>2.5000000000000001E-2</v>
      </c>
      <c r="N682">
        <v>7.4999999999999997E-2</v>
      </c>
      <c r="O682">
        <v>6.2E-2</v>
      </c>
      <c r="P682">
        <v>0</v>
      </c>
      <c r="Q682">
        <v>0</v>
      </c>
      <c r="R682">
        <v>0</v>
      </c>
      <c r="S682">
        <v>0</v>
      </c>
      <c r="T682">
        <v>0</v>
      </c>
      <c r="U682">
        <v>7.4999999999999997E-2</v>
      </c>
      <c r="V682">
        <v>7.4999999999999997E-2</v>
      </c>
      <c r="W682">
        <v>7.4999999999999997E-2</v>
      </c>
      <c r="X682">
        <v>7.4999999999999997E-2</v>
      </c>
      <c r="Y682">
        <v>7.4999999999999997E-2</v>
      </c>
      <c r="Z682">
        <v>6.2E-2</v>
      </c>
      <c r="AA682">
        <v>6.2E-2</v>
      </c>
      <c r="AB682">
        <v>6.2E-2</v>
      </c>
      <c r="AC682">
        <v>6.2E-2</v>
      </c>
      <c r="AD682">
        <v>6.2E-2</v>
      </c>
      <c r="AE682" t="str">
        <f>VLOOKUP(G682,'[2]Fee Breakdown-After May18'!BO:BP,2,0)</f>
        <v>KesehatanObat ResepObat Kanker</v>
      </c>
      <c r="AR682" t="s">
        <v>1862</v>
      </c>
      <c r="AS682" t="s">
        <v>851</v>
      </c>
      <c r="AT682" t="s">
        <v>1896</v>
      </c>
    </row>
    <row r="683" spans="1:46">
      <c r="A683" t="s">
        <v>1929</v>
      </c>
      <c r="B683">
        <v>953224</v>
      </c>
      <c r="C683" t="s">
        <v>1946</v>
      </c>
      <c r="D683">
        <v>964232</v>
      </c>
      <c r="G683" t="s">
        <v>3536</v>
      </c>
      <c r="H683" t="s">
        <v>3536</v>
      </c>
      <c r="I683" t="s">
        <v>246</v>
      </c>
      <c r="J683" t="s">
        <v>2479</v>
      </c>
      <c r="K683">
        <v>0.04</v>
      </c>
      <c r="L683">
        <v>4.4999999999999998E-2</v>
      </c>
      <c r="M683">
        <v>4.9999999999999975E-3</v>
      </c>
      <c r="N683">
        <v>4.7500000000000001E-2</v>
      </c>
      <c r="O683">
        <v>3.6999999999999998E-2</v>
      </c>
      <c r="P683">
        <v>-5.0000000000000001E-3</v>
      </c>
      <c r="Q683">
        <v>0</v>
      </c>
      <c r="R683">
        <v>-5.0000000000000001E-3</v>
      </c>
      <c r="S683">
        <v>-5.0000000000000001E-3</v>
      </c>
      <c r="T683">
        <v>-5.0000000000000001E-3</v>
      </c>
      <c r="U683">
        <v>4.2500000000000003E-2</v>
      </c>
      <c r="V683">
        <v>4.7500000000000001E-2</v>
      </c>
      <c r="W683">
        <v>4.2500000000000003E-2</v>
      </c>
      <c r="X683">
        <v>4.2500000000000003E-2</v>
      </c>
      <c r="Y683">
        <v>4.2500000000000003E-2</v>
      </c>
      <c r="Z683">
        <v>3.2000000000000001E-2</v>
      </c>
      <c r="AA683">
        <v>3.6999999999999998E-2</v>
      </c>
      <c r="AB683">
        <v>3.2000000000000001E-2</v>
      </c>
      <c r="AC683">
        <v>3.2000000000000001E-2</v>
      </c>
      <c r="AD683">
        <v>3.2000000000000001E-2</v>
      </c>
      <c r="AE683" t="str">
        <f>VLOOKUP(G683,'[2]Fee Breakdown-After May18'!BO:BP,2,0)</f>
        <v>Aksesori Perhiasan &amp; TurunannyaBatu Semimulia</v>
      </c>
      <c r="AR683" t="s">
        <v>1862</v>
      </c>
      <c r="AS683" t="s">
        <v>851</v>
      </c>
      <c r="AT683" t="s">
        <v>1897</v>
      </c>
    </row>
    <row r="684" spans="1:46">
      <c r="A684" t="s">
        <v>1929</v>
      </c>
      <c r="B684">
        <v>953224</v>
      </c>
      <c r="C684" t="s">
        <v>1938</v>
      </c>
      <c r="D684">
        <v>955272</v>
      </c>
      <c r="G684" t="s">
        <v>3538</v>
      </c>
      <c r="H684" t="s">
        <v>3538</v>
      </c>
      <c r="I684" t="s">
        <v>246</v>
      </c>
      <c r="J684" t="s">
        <v>2479</v>
      </c>
      <c r="K684">
        <v>0.04</v>
      </c>
      <c r="L684">
        <v>4.4999999999999998E-2</v>
      </c>
      <c r="M684">
        <v>4.9999999999999975E-3</v>
      </c>
      <c r="N684">
        <v>4.7500000000000001E-2</v>
      </c>
      <c r="O684">
        <v>3.6999999999999998E-2</v>
      </c>
      <c r="P684">
        <v>-5.0000000000000001E-3</v>
      </c>
      <c r="Q684">
        <v>0</v>
      </c>
      <c r="R684">
        <v>-5.0000000000000001E-3</v>
      </c>
      <c r="S684">
        <v>-5.0000000000000001E-3</v>
      </c>
      <c r="T684">
        <v>-5.0000000000000001E-3</v>
      </c>
      <c r="U684">
        <v>4.2500000000000003E-2</v>
      </c>
      <c r="V684">
        <v>4.7500000000000001E-2</v>
      </c>
      <c r="W684">
        <v>4.2500000000000003E-2</v>
      </c>
      <c r="X684">
        <v>4.2500000000000003E-2</v>
      </c>
      <c r="Y684">
        <v>4.2500000000000003E-2</v>
      </c>
      <c r="Z684">
        <v>3.2000000000000001E-2</v>
      </c>
      <c r="AA684">
        <v>3.6999999999999998E-2</v>
      </c>
      <c r="AB684">
        <v>3.2000000000000001E-2</v>
      </c>
      <c r="AC684">
        <v>3.2000000000000001E-2</v>
      </c>
      <c r="AD684">
        <v>3.2000000000000001E-2</v>
      </c>
      <c r="AE684" t="str">
        <f>VLOOKUP(G684,'[2]Fee Breakdown-After May18'!BO:BP,2,0)</f>
        <v>Aksesori Perhiasan &amp; TurunannyaBerlian</v>
      </c>
      <c r="AR684" t="s">
        <v>1862</v>
      </c>
      <c r="AS684" t="s">
        <v>851</v>
      </c>
      <c r="AT684" t="s">
        <v>1898</v>
      </c>
    </row>
    <row r="685" spans="1:46">
      <c r="A685" t="s">
        <v>1504</v>
      </c>
      <c r="B685">
        <v>601755</v>
      </c>
      <c r="C685" t="s">
        <v>1561</v>
      </c>
      <c r="D685">
        <v>831112</v>
      </c>
      <c r="E685" t="s">
        <v>1565</v>
      </c>
      <c r="F685">
        <v>855560</v>
      </c>
      <c r="G685" t="s">
        <v>4325</v>
      </c>
      <c r="H685" t="s">
        <v>2970</v>
      </c>
      <c r="I685" t="s">
        <v>2971</v>
      </c>
      <c r="J685" t="s">
        <v>2972</v>
      </c>
      <c r="K685">
        <v>0.04</v>
      </c>
      <c r="L685">
        <v>0.04</v>
      </c>
      <c r="M685">
        <v>0</v>
      </c>
      <c r="N685">
        <v>6.25E-2</v>
      </c>
      <c r="O685">
        <v>9.1999999999999998E-2</v>
      </c>
      <c r="P685">
        <v>-0.02</v>
      </c>
      <c r="Q685">
        <v>0</v>
      </c>
      <c r="R685">
        <v>-0.02</v>
      </c>
      <c r="S685">
        <v>-0.02</v>
      </c>
      <c r="T685">
        <v>-0.02</v>
      </c>
      <c r="U685">
        <v>4.2499999999999996E-2</v>
      </c>
      <c r="V685">
        <v>6.25E-2</v>
      </c>
      <c r="W685">
        <v>4.2499999999999996E-2</v>
      </c>
      <c r="X685">
        <v>4.2499999999999996E-2</v>
      </c>
      <c r="Y685">
        <v>4.2499999999999996E-2</v>
      </c>
      <c r="Z685">
        <v>7.1999999999999995E-2</v>
      </c>
      <c r="AA685">
        <v>9.1999999999999998E-2</v>
      </c>
      <c r="AB685">
        <v>7.1999999999999995E-2</v>
      </c>
      <c r="AC685">
        <v>7.1999999999999995E-2</v>
      </c>
      <c r="AD685">
        <v>7.1999999999999995E-2</v>
      </c>
      <c r="AE685" t="str">
        <f>VLOOKUP(G685,'[2]Fee Breakdown-After May18'!BO:BP,2,0)</f>
        <v>Komputer &amp; Peralatan KantorAlat Tulis &amp; Perlengkapan KantorKartu</v>
      </c>
      <c r="AR685" t="s">
        <v>1862</v>
      </c>
      <c r="AS685" t="s">
        <v>851</v>
      </c>
      <c r="AT685" t="s">
        <v>1899</v>
      </c>
    </row>
    <row r="686" spans="1:46">
      <c r="A686" t="s">
        <v>1504</v>
      </c>
      <c r="B686">
        <v>601755</v>
      </c>
      <c r="C686" t="s">
        <v>1522</v>
      </c>
      <c r="D686">
        <v>825352</v>
      </c>
      <c r="E686" t="s">
        <v>1533</v>
      </c>
      <c r="F686">
        <v>2318608</v>
      </c>
      <c r="G686" t="s">
        <v>2549</v>
      </c>
      <c r="H686" t="s">
        <v>2839</v>
      </c>
      <c r="I686" t="s">
        <v>2403</v>
      </c>
      <c r="J686" t="s">
        <v>1504</v>
      </c>
      <c r="K686">
        <v>0.04</v>
      </c>
      <c r="L686">
        <v>0.04</v>
      </c>
      <c r="M686">
        <v>0</v>
      </c>
      <c r="N686">
        <v>4.7500000000000001E-2</v>
      </c>
      <c r="O686">
        <v>3.6999999999999998E-2</v>
      </c>
      <c r="P686">
        <v>-5.0000000000000001E-3</v>
      </c>
      <c r="Q686">
        <v>0</v>
      </c>
      <c r="R686">
        <v>-5.0000000000000001E-3</v>
      </c>
      <c r="S686">
        <v>-5.0000000000000001E-3</v>
      </c>
      <c r="T686">
        <v>-5.0000000000000001E-3</v>
      </c>
      <c r="U686">
        <v>4.2500000000000003E-2</v>
      </c>
      <c r="V686">
        <v>4.7500000000000001E-2</v>
      </c>
      <c r="W686">
        <v>4.2500000000000003E-2</v>
      </c>
      <c r="X686">
        <v>4.2500000000000003E-2</v>
      </c>
      <c r="Y686">
        <v>4.2500000000000003E-2</v>
      </c>
      <c r="Z686">
        <v>3.2000000000000001E-2</v>
      </c>
      <c r="AA686">
        <v>3.6999999999999998E-2</v>
      </c>
      <c r="AB686">
        <v>3.2000000000000001E-2</v>
      </c>
      <c r="AC686">
        <v>3.2000000000000001E-2</v>
      </c>
      <c r="AD686">
        <v>3.2000000000000001E-2</v>
      </c>
      <c r="AE686" t="str">
        <f>VLOOKUP(G686,'[2]Fee Breakdown-After May18'!BO:BP,2,0)</f>
        <v>Komputer &amp; Peralatan KantorKomponen Desktop &amp; LaptopTuner TV &amp; Kartu Tangkap Video</v>
      </c>
      <c r="AR686" t="s">
        <v>1862</v>
      </c>
      <c r="AS686" t="s">
        <v>851</v>
      </c>
      <c r="AT686" t="s">
        <v>1900</v>
      </c>
    </row>
    <row r="687" spans="1:46">
      <c r="A687" t="s">
        <v>1717</v>
      </c>
      <c r="B687">
        <v>700645</v>
      </c>
      <c r="C687" t="s">
        <v>1742</v>
      </c>
      <c r="D687">
        <v>949384</v>
      </c>
      <c r="E687" t="s">
        <v>1743</v>
      </c>
      <c r="F687">
        <v>950024</v>
      </c>
      <c r="G687" t="s">
        <v>4126</v>
      </c>
      <c r="H687" t="s">
        <v>4216</v>
      </c>
      <c r="I687" t="s">
        <v>2457</v>
      </c>
      <c r="J687" t="s">
        <v>1717</v>
      </c>
      <c r="K687">
        <v>0.04</v>
      </c>
      <c r="L687">
        <v>6.5000000000000002E-2</v>
      </c>
      <c r="M687">
        <v>2.5000000000000001E-2</v>
      </c>
      <c r="N687">
        <v>9.5000000000000001E-2</v>
      </c>
      <c r="O687">
        <v>8.2000000000000003E-2</v>
      </c>
      <c r="P687">
        <v>-0.02</v>
      </c>
      <c r="Q687">
        <v>0</v>
      </c>
      <c r="R687">
        <v>-0.02</v>
      </c>
      <c r="S687">
        <v>-0.02</v>
      </c>
      <c r="T687">
        <v>-0.02</v>
      </c>
      <c r="U687">
        <v>7.4999999999999997E-2</v>
      </c>
      <c r="V687">
        <v>9.5000000000000001E-2</v>
      </c>
      <c r="W687">
        <v>7.4999999999999997E-2</v>
      </c>
      <c r="X687">
        <v>7.4999999999999997E-2</v>
      </c>
      <c r="Y687">
        <v>7.4999999999999997E-2</v>
      </c>
      <c r="Z687">
        <v>6.2E-2</v>
      </c>
      <c r="AA687">
        <v>8.2000000000000003E-2</v>
      </c>
      <c r="AB687">
        <v>6.2E-2</v>
      </c>
      <c r="AC687">
        <v>6.2E-2</v>
      </c>
      <c r="AD687">
        <v>6.2E-2</v>
      </c>
      <c r="AE687" t="str">
        <f>VLOOKUP(G687,'[2]Fee Breakdown-After May18'!BO:BP,2,0)</f>
        <v>KesehatanObat &amp; Pengobatan OTCAlergi, Sinus &amp; Asma</v>
      </c>
      <c r="AR687" t="s">
        <v>1862</v>
      </c>
      <c r="AS687" t="s">
        <v>851</v>
      </c>
      <c r="AT687" t="s">
        <v>1901</v>
      </c>
    </row>
    <row r="688" spans="1:46">
      <c r="A688" t="s">
        <v>2322</v>
      </c>
      <c r="B688">
        <v>601152</v>
      </c>
      <c r="C688" t="s">
        <v>2328</v>
      </c>
      <c r="D688">
        <v>842760</v>
      </c>
      <c r="E688" t="s">
        <v>2040</v>
      </c>
      <c r="F688">
        <v>844040</v>
      </c>
      <c r="G688" t="s">
        <v>3840</v>
      </c>
      <c r="H688" t="s">
        <v>3601</v>
      </c>
      <c r="I688" t="s">
        <v>246</v>
      </c>
      <c r="J688" t="s">
        <v>2322</v>
      </c>
      <c r="K688">
        <v>5.5E-2</v>
      </c>
      <c r="L688">
        <v>0.08</v>
      </c>
      <c r="M688">
        <v>2.5000000000000001E-2</v>
      </c>
      <c r="N688">
        <v>9.2499999999999999E-2</v>
      </c>
      <c r="O688">
        <v>0.1095</v>
      </c>
      <c r="P688">
        <v>-1.2500000000000002E-2</v>
      </c>
      <c r="Q688">
        <v>0</v>
      </c>
      <c r="R688">
        <v>-1.2500000000000002E-2</v>
      </c>
      <c r="S688">
        <v>-1.2500000000000002E-2</v>
      </c>
      <c r="T688">
        <v>-1.2500000000000002E-2</v>
      </c>
      <c r="U688">
        <v>0.08</v>
      </c>
      <c r="V688">
        <v>9.2499999999999999E-2</v>
      </c>
      <c r="W688">
        <v>0.08</v>
      </c>
      <c r="X688">
        <v>0.08</v>
      </c>
      <c r="Y688">
        <v>0.08</v>
      </c>
      <c r="Z688">
        <v>9.7000000000000003E-2</v>
      </c>
      <c r="AA688">
        <v>0.1095</v>
      </c>
      <c r="AB688">
        <v>9.7000000000000003E-2</v>
      </c>
      <c r="AC688">
        <v>9.7000000000000003E-2</v>
      </c>
      <c r="AD688">
        <v>9.7000000000000003E-2</v>
      </c>
      <c r="AE688" t="str">
        <f>VLOOKUP(G688,'[2]Fee Breakdown-After May18'!BO:BP,2,0)</f>
        <v>Pakaian &amp; Pakaian Dalam WanitaSetelan &amp; Overall WanitaSet Pakaian Couple</v>
      </c>
      <c r="AR688" t="s">
        <v>1862</v>
      </c>
      <c r="AS688" t="s">
        <v>851</v>
      </c>
      <c r="AT688" t="s">
        <v>1345</v>
      </c>
    </row>
    <row r="689" spans="1:46">
      <c r="A689" t="s">
        <v>1615</v>
      </c>
      <c r="B689">
        <v>700437</v>
      </c>
      <c r="C689" t="s">
        <v>1673</v>
      </c>
      <c r="D689">
        <v>915080</v>
      </c>
      <c r="E689" t="s">
        <v>1677</v>
      </c>
      <c r="F689">
        <v>919432</v>
      </c>
      <c r="G689" t="s">
        <v>4187</v>
      </c>
      <c r="H689" t="s">
        <v>3885</v>
      </c>
      <c r="I689" t="s">
        <v>2457</v>
      </c>
      <c r="J689" t="s">
        <v>1615</v>
      </c>
      <c r="K689">
        <v>0.05</v>
      </c>
      <c r="L689">
        <v>6.5000000000000002E-2</v>
      </c>
      <c r="M689">
        <v>1.4999999999999999E-2</v>
      </c>
      <c r="N689">
        <v>7.7499999999999999E-2</v>
      </c>
      <c r="O689">
        <v>7.1999999999999995E-2</v>
      </c>
      <c r="P689">
        <v>-0.02</v>
      </c>
      <c r="Q689">
        <v>0</v>
      </c>
      <c r="R689">
        <v>-0.02</v>
      </c>
      <c r="S689">
        <v>-0.02</v>
      </c>
      <c r="T689">
        <v>-0.02</v>
      </c>
      <c r="U689">
        <v>5.7499999999999996E-2</v>
      </c>
      <c r="V689">
        <v>7.7499999999999999E-2</v>
      </c>
      <c r="W689">
        <v>5.7499999999999996E-2</v>
      </c>
      <c r="X689">
        <v>5.7499999999999996E-2</v>
      </c>
      <c r="Y689">
        <v>5.7499999999999996E-2</v>
      </c>
      <c r="Z689">
        <v>5.1999999999999991E-2</v>
      </c>
      <c r="AA689">
        <v>7.1999999999999995E-2</v>
      </c>
      <c r="AB689">
        <v>5.1999999999999991E-2</v>
      </c>
      <c r="AC689">
        <v>5.1999999999999991E-2</v>
      </c>
      <c r="AD689">
        <v>5.1999999999999991E-2</v>
      </c>
      <c r="AE689" t="str">
        <f>VLOOKUP(G689,'[2]Fee Breakdown-After May18'!BO:BP,2,0)</f>
        <v>Makanan &amp; MinumanBahan Makanan &amp; Peralatan Memasak PokokSaus Masak</v>
      </c>
      <c r="AR689" t="s">
        <v>1862</v>
      </c>
      <c r="AS689" t="s">
        <v>851</v>
      </c>
      <c r="AT689" t="s">
        <v>1902</v>
      </c>
    </row>
    <row r="690" spans="1:46">
      <c r="A690" t="s">
        <v>1615</v>
      </c>
      <c r="B690">
        <v>700437</v>
      </c>
      <c r="C690" t="s">
        <v>1673</v>
      </c>
      <c r="D690">
        <v>915080</v>
      </c>
      <c r="E690" t="s">
        <v>1682</v>
      </c>
      <c r="F690">
        <v>919176</v>
      </c>
      <c r="G690" t="s">
        <v>4172</v>
      </c>
      <c r="H690" t="s">
        <v>3885</v>
      </c>
      <c r="I690" t="s">
        <v>2457</v>
      </c>
      <c r="J690" t="s">
        <v>1615</v>
      </c>
      <c r="K690">
        <v>0.05</v>
      </c>
      <c r="L690">
        <v>6.5000000000000002E-2</v>
      </c>
      <c r="M690">
        <v>1.4999999999999999E-2</v>
      </c>
      <c r="N690">
        <v>7.7499999999999999E-2</v>
      </c>
      <c r="O690">
        <v>7.1999999999999995E-2</v>
      </c>
      <c r="P690">
        <v>-0.02</v>
      </c>
      <c r="Q690">
        <v>0</v>
      </c>
      <c r="R690">
        <v>-0.02</v>
      </c>
      <c r="S690">
        <v>-0.02</v>
      </c>
      <c r="T690">
        <v>-0.02</v>
      </c>
      <c r="U690">
        <v>5.7499999999999996E-2</v>
      </c>
      <c r="V690">
        <v>7.7499999999999999E-2</v>
      </c>
      <c r="W690">
        <v>5.7499999999999996E-2</v>
      </c>
      <c r="X690">
        <v>5.7499999999999996E-2</v>
      </c>
      <c r="Y690">
        <v>5.7499999999999996E-2</v>
      </c>
      <c r="Z690">
        <v>5.1999999999999991E-2</v>
      </c>
      <c r="AA690">
        <v>7.1999999999999995E-2</v>
      </c>
      <c r="AB690">
        <v>5.1999999999999991E-2</v>
      </c>
      <c r="AC690">
        <v>5.1999999999999991E-2</v>
      </c>
      <c r="AD690">
        <v>5.1999999999999991E-2</v>
      </c>
      <c r="AE690" t="str">
        <f>VLOOKUP(G690,'[2]Fee Breakdown-After May18'!BO:BP,2,0)</f>
        <v>Makanan &amp; MinumanBahan Makanan &amp; Peralatan Memasak PokokBumbu, Rempah &amp; Bumbu</v>
      </c>
      <c r="AR690" t="s">
        <v>1862</v>
      </c>
      <c r="AS690" t="s">
        <v>851</v>
      </c>
      <c r="AT690" t="s">
        <v>1903</v>
      </c>
    </row>
    <row r="691" spans="1:46">
      <c r="A691" t="s">
        <v>1615</v>
      </c>
      <c r="B691">
        <v>700437</v>
      </c>
      <c r="C691" t="s">
        <v>1673</v>
      </c>
      <c r="D691">
        <v>915080</v>
      </c>
      <c r="E691" t="s">
        <v>1689</v>
      </c>
      <c r="F691">
        <v>919048</v>
      </c>
      <c r="G691" t="s">
        <v>4176</v>
      </c>
      <c r="H691" t="s">
        <v>3885</v>
      </c>
      <c r="I691" t="s">
        <v>2457</v>
      </c>
      <c r="J691" t="s">
        <v>1615</v>
      </c>
      <c r="K691">
        <v>0.05</v>
      </c>
      <c r="L691">
        <v>6.5000000000000002E-2</v>
      </c>
      <c r="M691">
        <v>1.4999999999999999E-2</v>
      </c>
      <c r="N691">
        <v>7.7499999999999999E-2</v>
      </c>
      <c r="O691">
        <v>7.1999999999999995E-2</v>
      </c>
      <c r="P691">
        <v>-0.02</v>
      </c>
      <c r="Q691">
        <v>0</v>
      </c>
      <c r="R691">
        <v>-0.02</v>
      </c>
      <c r="S691">
        <v>-0.02</v>
      </c>
      <c r="T691">
        <v>-0.02</v>
      </c>
      <c r="U691">
        <v>5.7499999999999996E-2</v>
      </c>
      <c r="V691">
        <v>7.7499999999999999E-2</v>
      </c>
      <c r="W691">
        <v>5.7499999999999996E-2</v>
      </c>
      <c r="X691">
        <v>5.7499999999999996E-2</v>
      </c>
      <c r="Y691">
        <v>5.7499999999999996E-2</v>
      </c>
      <c r="Z691">
        <v>5.1999999999999991E-2</v>
      </c>
      <c r="AA691">
        <v>7.1999999999999995E-2</v>
      </c>
      <c r="AB691">
        <v>5.1999999999999991E-2</v>
      </c>
      <c r="AC691">
        <v>5.1999999999999991E-2</v>
      </c>
      <c r="AD691">
        <v>5.1999999999999991E-2</v>
      </c>
      <c r="AE691" t="str">
        <f>VLOOKUP(G691,'[2]Fee Breakdown-After May18'!BO:BP,2,0)</f>
        <v>Makanan &amp; MinumanBahan Makanan &amp; Peralatan Memasak PokokGula &amp; Pemanis</v>
      </c>
      <c r="AR691" t="s">
        <v>1862</v>
      </c>
      <c r="AS691" t="s">
        <v>851</v>
      </c>
      <c r="AT691" t="s">
        <v>1904</v>
      </c>
    </row>
    <row r="692" spans="1:46">
      <c r="A692" t="s">
        <v>1615</v>
      </c>
      <c r="B692">
        <v>700437</v>
      </c>
      <c r="C692" t="s">
        <v>1673</v>
      </c>
      <c r="D692">
        <v>915080</v>
      </c>
      <c r="E692" t="s">
        <v>1687</v>
      </c>
      <c r="F692">
        <v>917896</v>
      </c>
      <c r="G692" t="s">
        <v>4171</v>
      </c>
      <c r="H692" t="s">
        <v>3885</v>
      </c>
      <c r="I692" t="s">
        <v>2457</v>
      </c>
      <c r="J692" t="s">
        <v>1615</v>
      </c>
      <c r="K692">
        <v>0.05</v>
      </c>
      <c r="L692">
        <v>6.5000000000000002E-2</v>
      </c>
      <c r="M692">
        <v>1.4999999999999999E-2</v>
      </c>
      <c r="N692">
        <v>7.7499999999999999E-2</v>
      </c>
      <c r="O692">
        <v>7.1999999999999995E-2</v>
      </c>
      <c r="P692">
        <v>-0.02</v>
      </c>
      <c r="Q692">
        <v>0</v>
      </c>
      <c r="R692">
        <v>-0.02</v>
      </c>
      <c r="S692">
        <v>-0.02</v>
      </c>
      <c r="T692">
        <v>-0.02</v>
      </c>
      <c r="U692">
        <v>5.7499999999999996E-2</v>
      </c>
      <c r="V692">
        <v>7.7499999999999999E-2</v>
      </c>
      <c r="W692">
        <v>5.7499999999999996E-2</v>
      </c>
      <c r="X692">
        <v>5.7499999999999996E-2</v>
      </c>
      <c r="Y692">
        <v>5.7499999999999996E-2</v>
      </c>
      <c r="Z692">
        <v>5.1999999999999991E-2</v>
      </c>
      <c r="AA692">
        <v>7.1999999999999995E-2</v>
      </c>
      <c r="AB692">
        <v>5.1999999999999991E-2</v>
      </c>
      <c r="AC692">
        <v>5.1999999999999991E-2</v>
      </c>
      <c r="AD692">
        <v>5.1999999999999991E-2</v>
      </c>
      <c r="AE692" t="str">
        <f>VLOOKUP(G692,'[2]Fee Breakdown-After May18'!BO:BP,2,0)</f>
        <v>Makanan &amp; MinumanBahan Makanan &amp; Peralatan Memasak PokokBeras</v>
      </c>
      <c r="AR692" t="s">
        <v>1862</v>
      </c>
      <c r="AS692" t="s">
        <v>851</v>
      </c>
      <c r="AT692" t="s">
        <v>1905</v>
      </c>
    </row>
    <row r="693" spans="1:46">
      <c r="A693" t="s">
        <v>1244</v>
      </c>
      <c r="B693">
        <v>602284</v>
      </c>
      <c r="C693" t="s">
        <v>1281</v>
      </c>
      <c r="D693">
        <v>878216</v>
      </c>
      <c r="E693" t="s">
        <v>1287</v>
      </c>
      <c r="F693">
        <v>602761</v>
      </c>
      <c r="G693" t="s">
        <v>3882</v>
      </c>
      <c r="H693" t="s">
        <v>4099</v>
      </c>
      <c r="I693" t="s">
        <v>2457</v>
      </c>
      <c r="J693" t="s">
        <v>2739</v>
      </c>
      <c r="K693">
        <v>0.04</v>
      </c>
      <c r="L693">
        <v>7.0000000000000007E-2</v>
      </c>
      <c r="M693">
        <v>3.0000000000000006E-2</v>
      </c>
      <c r="N693">
        <v>9.2499999999999999E-2</v>
      </c>
      <c r="O693">
        <v>0.1095</v>
      </c>
      <c r="P693">
        <v>-1.2500000000000002E-2</v>
      </c>
      <c r="Q693">
        <v>0</v>
      </c>
      <c r="R693">
        <v>-1.2500000000000002E-2</v>
      </c>
      <c r="S693">
        <v>-1.2500000000000002E-2</v>
      </c>
      <c r="T693">
        <v>-1.2500000000000002E-2</v>
      </c>
      <c r="U693">
        <v>0.08</v>
      </c>
      <c r="V693">
        <v>9.2499999999999999E-2</v>
      </c>
      <c r="W693">
        <v>0.08</v>
      </c>
      <c r="X693">
        <v>0.08</v>
      </c>
      <c r="Y693">
        <v>0.08</v>
      </c>
      <c r="Z693">
        <v>9.7000000000000003E-2</v>
      </c>
      <c r="AA693">
        <v>0.1095</v>
      </c>
      <c r="AB693">
        <v>9.7000000000000003E-2</v>
      </c>
      <c r="AC693">
        <v>9.7000000000000003E-2</v>
      </c>
      <c r="AD693">
        <v>9.7000000000000003E-2</v>
      </c>
      <c r="AE693" t="str">
        <f>VLOOKUP(G693,'[2]Fee Breakdown-After May18'!BO:BP,2,0)</f>
        <v>Bayi &amp; PersalinanFurnitur BayiDipan &amp; Tempat Tidur</v>
      </c>
      <c r="AR693" t="s">
        <v>1862</v>
      </c>
      <c r="AS693" t="s">
        <v>851</v>
      </c>
      <c r="AT693" t="s">
        <v>1906</v>
      </c>
    </row>
    <row r="694" spans="1:46">
      <c r="A694" t="s">
        <v>1615</v>
      </c>
      <c r="B694">
        <v>700437</v>
      </c>
      <c r="C694" t="s">
        <v>1673</v>
      </c>
      <c r="D694">
        <v>915080</v>
      </c>
      <c r="E694" t="s">
        <v>1683</v>
      </c>
      <c r="F694">
        <v>920328</v>
      </c>
      <c r="G694" t="s">
        <v>4180</v>
      </c>
      <c r="H694" t="s">
        <v>3885</v>
      </c>
      <c r="I694" t="s">
        <v>2457</v>
      </c>
      <c r="J694" t="s">
        <v>1615</v>
      </c>
      <c r="K694">
        <v>0.05</v>
      </c>
      <c r="L694">
        <v>6.5000000000000002E-2</v>
      </c>
      <c r="M694">
        <v>1.4999999999999999E-2</v>
      </c>
      <c r="N694">
        <v>7.7499999999999999E-2</v>
      </c>
      <c r="O694">
        <v>0.11700000000000001</v>
      </c>
      <c r="P694">
        <v>-0.02</v>
      </c>
      <c r="Q694">
        <v>0</v>
      </c>
      <c r="R694">
        <v>-0.02</v>
      </c>
      <c r="S694">
        <v>-0.02</v>
      </c>
      <c r="T694">
        <v>-0.02</v>
      </c>
      <c r="U694">
        <v>5.7499999999999996E-2</v>
      </c>
      <c r="V694">
        <v>7.7499999999999999E-2</v>
      </c>
      <c r="W694">
        <v>5.7499999999999996E-2</v>
      </c>
      <c r="X694">
        <v>5.7499999999999996E-2</v>
      </c>
      <c r="Y694">
        <v>5.7499999999999996E-2</v>
      </c>
      <c r="Z694">
        <v>9.7000000000000003E-2</v>
      </c>
      <c r="AA694">
        <v>0.11700000000000001</v>
      </c>
      <c r="AB694">
        <v>9.7000000000000003E-2</v>
      </c>
      <c r="AC694">
        <v>9.7000000000000003E-2</v>
      </c>
      <c r="AD694">
        <v>9.7000000000000003E-2</v>
      </c>
      <c r="AE694" t="str">
        <f>VLOOKUP(G694,'[2]Fee Breakdown-After May18'!BO:BP,2,0)</f>
        <v>Makanan &amp; MinumanBahan Makanan &amp; Peralatan Memasak PokokMadu &amp; Sirup Maple</v>
      </c>
      <c r="AR694" t="s">
        <v>1862</v>
      </c>
      <c r="AS694" t="s">
        <v>851</v>
      </c>
      <c r="AT694" t="s">
        <v>1907</v>
      </c>
    </row>
    <row r="695" spans="1:46">
      <c r="A695" t="s">
        <v>1615</v>
      </c>
      <c r="B695">
        <v>700437</v>
      </c>
      <c r="C695" t="s">
        <v>1673</v>
      </c>
      <c r="D695">
        <v>915080</v>
      </c>
      <c r="E695" t="s">
        <v>1675</v>
      </c>
      <c r="F695">
        <v>919816</v>
      </c>
      <c r="G695" t="s">
        <v>4188</v>
      </c>
      <c r="H695" t="s">
        <v>3885</v>
      </c>
      <c r="I695" t="s">
        <v>2457</v>
      </c>
      <c r="J695" t="s">
        <v>1615</v>
      </c>
      <c r="K695">
        <v>0.05</v>
      </c>
      <c r="L695">
        <v>6.5000000000000002E-2</v>
      </c>
      <c r="M695">
        <v>1.4999999999999999E-2</v>
      </c>
      <c r="N695">
        <v>7.7499999999999999E-2</v>
      </c>
      <c r="O695">
        <v>8.2000000000000003E-2</v>
      </c>
      <c r="P695">
        <v>-0.02</v>
      </c>
      <c r="Q695">
        <v>0</v>
      </c>
      <c r="R695">
        <v>-0.02</v>
      </c>
      <c r="S695">
        <v>-0.02</v>
      </c>
      <c r="T695">
        <v>-0.02</v>
      </c>
      <c r="U695">
        <v>5.7499999999999996E-2</v>
      </c>
      <c r="V695">
        <v>7.7499999999999999E-2</v>
      </c>
      <c r="W695">
        <v>5.7499999999999996E-2</v>
      </c>
      <c r="X695">
        <v>5.7499999999999996E-2</v>
      </c>
      <c r="Y695">
        <v>5.7499999999999996E-2</v>
      </c>
      <c r="Z695">
        <v>6.2E-2</v>
      </c>
      <c r="AA695">
        <v>8.2000000000000003E-2</v>
      </c>
      <c r="AB695">
        <v>6.2E-2</v>
      </c>
      <c r="AC695">
        <v>6.2E-2</v>
      </c>
      <c r="AD695">
        <v>6.2E-2</v>
      </c>
      <c r="AE695" t="str">
        <f>VLOOKUP(G695,'[2]Fee Breakdown-After May18'!BO:BP,2,0)</f>
        <v>Makanan &amp; MinumanBahan Makanan &amp; Peralatan Memasak PokokStok, Saus &amp; Sup Instan</v>
      </c>
      <c r="AR695" t="s">
        <v>1862</v>
      </c>
      <c r="AS695" t="s">
        <v>851</v>
      </c>
      <c r="AT695" t="s">
        <v>1908</v>
      </c>
    </row>
    <row r="696" spans="1:46">
      <c r="A696" t="s">
        <v>1615</v>
      </c>
      <c r="B696">
        <v>700437</v>
      </c>
      <c r="C696" t="s">
        <v>1673</v>
      </c>
      <c r="D696">
        <v>915080</v>
      </c>
      <c r="E696" t="s">
        <v>1686</v>
      </c>
      <c r="F696">
        <v>918024</v>
      </c>
      <c r="G696" t="s">
        <v>4185</v>
      </c>
      <c r="H696" t="s">
        <v>3885</v>
      </c>
      <c r="I696" t="s">
        <v>2457</v>
      </c>
      <c r="J696" t="s">
        <v>1615</v>
      </c>
      <c r="K696">
        <v>0.05</v>
      </c>
      <c r="L696">
        <v>6.5000000000000002E-2</v>
      </c>
      <c r="M696">
        <v>1.4999999999999999E-2</v>
      </c>
      <c r="N696">
        <v>7.7499999999999999E-2</v>
      </c>
      <c r="O696">
        <v>8.2000000000000003E-2</v>
      </c>
      <c r="P696">
        <v>-0.02</v>
      </c>
      <c r="Q696">
        <v>0</v>
      </c>
      <c r="R696">
        <v>-0.02</v>
      </c>
      <c r="S696">
        <v>-0.02</v>
      </c>
      <c r="T696">
        <v>-0.02</v>
      </c>
      <c r="U696">
        <v>5.7499999999999996E-2</v>
      </c>
      <c r="V696">
        <v>7.7499999999999999E-2</v>
      </c>
      <c r="W696">
        <v>5.7499999999999996E-2</v>
      </c>
      <c r="X696">
        <v>5.7499999999999996E-2</v>
      </c>
      <c r="Y696">
        <v>5.7499999999999996E-2</v>
      </c>
      <c r="Z696">
        <v>6.2E-2</v>
      </c>
      <c r="AA696">
        <v>8.2000000000000003E-2</v>
      </c>
      <c r="AB696">
        <v>6.2E-2</v>
      </c>
      <c r="AC696">
        <v>6.2E-2</v>
      </c>
      <c r="AD696">
        <v>6.2E-2</v>
      </c>
      <c r="AE696" t="str">
        <f>VLOOKUP(G696,'[2]Fee Breakdown-After May18'!BO:BP,2,0)</f>
        <v>Makanan &amp; MinumanBahan Makanan &amp; Peralatan Memasak PokokPasta, Mie, &amp; Vermiseli</v>
      </c>
      <c r="AR696" t="s">
        <v>1862</v>
      </c>
      <c r="AS696" t="s">
        <v>851</v>
      </c>
      <c r="AT696" t="s">
        <v>1909</v>
      </c>
    </row>
    <row r="697" spans="1:46">
      <c r="A697" t="s">
        <v>1615</v>
      </c>
      <c r="B697">
        <v>700437</v>
      </c>
      <c r="C697" t="s">
        <v>1673</v>
      </c>
      <c r="D697">
        <v>915080</v>
      </c>
      <c r="E697" t="s">
        <v>1676</v>
      </c>
      <c r="F697">
        <v>919944</v>
      </c>
      <c r="G697" t="s">
        <v>4178</v>
      </c>
      <c r="H697" t="s">
        <v>3885</v>
      </c>
      <c r="I697" t="s">
        <v>2457</v>
      </c>
      <c r="J697" t="s">
        <v>1615</v>
      </c>
      <c r="K697">
        <v>0.05</v>
      </c>
      <c r="L697">
        <v>6.5000000000000002E-2</v>
      </c>
      <c r="M697">
        <v>1.4999999999999999E-2</v>
      </c>
      <c r="N697">
        <v>7.7499999999999999E-2</v>
      </c>
      <c r="O697">
        <v>7.1999999999999995E-2</v>
      </c>
      <c r="P697">
        <v>-0.02</v>
      </c>
      <c r="Q697">
        <v>0</v>
      </c>
      <c r="R697">
        <v>-0.02</v>
      </c>
      <c r="S697">
        <v>-0.02</v>
      </c>
      <c r="T697">
        <v>-0.02</v>
      </c>
      <c r="U697">
        <v>5.7499999999999996E-2</v>
      </c>
      <c r="V697">
        <v>7.7499999999999999E-2</v>
      </c>
      <c r="W697">
        <v>5.7499999999999996E-2</v>
      </c>
      <c r="X697">
        <v>5.7499999999999996E-2</v>
      </c>
      <c r="Y697">
        <v>5.7499999999999996E-2</v>
      </c>
      <c r="Z697">
        <v>5.1999999999999991E-2</v>
      </c>
      <c r="AA697">
        <v>7.1999999999999995E-2</v>
      </c>
      <c r="AB697">
        <v>5.1999999999999991E-2</v>
      </c>
      <c r="AC697">
        <v>5.1999999999999991E-2</v>
      </c>
      <c r="AD697">
        <v>5.1999999999999991E-2</v>
      </c>
      <c r="AE697" t="str">
        <f>VLOOKUP(G697,'[2]Fee Breakdown-After May18'!BO:BP,2,0)</f>
        <v>Makanan &amp; MinumanBahan Makanan &amp; Peralatan Memasak PokokKit Pasta &amp; Bumbu Masak</v>
      </c>
      <c r="AR697" t="s">
        <v>1862</v>
      </c>
      <c r="AS697" t="s">
        <v>851</v>
      </c>
      <c r="AT697" t="s">
        <v>1910</v>
      </c>
    </row>
    <row r="698" spans="1:46">
      <c r="A698" t="s">
        <v>1615</v>
      </c>
      <c r="B698">
        <v>700437</v>
      </c>
      <c r="C698" t="s">
        <v>1673</v>
      </c>
      <c r="D698">
        <v>915080</v>
      </c>
      <c r="E698" t="s">
        <v>1680</v>
      </c>
      <c r="F698">
        <v>920072</v>
      </c>
      <c r="G698" t="s">
        <v>4186</v>
      </c>
      <c r="H698" t="s">
        <v>3885</v>
      </c>
      <c r="I698" t="s">
        <v>2457</v>
      </c>
      <c r="J698" t="s">
        <v>1615</v>
      </c>
      <c r="K698">
        <v>0.05</v>
      </c>
      <c r="L698">
        <v>6.5000000000000002E-2</v>
      </c>
      <c r="M698">
        <v>1.4999999999999999E-2</v>
      </c>
      <c r="N698">
        <v>7.7499999999999999E-2</v>
      </c>
      <c r="O698">
        <v>7.1999999999999995E-2</v>
      </c>
      <c r="P698">
        <v>-0.02</v>
      </c>
      <c r="Q698">
        <v>0</v>
      </c>
      <c r="R698">
        <v>-0.02</v>
      </c>
      <c r="S698">
        <v>-0.02</v>
      </c>
      <c r="T698">
        <v>-0.02</v>
      </c>
      <c r="U698">
        <v>5.7499999999999996E-2</v>
      </c>
      <c r="V698">
        <v>7.7499999999999999E-2</v>
      </c>
      <c r="W698">
        <v>5.7499999999999996E-2</v>
      </c>
      <c r="X698">
        <v>5.7499999999999996E-2</v>
      </c>
      <c r="Y698">
        <v>5.7499999999999996E-2</v>
      </c>
      <c r="Z698">
        <v>5.1999999999999991E-2</v>
      </c>
      <c r="AA698">
        <v>7.1999999999999995E-2</v>
      </c>
      <c r="AB698">
        <v>5.1999999999999991E-2</v>
      </c>
      <c r="AC698">
        <v>5.1999999999999991E-2</v>
      </c>
      <c r="AD698">
        <v>5.1999999999999991E-2</v>
      </c>
      <c r="AE698" t="str">
        <f>VLOOKUP(G698,'[2]Fee Breakdown-After May18'!BO:BP,2,0)</f>
        <v>Makanan &amp; MinumanBahan Makanan &amp; Peralatan Memasak PokokPenambah Rasa</v>
      </c>
      <c r="AR698" t="s">
        <v>1862</v>
      </c>
      <c r="AS698" t="s">
        <v>851</v>
      </c>
      <c r="AT698" t="s">
        <v>1911</v>
      </c>
    </row>
    <row r="699" spans="1:46">
      <c r="A699" t="s">
        <v>1615</v>
      </c>
      <c r="B699">
        <v>700437</v>
      </c>
      <c r="C699" t="s">
        <v>1673</v>
      </c>
      <c r="D699">
        <v>915080</v>
      </c>
      <c r="E699" t="s">
        <v>1690</v>
      </c>
      <c r="F699">
        <v>919560</v>
      </c>
      <c r="G699" t="s">
        <v>4173</v>
      </c>
      <c r="H699" t="s">
        <v>3885</v>
      </c>
      <c r="I699" t="s">
        <v>2457</v>
      </c>
      <c r="J699" t="s">
        <v>1615</v>
      </c>
      <c r="K699">
        <v>0.05</v>
      </c>
      <c r="L699">
        <v>6.5000000000000002E-2</v>
      </c>
      <c r="M699">
        <v>1.4999999999999999E-2</v>
      </c>
      <c r="N699">
        <v>7.7499999999999999E-2</v>
      </c>
      <c r="O699">
        <v>7.1999999999999995E-2</v>
      </c>
      <c r="P699">
        <v>-0.02</v>
      </c>
      <c r="Q699">
        <v>0</v>
      </c>
      <c r="R699">
        <v>-0.02</v>
      </c>
      <c r="S699">
        <v>-0.02</v>
      </c>
      <c r="T699">
        <v>-0.02</v>
      </c>
      <c r="U699">
        <v>5.7499999999999996E-2</v>
      </c>
      <c r="V699">
        <v>7.7499999999999999E-2</v>
      </c>
      <c r="W699">
        <v>5.7499999999999996E-2</v>
      </c>
      <c r="X699">
        <v>5.7499999999999996E-2</v>
      </c>
      <c r="Y699">
        <v>5.7499999999999996E-2</v>
      </c>
      <c r="Z699">
        <v>5.1999999999999991E-2</v>
      </c>
      <c r="AA699">
        <v>7.1999999999999995E-2</v>
      </c>
      <c r="AB699">
        <v>5.1999999999999991E-2</v>
      </c>
      <c r="AC699">
        <v>5.1999999999999991E-2</v>
      </c>
      <c r="AD699">
        <v>5.1999999999999991E-2</v>
      </c>
      <c r="AE699" t="str">
        <f>VLOOKUP(G699,'[2]Fee Breakdown-After May18'!BO:BP,2,0)</f>
        <v>Makanan &amp; MinumanBahan Makanan &amp; Peralatan Memasak PokokCuka</v>
      </c>
      <c r="AR699" t="s">
        <v>1862</v>
      </c>
      <c r="AS699" t="s">
        <v>851</v>
      </c>
      <c r="AT699" t="s">
        <v>1912</v>
      </c>
    </row>
    <row r="700" spans="1:46">
      <c r="A700" t="s">
        <v>1615</v>
      </c>
      <c r="B700">
        <v>700437</v>
      </c>
      <c r="C700" t="s">
        <v>1673</v>
      </c>
      <c r="D700">
        <v>915080</v>
      </c>
      <c r="E700" t="s">
        <v>1688</v>
      </c>
      <c r="F700">
        <v>919304</v>
      </c>
      <c r="G700" t="s">
        <v>4175</v>
      </c>
      <c r="H700" t="s">
        <v>3885</v>
      </c>
      <c r="I700" t="s">
        <v>2457</v>
      </c>
      <c r="J700" t="s">
        <v>1615</v>
      </c>
      <c r="K700">
        <v>0.05</v>
      </c>
      <c r="L700">
        <v>6.5000000000000002E-2</v>
      </c>
      <c r="M700">
        <v>1.4999999999999999E-2</v>
      </c>
      <c r="N700">
        <v>7.7499999999999999E-2</v>
      </c>
      <c r="O700">
        <v>7.1999999999999995E-2</v>
      </c>
      <c r="P700">
        <v>-0.02</v>
      </c>
      <c r="Q700">
        <v>0</v>
      </c>
      <c r="R700">
        <v>-0.02</v>
      </c>
      <c r="S700">
        <v>-0.02</v>
      </c>
      <c r="T700">
        <v>-0.02</v>
      </c>
      <c r="U700">
        <v>5.7499999999999996E-2</v>
      </c>
      <c r="V700">
        <v>7.7499999999999999E-2</v>
      </c>
      <c r="W700">
        <v>5.7499999999999996E-2</v>
      </c>
      <c r="X700">
        <v>5.7499999999999996E-2</v>
      </c>
      <c r="Y700">
        <v>5.7499999999999996E-2</v>
      </c>
      <c r="Z700">
        <v>5.1999999999999991E-2</v>
      </c>
      <c r="AA700">
        <v>7.1999999999999995E-2</v>
      </c>
      <c r="AB700">
        <v>5.1999999999999991E-2</v>
      </c>
      <c r="AC700">
        <v>5.1999999999999991E-2</v>
      </c>
      <c r="AD700">
        <v>5.1999999999999991E-2</v>
      </c>
      <c r="AE700" t="str">
        <f>VLOOKUP(G700,'[2]Fee Breakdown-After May18'!BO:BP,2,0)</f>
        <v>Makanan &amp; MinumanBahan Makanan &amp; Peralatan Memasak PokokGaram</v>
      </c>
      <c r="AR700" t="s">
        <v>1862</v>
      </c>
      <c r="AS700" t="s">
        <v>851</v>
      </c>
      <c r="AT700" t="s">
        <v>1913</v>
      </c>
    </row>
    <row r="701" spans="1:46">
      <c r="A701" t="s">
        <v>1615</v>
      </c>
      <c r="B701">
        <v>700437</v>
      </c>
      <c r="C701" t="s">
        <v>1673</v>
      </c>
      <c r="D701">
        <v>915080</v>
      </c>
      <c r="E701" t="s">
        <v>1685</v>
      </c>
      <c r="F701">
        <v>918920</v>
      </c>
      <c r="G701" t="s">
        <v>4183</v>
      </c>
      <c r="H701" t="s">
        <v>3885</v>
      </c>
      <c r="I701" t="s">
        <v>2457</v>
      </c>
      <c r="J701" t="s">
        <v>1615</v>
      </c>
      <c r="K701">
        <v>0.05</v>
      </c>
      <c r="L701">
        <v>6.5000000000000002E-2</v>
      </c>
      <c r="M701">
        <v>1.4999999999999999E-2</v>
      </c>
      <c r="N701">
        <v>7.7499999999999999E-2</v>
      </c>
      <c r="O701">
        <v>7.1999999999999995E-2</v>
      </c>
      <c r="P701">
        <v>-0.02</v>
      </c>
      <c r="Q701">
        <v>0</v>
      </c>
      <c r="R701">
        <v>-0.02</v>
      </c>
      <c r="S701">
        <v>-0.02</v>
      </c>
      <c r="T701">
        <v>-0.02</v>
      </c>
      <c r="U701">
        <v>5.7499999999999996E-2</v>
      </c>
      <c r="V701">
        <v>7.7499999999999999E-2</v>
      </c>
      <c r="W701">
        <v>5.7499999999999996E-2</v>
      </c>
      <c r="X701">
        <v>5.7499999999999996E-2</v>
      </c>
      <c r="Y701">
        <v>5.7499999999999996E-2</v>
      </c>
      <c r="Z701">
        <v>5.1999999999999991E-2</v>
      </c>
      <c r="AA701">
        <v>7.1999999999999995E-2</v>
      </c>
      <c r="AB701">
        <v>5.1999999999999991E-2</v>
      </c>
      <c r="AC701">
        <v>5.1999999999999991E-2</v>
      </c>
      <c r="AD701">
        <v>5.1999999999999991E-2</v>
      </c>
      <c r="AE701" t="str">
        <f>VLOOKUP(G701,'[2]Fee Breakdown-After May18'!BO:BP,2,0)</f>
        <v>Makanan &amp; MinumanBahan Makanan &amp; Peralatan Memasak PokokMinyak</v>
      </c>
      <c r="AR701" t="s">
        <v>1862</v>
      </c>
      <c r="AS701" t="s">
        <v>851</v>
      </c>
      <c r="AT701" t="s">
        <v>1914</v>
      </c>
    </row>
    <row r="702" spans="1:46">
      <c r="A702" t="s">
        <v>1615</v>
      </c>
      <c r="B702">
        <v>700437</v>
      </c>
      <c r="C702" t="s">
        <v>1673</v>
      </c>
      <c r="D702">
        <v>915080</v>
      </c>
      <c r="E702" t="s">
        <v>1681</v>
      </c>
      <c r="F702">
        <v>920200</v>
      </c>
      <c r="G702" t="s">
        <v>4189</v>
      </c>
      <c r="H702" t="s">
        <v>3885</v>
      </c>
      <c r="I702" t="s">
        <v>2457</v>
      </c>
      <c r="J702" t="s">
        <v>1615</v>
      </c>
      <c r="K702">
        <v>0.05</v>
      </c>
      <c r="L702">
        <v>6.5000000000000002E-2</v>
      </c>
      <c r="M702">
        <v>1.4999999999999999E-2</v>
      </c>
      <c r="N702">
        <v>7.7499999999999999E-2</v>
      </c>
      <c r="O702">
        <v>7.1999999999999995E-2</v>
      </c>
      <c r="P702">
        <v>-0.02</v>
      </c>
      <c r="Q702">
        <v>0</v>
      </c>
      <c r="R702">
        <v>-0.02</v>
      </c>
      <c r="S702">
        <v>-0.02</v>
      </c>
      <c r="T702">
        <v>-0.02</v>
      </c>
      <c r="U702">
        <v>5.7499999999999996E-2</v>
      </c>
      <c r="V702">
        <v>7.7499999999999999E-2</v>
      </c>
      <c r="W702">
        <v>5.7499999999999996E-2</v>
      </c>
      <c r="X702">
        <v>5.7499999999999996E-2</v>
      </c>
      <c r="Y702">
        <v>5.7499999999999996E-2</v>
      </c>
      <c r="Z702">
        <v>5.1999999999999991E-2</v>
      </c>
      <c r="AA702">
        <v>7.1999999999999995E-2</v>
      </c>
      <c r="AB702">
        <v>5.1999999999999991E-2</v>
      </c>
      <c r="AC702">
        <v>5.1999999999999991E-2</v>
      </c>
      <c r="AD702">
        <v>5.1999999999999991E-2</v>
      </c>
      <c r="AE702" t="str">
        <f>VLOOKUP(G702,'[2]Fee Breakdown-After May18'!BO:BP,2,0)</f>
        <v>Makanan &amp; MinumanBahan Makanan &amp; Peralatan Memasak PokokTepung</v>
      </c>
      <c r="AR702" t="s">
        <v>1862</v>
      </c>
      <c r="AS702" t="s">
        <v>851</v>
      </c>
      <c r="AT702" t="s">
        <v>1915</v>
      </c>
    </row>
    <row r="703" spans="1:46">
      <c r="A703" t="s">
        <v>1615</v>
      </c>
      <c r="B703">
        <v>700437</v>
      </c>
      <c r="C703" t="s">
        <v>1673</v>
      </c>
      <c r="D703">
        <v>915080</v>
      </c>
      <c r="E703" t="s">
        <v>1674</v>
      </c>
      <c r="F703">
        <v>918152</v>
      </c>
      <c r="G703" t="s">
        <v>4177</v>
      </c>
      <c r="H703" t="s">
        <v>3885</v>
      </c>
      <c r="I703" t="s">
        <v>2457</v>
      </c>
      <c r="J703" t="s">
        <v>1615</v>
      </c>
      <c r="K703">
        <v>0.05</v>
      </c>
      <c r="L703">
        <v>6.5000000000000002E-2</v>
      </c>
      <c r="M703">
        <v>1.4999999999999999E-2</v>
      </c>
      <c r="N703">
        <v>0.1</v>
      </c>
      <c r="O703">
        <v>0.11700000000000001</v>
      </c>
      <c r="P703">
        <v>-0.02</v>
      </c>
      <c r="Q703">
        <v>0</v>
      </c>
      <c r="R703">
        <v>-0.02</v>
      </c>
      <c r="S703">
        <v>-0.02</v>
      </c>
      <c r="T703">
        <v>-0.02</v>
      </c>
      <c r="U703">
        <v>0.08</v>
      </c>
      <c r="V703">
        <v>0.1</v>
      </c>
      <c r="W703">
        <v>0.08</v>
      </c>
      <c r="X703">
        <v>0.08</v>
      </c>
      <c r="Y703">
        <v>0.08</v>
      </c>
      <c r="Z703">
        <v>9.7000000000000003E-2</v>
      </c>
      <c r="AA703">
        <v>0.11700000000000001</v>
      </c>
      <c r="AB703">
        <v>9.7000000000000003E-2</v>
      </c>
      <c r="AC703">
        <v>9.7000000000000003E-2</v>
      </c>
      <c r="AD703">
        <v>9.7000000000000003E-2</v>
      </c>
      <c r="AE703" t="str">
        <f>VLOOKUP(G703,'[2]Fee Breakdown-After May18'!BO:BP,2,0)</f>
        <v>Makanan &amp; MinumanBahan Makanan &amp; Peralatan Memasak PokokKacang-kacangan &amp; Biji-bijian</v>
      </c>
      <c r="AR703" t="s">
        <v>1862</v>
      </c>
      <c r="AS703" t="s">
        <v>851</v>
      </c>
      <c r="AT703" t="s">
        <v>1916</v>
      </c>
    </row>
    <row r="704" spans="1:46">
      <c r="A704" t="s">
        <v>1615</v>
      </c>
      <c r="B704">
        <v>700437</v>
      </c>
      <c r="C704" t="s">
        <v>1673</v>
      </c>
      <c r="D704">
        <v>915080</v>
      </c>
      <c r="E704" t="s">
        <v>1679</v>
      </c>
      <c r="F704">
        <v>963336</v>
      </c>
      <c r="G704" t="s">
        <v>4182</v>
      </c>
      <c r="H704" t="s">
        <v>3885</v>
      </c>
      <c r="I704" t="s">
        <v>2457</v>
      </c>
      <c r="J704" t="s">
        <v>1615</v>
      </c>
      <c r="K704">
        <v>0.05</v>
      </c>
      <c r="L704">
        <v>6.5000000000000002E-2</v>
      </c>
      <c r="M704">
        <v>1.4999999999999999E-2</v>
      </c>
      <c r="N704">
        <v>7.7499999999999999E-2</v>
      </c>
      <c r="O704">
        <v>7.1999999999999995E-2</v>
      </c>
      <c r="P704">
        <v>-0.02</v>
      </c>
      <c r="Q704">
        <v>0</v>
      </c>
      <c r="R704">
        <v>-0.02</v>
      </c>
      <c r="S704">
        <v>-0.02</v>
      </c>
      <c r="T704">
        <v>-0.02</v>
      </c>
      <c r="U704">
        <v>5.7499999999999996E-2</v>
      </c>
      <c r="V704">
        <v>7.7499999999999999E-2</v>
      </c>
      <c r="W704">
        <v>5.7499999999999996E-2</v>
      </c>
      <c r="X704">
        <v>5.7499999999999996E-2</v>
      </c>
      <c r="Y704">
        <v>5.7499999999999996E-2</v>
      </c>
      <c r="Z704">
        <v>5.1999999999999991E-2</v>
      </c>
      <c r="AA704">
        <v>7.1999999999999995E-2</v>
      </c>
      <c r="AB704">
        <v>5.1999999999999991E-2</v>
      </c>
      <c r="AC704">
        <v>5.1999999999999991E-2</v>
      </c>
      <c r="AD704">
        <v>5.1999999999999991E-2</v>
      </c>
      <c r="AE704" t="str">
        <f>VLOOKUP(G704,'[2]Fee Breakdown-After May18'!BO:BP,2,0)</f>
        <v>Makanan &amp; MinumanBahan Makanan &amp; Peralatan Memasak PokokMakanan yang Dikeringkan</v>
      </c>
      <c r="AR704" t="s">
        <v>1862</v>
      </c>
      <c r="AS704" t="s">
        <v>1917</v>
      </c>
      <c r="AT704" t="s">
        <v>906</v>
      </c>
    </row>
    <row r="705" spans="1:46">
      <c r="A705" t="s">
        <v>1444</v>
      </c>
      <c r="B705">
        <v>801928</v>
      </c>
      <c r="C705" t="s">
        <v>1495</v>
      </c>
      <c r="D705">
        <v>997384</v>
      </c>
      <c r="G705" t="s">
        <v>4368</v>
      </c>
      <c r="H705" t="s">
        <v>4368</v>
      </c>
      <c r="I705" t="s">
        <v>2971</v>
      </c>
      <c r="J705" t="s">
        <v>3291</v>
      </c>
      <c r="K705">
        <v>0.05</v>
      </c>
      <c r="L705">
        <v>0.08</v>
      </c>
      <c r="M705">
        <v>0.03</v>
      </c>
      <c r="N705">
        <v>9.5000000000000001E-2</v>
      </c>
      <c r="O705">
        <v>8.2000000000000003E-2</v>
      </c>
      <c r="P705">
        <v>-0.02</v>
      </c>
      <c r="Q705">
        <v>0</v>
      </c>
      <c r="R705">
        <v>-0.02</v>
      </c>
      <c r="S705">
        <v>-0.02</v>
      </c>
      <c r="T705">
        <v>-0.02</v>
      </c>
      <c r="U705">
        <v>7.4999999999999997E-2</v>
      </c>
      <c r="V705">
        <v>9.5000000000000001E-2</v>
      </c>
      <c r="W705">
        <v>7.4999999999999997E-2</v>
      </c>
      <c r="X705">
        <v>7.4999999999999997E-2</v>
      </c>
      <c r="Y705">
        <v>7.4999999999999997E-2</v>
      </c>
      <c r="Z705">
        <v>6.2E-2</v>
      </c>
      <c r="AA705">
        <v>8.2000000000000003E-2</v>
      </c>
      <c r="AB705">
        <v>6.2E-2</v>
      </c>
      <c r="AC705">
        <v>6.2E-2</v>
      </c>
      <c r="AD705">
        <v>6.2E-2</v>
      </c>
      <c r="AE705" t="str">
        <f>VLOOKUP(G705,'[2]Fee Breakdown-After May18'!BO:BP,2,0)</f>
        <v>Buku, Majalah, &amp; AudioVideo &amp; Musik</v>
      </c>
      <c r="AR705" t="s">
        <v>1862</v>
      </c>
      <c r="AS705" t="s">
        <v>1917</v>
      </c>
      <c r="AT705" t="s">
        <v>1918</v>
      </c>
    </row>
    <row r="706" spans="1:46">
      <c r="A706" t="s">
        <v>1615</v>
      </c>
      <c r="B706">
        <v>700437</v>
      </c>
      <c r="C706" t="s">
        <v>1616</v>
      </c>
      <c r="D706">
        <v>915208</v>
      </c>
      <c r="E706" t="s">
        <v>1622</v>
      </c>
      <c r="F706">
        <v>820752</v>
      </c>
      <c r="G706" t="s">
        <v>4292</v>
      </c>
      <c r="H706" t="s">
        <v>4371</v>
      </c>
      <c r="I706" t="s">
        <v>2457</v>
      </c>
      <c r="J706" t="s">
        <v>1615</v>
      </c>
      <c r="K706">
        <v>0.05</v>
      </c>
      <c r="L706">
        <v>6.5000000000000002E-2</v>
      </c>
      <c r="M706">
        <v>1.4999999999999999E-2</v>
      </c>
      <c r="N706">
        <v>9.5000000000000001E-2</v>
      </c>
      <c r="O706">
        <v>0.11700000000000001</v>
      </c>
      <c r="P706">
        <v>-0.02</v>
      </c>
      <c r="Q706">
        <v>0</v>
      </c>
      <c r="R706">
        <v>-0.02</v>
      </c>
      <c r="S706">
        <v>-0.02</v>
      </c>
      <c r="T706">
        <v>-0.02</v>
      </c>
      <c r="U706">
        <v>7.4999999999999997E-2</v>
      </c>
      <c r="V706">
        <v>9.5000000000000001E-2</v>
      </c>
      <c r="W706">
        <v>7.4999999999999997E-2</v>
      </c>
      <c r="X706">
        <v>7.4999999999999997E-2</v>
      </c>
      <c r="Y706">
        <v>7.4999999999999997E-2</v>
      </c>
      <c r="Z706">
        <v>9.7000000000000003E-2</v>
      </c>
      <c r="AA706">
        <v>0.11700000000000001</v>
      </c>
      <c r="AB706">
        <v>9.7000000000000003E-2</v>
      </c>
      <c r="AC706">
        <v>9.7000000000000003E-2</v>
      </c>
      <c r="AD706">
        <v>9.7000000000000003E-2</v>
      </c>
      <c r="AE706" t="str">
        <f>VLOOKUP(G706,'[2]Fee Breakdown-After May18'!BO:BP,2,0)</f>
        <v>Makanan &amp; MinumanPembuatan KueSusu Kental Manis</v>
      </c>
      <c r="AR706" t="s">
        <v>1862</v>
      </c>
      <c r="AS706" t="s">
        <v>1917</v>
      </c>
      <c r="AT706" t="s">
        <v>1919</v>
      </c>
    </row>
    <row r="707" spans="1:46">
      <c r="A707" t="s">
        <v>1615</v>
      </c>
      <c r="B707">
        <v>700437</v>
      </c>
      <c r="C707" t="s">
        <v>1616</v>
      </c>
      <c r="D707">
        <v>915208</v>
      </c>
      <c r="E707" t="s">
        <v>1621</v>
      </c>
      <c r="F707">
        <v>921608</v>
      </c>
      <c r="G707" t="s">
        <v>4280</v>
      </c>
      <c r="H707" t="s">
        <v>4371</v>
      </c>
      <c r="I707" t="s">
        <v>2457</v>
      </c>
      <c r="J707" t="s">
        <v>1615</v>
      </c>
      <c r="K707">
        <v>0.05</v>
      </c>
      <c r="L707">
        <v>6.5000000000000002E-2</v>
      </c>
      <c r="M707">
        <v>1.4999999999999999E-2</v>
      </c>
      <c r="N707">
        <v>9.2499999999999999E-2</v>
      </c>
      <c r="O707">
        <v>0.11450000000000002</v>
      </c>
      <c r="P707">
        <v>-1.7500000000000009E-2</v>
      </c>
      <c r="Q707">
        <v>0</v>
      </c>
      <c r="R707">
        <v>-1.7500000000000009E-2</v>
      </c>
      <c r="S707">
        <v>-1.7500000000000009E-2</v>
      </c>
      <c r="T707">
        <v>-1.7500000000000009E-2</v>
      </c>
      <c r="U707">
        <v>7.4999999999999983E-2</v>
      </c>
      <c r="V707">
        <v>9.2499999999999999E-2</v>
      </c>
      <c r="W707">
        <v>7.4999999999999983E-2</v>
      </c>
      <c r="X707">
        <v>7.4999999999999983E-2</v>
      </c>
      <c r="Y707">
        <v>7.4999999999999983E-2</v>
      </c>
      <c r="Z707">
        <v>9.7000000000000003E-2</v>
      </c>
      <c r="AA707">
        <v>0.11450000000000002</v>
      </c>
      <c r="AB707">
        <v>9.7000000000000003E-2</v>
      </c>
      <c r="AC707">
        <v>9.7000000000000003E-2</v>
      </c>
      <c r="AD707">
        <v>9.7000000000000003E-2</v>
      </c>
      <c r="AE707" t="str">
        <f>VLOOKUP(G707,'[2]Fee Breakdown-After May18'!BO:BP,2,0)</f>
        <v>Makanan &amp; MinumanPembuatan KueKeju &amp; Keju Bubuk</v>
      </c>
      <c r="AR707" t="s">
        <v>1862</v>
      </c>
      <c r="AS707" t="s">
        <v>1917</v>
      </c>
      <c r="AT707" t="s">
        <v>1920</v>
      </c>
    </row>
    <row r="708" spans="1:46">
      <c r="A708" t="s">
        <v>1615</v>
      </c>
      <c r="B708">
        <v>700437</v>
      </c>
      <c r="C708" t="s">
        <v>1616</v>
      </c>
      <c r="D708">
        <v>915208</v>
      </c>
      <c r="E708" t="s">
        <v>1624</v>
      </c>
      <c r="F708">
        <v>921352</v>
      </c>
      <c r="G708" t="s">
        <v>4276</v>
      </c>
      <c r="H708" t="s">
        <v>4371</v>
      </c>
      <c r="I708" t="s">
        <v>2457</v>
      </c>
      <c r="J708" t="s">
        <v>1615</v>
      </c>
      <c r="K708">
        <v>0.05</v>
      </c>
      <c r="L708">
        <v>6.5000000000000002E-2</v>
      </c>
      <c r="M708">
        <v>1.4999999999999999E-2</v>
      </c>
      <c r="N708">
        <v>9.2499999999999999E-2</v>
      </c>
      <c r="O708">
        <v>0.11450000000000002</v>
      </c>
      <c r="P708">
        <v>-1.7500000000000009E-2</v>
      </c>
      <c r="Q708">
        <v>0</v>
      </c>
      <c r="R708">
        <v>-1.7500000000000009E-2</v>
      </c>
      <c r="S708">
        <v>-1.7500000000000009E-2</v>
      </c>
      <c r="T708">
        <v>-1.7500000000000009E-2</v>
      </c>
      <c r="U708">
        <v>7.4999999999999983E-2</v>
      </c>
      <c r="V708">
        <v>9.2499999999999999E-2</v>
      </c>
      <c r="W708">
        <v>7.4999999999999983E-2</v>
      </c>
      <c r="X708">
        <v>7.4999999999999983E-2</v>
      </c>
      <c r="Y708">
        <v>7.4999999999999983E-2</v>
      </c>
      <c r="Z708">
        <v>9.7000000000000003E-2</v>
      </c>
      <c r="AA708">
        <v>0.11450000000000002</v>
      </c>
      <c r="AB708">
        <v>9.7000000000000003E-2</v>
      </c>
      <c r="AC708">
        <v>9.7000000000000003E-2</v>
      </c>
      <c r="AD708">
        <v>9.7000000000000003E-2</v>
      </c>
      <c r="AE708" t="str">
        <f>VLOOKUP(G708,'[2]Fee Breakdown-After May18'!BO:BP,2,0)</f>
        <v>Makanan &amp; MinumanPembuatan KueCreamer</v>
      </c>
      <c r="AR708" t="s">
        <v>1862</v>
      </c>
      <c r="AS708" t="s">
        <v>1917</v>
      </c>
      <c r="AT708" t="s">
        <v>1921</v>
      </c>
    </row>
    <row r="709" spans="1:46">
      <c r="A709" t="s">
        <v>1615</v>
      </c>
      <c r="B709">
        <v>700437</v>
      </c>
      <c r="C709" t="s">
        <v>1616</v>
      </c>
      <c r="D709">
        <v>915208</v>
      </c>
      <c r="E709" t="s">
        <v>1628</v>
      </c>
      <c r="F709">
        <v>999176</v>
      </c>
      <c r="G709" t="s">
        <v>4284</v>
      </c>
      <c r="H709" t="s">
        <v>4371</v>
      </c>
      <c r="I709" t="s">
        <v>2457</v>
      </c>
      <c r="J709" t="s">
        <v>1615</v>
      </c>
      <c r="K709">
        <v>0.05</v>
      </c>
      <c r="L709">
        <v>6.5000000000000002E-2</v>
      </c>
      <c r="M709">
        <v>1.4999999999999999E-2</v>
      </c>
      <c r="N709">
        <v>0.1</v>
      </c>
      <c r="O709">
        <v>0.11700000000000001</v>
      </c>
      <c r="P709">
        <v>-0.02</v>
      </c>
      <c r="Q709">
        <v>0</v>
      </c>
      <c r="R709">
        <v>-0.02</v>
      </c>
      <c r="S709">
        <v>-0.02</v>
      </c>
      <c r="T709">
        <v>-0.02</v>
      </c>
      <c r="U709">
        <v>0.08</v>
      </c>
      <c r="V709">
        <v>0.1</v>
      </c>
      <c r="W709">
        <v>0.08</v>
      </c>
      <c r="X709">
        <v>0.08</v>
      </c>
      <c r="Y709">
        <v>0.08</v>
      </c>
      <c r="Z709">
        <v>9.7000000000000003E-2</v>
      </c>
      <c r="AA709">
        <v>0.11700000000000001</v>
      </c>
      <c r="AB709">
        <v>9.7000000000000003E-2</v>
      </c>
      <c r="AC709">
        <v>9.7000000000000003E-2</v>
      </c>
      <c r="AD709">
        <v>9.7000000000000003E-2</v>
      </c>
      <c r="AE709" t="str">
        <f>VLOOKUP(G709,'[2]Fee Breakdown-After May18'!BO:BP,2,0)</f>
        <v>Makanan &amp; MinumanPembuatan KueMarshmallow</v>
      </c>
      <c r="AR709" t="s">
        <v>1862</v>
      </c>
      <c r="AS709" t="s">
        <v>1917</v>
      </c>
      <c r="AT709" t="s">
        <v>1922</v>
      </c>
    </row>
    <row r="710" spans="1:46">
      <c r="A710" t="s">
        <v>1615</v>
      </c>
      <c r="B710">
        <v>700437</v>
      </c>
      <c r="C710" t="s">
        <v>1616</v>
      </c>
      <c r="D710">
        <v>915208</v>
      </c>
      <c r="E710" t="s">
        <v>1627</v>
      </c>
      <c r="F710">
        <v>921224</v>
      </c>
      <c r="G710" t="s">
        <v>4278</v>
      </c>
      <c r="H710" t="s">
        <v>4371</v>
      </c>
      <c r="I710" t="s">
        <v>2457</v>
      </c>
      <c r="J710" t="s">
        <v>1615</v>
      </c>
      <c r="K710">
        <v>0.05</v>
      </c>
      <c r="L710">
        <v>6.5000000000000002E-2</v>
      </c>
      <c r="M710">
        <v>1.4999999999999999E-2</v>
      </c>
      <c r="N710">
        <v>7.7499999999999999E-2</v>
      </c>
      <c r="O710">
        <v>7.1999999999999995E-2</v>
      </c>
      <c r="P710">
        <v>-0.02</v>
      </c>
      <c r="Q710">
        <v>0</v>
      </c>
      <c r="R710">
        <v>-0.02</v>
      </c>
      <c r="S710">
        <v>-0.02</v>
      </c>
      <c r="T710">
        <v>-0.02</v>
      </c>
      <c r="U710">
        <v>5.7499999999999996E-2</v>
      </c>
      <c r="V710">
        <v>7.7499999999999999E-2</v>
      </c>
      <c r="W710">
        <v>5.7499999999999996E-2</v>
      </c>
      <c r="X710">
        <v>5.7499999999999996E-2</v>
      </c>
      <c r="Y710">
        <v>5.7499999999999996E-2</v>
      </c>
      <c r="Z710">
        <v>5.1999999999999991E-2</v>
      </c>
      <c r="AA710">
        <v>7.1999999999999995E-2</v>
      </c>
      <c r="AB710">
        <v>5.1999999999999991E-2</v>
      </c>
      <c r="AC710">
        <v>5.1999999999999991E-2</v>
      </c>
      <c r="AD710">
        <v>5.1999999999999991E-2</v>
      </c>
      <c r="AE710" t="str">
        <f>VLOOKUP(G710,'[2]Fee Breakdown-After May18'!BO:BP,2,0)</f>
        <v>Makanan &amp; MinumanPembuatan KueFrosting, Icing, &amp; Dekorasi</v>
      </c>
      <c r="AR710" t="s">
        <v>1862</v>
      </c>
      <c r="AS710" t="s">
        <v>1917</v>
      </c>
      <c r="AT710" t="s">
        <v>1923</v>
      </c>
    </row>
    <row r="711" spans="1:46">
      <c r="A711" t="s">
        <v>1615</v>
      </c>
      <c r="B711">
        <v>700437</v>
      </c>
      <c r="C711" t="s">
        <v>1616</v>
      </c>
      <c r="D711">
        <v>915208</v>
      </c>
      <c r="E711" t="s">
        <v>1626</v>
      </c>
      <c r="F711">
        <v>920584</v>
      </c>
      <c r="G711" t="s">
        <v>4288</v>
      </c>
      <c r="H711" t="s">
        <v>4371</v>
      </c>
      <c r="I711" t="s">
        <v>2457</v>
      </c>
      <c r="J711" t="s">
        <v>1615</v>
      </c>
      <c r="K711">
        <v>0.05</v>
      </c>
      <c r="L711">
        <v>6.5000000000000002E-2</v>
      </c>
      <c r="M711">
        <v>1.4999999999999999E-2</v>
      </c>
      <c r="N711">
        <v>7.7499999999999999E-2</v>
      </c>
      <c r="O711">
        <v>7.1999999999999995E-2</v>
      </c>
      <c r="P711">
        <v>-0.02</v>
      </c>
      <c r="Q711">
        <v>0</v>
      </c>
      <c r="R711">
        <v>-0.02</v>
      </c>
      <c r="S711">
        <v>-0.02</v>
      </c>
      <c r="T711">
        <v>-0.02</v>
      </c>
      <c r="U711">
        <v>5.7499999999999996E-2</v>
      </c>
      <c r="V711">
        <v>7.7499999999999999E-2</v>
      </c>
      <c r="W711">
        <v>5.7499999999999996E-2</v>
      </c>
      <c r="X711">
        <v>5.7499999999999996E-2</v>
      </c>
      <c r="Y711">
        <v>5.7499999999999996E-2</v>
      </c>
      <c r="Z711">
        <v>5.1999999999999991E-2</v>
      </c>
      <c r="AA711">
        <v>7.1999999999999995E-2</v>
      </c>
      <c r="AB711">
        <v>5.1999999999999991E-2</v>
      </c>
      <c r="AC711">
        <v>5.1999999999999991E-2</v>
      </c>
      <c r="AD711">
        <v>5.1999999999999991E-2</v>
      </c>
      <c r="AE711" t="str">
        <f>VLOOKUP(G711,'[2]Fee Breakdown-After May18'!BO:BP,2,0)</f>
        <v>Makanan &amp; MinumanPembuatan KuePenyedap &amp; Ekstrak Makanan</v>
      </c>
      <c r="AR711" t="s">
        <v>1862</v>
      </c>
      <c r="AS711" t="s">
        <v>1917</v>
      </c>
      <c r="AT711" t="s">
        <v>1924</v>
      </c>
    </row>
    <row r="712" spans="1:46">
      <c r="A712" t="s">
        <v>1615</v>
      </c>
      <c r="B712">
        <v>700437</v>
      </c>
      <c r="C712" t="s">
        <v>1616</v>
      </c>
      <c r="D712">
        <v>915208</v>
      </c>
      <c r="E712" t="s">
        <v>1625</v>
      </c>
      <c r="F712">
        <v>921096</v>
      </c>
      <c r="G712" t="s">
        <v>4290</v>
      </c>
      <c r="H712" t="s">
        <v>4371</v>
      </c>
      <c r="I712" t="s">
        <v>2457</v>
      </c>
      <c r="J712" t="s">
        <v>1615</v>
      </c>
      <c r="K712">
        <v>0.05</v>
      </c>
      <c r="L712">
        <v>6.5000000000000002E-2</v>
      </c>
      <c r="M712">
        <v>1.4999999999999999E-2</v>
      </c>
      <c r="N712">
        <v>7.7499999999999999E-2</v>
      </c>
      <c r="O712">
        <v>7.1999999999999995E-2</v>
      </c>
      <c r="P712">
        <v>-0.02</v>
      </c>
      <c r="Q712">
        <v>0</v>
      </c>
      <c r="R712">
        <v>-0.02</v>
      </c>
      <c r="S712">
        <v>-0.02</v>
      </c>
      <c r="T712">
        <v>-0.02</v>
      </c>
      <c r="U712">
        <v>5.7499999999999996E-2</v>
      </c>
      <c r="V712">
        <v>7.7499999999999999E-2</v>
      </c>
      <c r="W712">
        <v>5.7499999999999996E-2</v>
      </c>
      <c r="X712">
        <v>5.7499999999999996E-2</v>
      </c>
      <c r="Y712">
        <v>5.7499999999999996E-2</v>
      </c>
      <c r="Z712">
        <v>5.1999999999999991E-2</v>
      </c>
      <c r="AA712">
        <v>7.1999999999999995E-2</v>
      </c>
      <c r="AB712">
        <v>5.1999999999999991E-2</v>
      </c>
      <c r="AC712">
        <v>5.1999999999999991E-2</v>
      </c>
      <c r="AD712">
        <v>5.1999999999999991E-2</v>
      </c>
      <c r="AE712" t="str">
        <f>VLOOKUP(G712,'[2]Fee Breakdown-After May18'!BO:BP,2,0)</f>
        <v>Makanan &amp; MinumanPembuatan KuePewarna Makanan</v>
      </c>
      <c r="AR712" t="s">
        <v>1862</v>
      </c>
      <c r="AS712" t="s">
        <v>1917</v>
      </c>
      <c r="AT712" t="s">
        <v>1925</v>
      </c>
    </row>
    <row r="713" spans="1:46">
      <c r="A713" t="s">
        <v>1615</v>
      </c>
      <c r="B713">
        <v>700437</v>
      </c>
      <c r="C713" t="s">
        <v>1616</v>
      </c>
      <c r="D713">
        <v>915208</v>
      </c>
      <c r="E713" t="s">
        <v>1623</v>
      </c>
      <c r="F713">
        <v>999048</v>
      </c>
      <c r="G713" t="s">
        <v>4282</v>
      </c>
      <c r="H713" t="s">
        <v>4371</v>
      </c>
      <c r="I713" t="s">
        <v>2457</v>
      </c>
      <c r="J713" t="s">
        <v>1615</v>
      </c>
      <c r="K713">
        <v>0.05</v>
      </c>
      <c r="L713">
        <v>6.5000000000000002E-2</v>
      </c>
      <c r="M713">
        <v>1.4999999999999999E-2</v>
      </c>
      <c r="N713">
        <v>9.2499999999999999E-2</v>
      </c>
      <c r="O713">
        <v>0.11450000000000002</v>
      </c>
      <c r="P713">
        <v>-1.7500000000000009E-2</v>
      </c>
      <c r="Q713">
        <v>0</v>
      </c>
      <c r="R713">
        <v>-1.7500000000000009E-2</v>
      </c>
      <c r="S713">
        <v>-1.7500000000000009E-2</v>
      </c>
      <c r="T713">
        <v>-1.7500000000000009E-2</v>
      </c>
      <c r="U713">
        <v>7.4999999999999983E-2</v>
      </c>
      <c r="V713">
        <v>9.2499999999999999E-2</v>
      </c>
      <c r="W713">
        <v>7.4999999999999983E-2</v>
      </c>
      <c r="X713">
        <v>7.4999999999999983E-2</v>
      </c>
      <c r="Y713">
        <v>7.4999999999999983E-2</v>
      </c>
      <c r="Z713">
        <v>9.7000000000000003E-2</v>
      </c>
      <c r="AA713">
        <v>0.11450000000000002</v>
      </c>
      <c r="AB713">
        <v>9.7000000000000003E-2</v>
      </c>
      <c r="AC713">
        <v>9.7000000000000003E-2</v>
      </c>
      <c r="AD713">
        <v>9.7000000000000003E-2</v>
      </c>
      <c r="AE713" t="str">
        <f>VLOOKUP(G713,'[2]Fee Breakdown-After May18'!BO:BP,2,0)</f>
        <v>Makanan &amp; MinumanPembuatan KueKrim</v>
      </c>
      <c r="AR713" t="s">
        <v>1862</v>
      </c>
      <c r="AS713" t="s">
        <v>1917</v>
      </c>
      <c r="AT713" t="s">
        <v>1926</v>
      </c>
    </row>
    <row r="714" spans="1:46">
      <c r="A714" t="s">
        <v>1615</v>
      </c>
      <c r="B714">
        <v>700437</v>
      </c>
      <c r="C714" t="s">
        <v>1616</v>
      </c>
      <c r="D714">
        <v>915208</v>
      </c>
      <c r="E714" t="s">
        <v>1620</v>
      </c>
      <c r="F714">
        <v>921480</v>
      </c>
      <c r="G714" t="s">
        <v>4286</v>
      </c>
      <c r="H714" t="s">
        <v>4371</v>
      </c>
      <c r="I714" t="s">
        <v>2457</v>
      </c>
      <c r="J714" t="s">
        <v>1615</v>
      </c>
      <c r="K714">
        <v>0.05</v>
      </c>
      <c r="L714">
        <v>6.5000000000000002E-2</v>
      </c>
      <c r="M714">
        <v>1.4999999999999999E-2</v>
      </c>
      <c r="N714">
        <v>9.2499999999999999E-2</v>
      </c>
      <c r="O714">
        <v>0.11450000000000002</v>
      </c>
      <c r="P714">
        <v>-1.7500000000000009E-2</v>
      </c>
      <c r="Q714">
        <v>0</v>
      </c>
      <c r="R714">
        <v>-1.7500000000000009E-2</v>
      </c>
      <c r="S714">
        <v>-1.7500000000000009E-2</v>
      </c>
      <c r="T714">
        <v>-1.7500000000000009E-2</v>
      </c>
      <c r="U714">
        <v>7.4999999999999983E-2</v>
      </c>
      <c r="V714">
        <v>9.2499999999999999E-2</v>
      </c>
      <c r="W714">
        <v>7.4999999999999983E-2</v>
      </c>
      <c r="X714">
        <v>7.4999999999999983E-2</v>
      </c>
      <c r="Y714">
        <v>7.4999999999999983E-2</v>
      </c>
      <c r="Z714">
        <v>9.7000000000000003E-2</v>
      </c>
      <c r="AA714">
        <v>0.11450000000000002</v>
      </c>
      <c r="AB714">
        <v>9.7000000000000003E-2</v>
      </c>
      <c r="AC714">
        <v>9.7000000000000003E-2</v>
      </c>
      <c r="AD714">
        <v>9.7000000000000003E-2</v>
      </c>
      <c r="AE714" t="str">
        <f>VLOOKUP(G714,'[2]Fee Breakdown-After May18'!BO:BP,2,0)</f>
        <v>Makanan &amp; MinumanPembuatan KueMentega &amp; Margarin</v>
      </c>
      <c r="AR714" t="s">
        <v>1862</v>
      </c>
      <c r="AS714" t="s">
        <v>1917</v>
      </c>
      <c r="AT714" t="s">
        <v>1927</v>
      </c>
    </row>
    <row r="715" spans="1:46">
      <c r="A715" t="s">
        <v>1615</v>
      </c>
      <c r="B715">
        <v>700437</v>
      </c>
      <c r="C715" t="s">
        <v>1616</v>
      </c>
      <c r="D715">
        <v>915208</v>
      </c>
      <c r="E715" t="s">
        <v>1619</v>
      </c>
      <c r="F715">
        <v>820240</v>
      </c>
      <c r="G715" t="s">
        <v>4296</v>
      </c>
      <c r="H715" t="s">
        <v>4371</v>
      </c>
      <c r="I715" t="s">
        <v>2457</v>
      </c>
      <c r="J715" t="s">
        <v>1615</v>
      </c>
      <c r="K715">
        <v>0.05</v>
      </c>
      <c r="L715">
        <v>6.5000000000000002E-2</v>
      </c>
      <c r="M715">
        <v>1.4999999999999999E-2</v>
      </c>
      <c r="N715">
        <v>7.7499999999999999E-2</v>
      </c>
      <c r="O715">
        <v>7.1999999999999995E-2</v>
      </c>
      <c r="P715">
        <v>-0.02</v>
      </c>
      <c r="Q715">
        <v>0</v>
      </c>
      <c r="R715">
        <v>-0.02</v>
      </c>
      <c r="S715">
        <v>-0.02</v>
      </c>
      <c r="T715">
        <v>-0.02</v>
      </c>
      <c r="U715">
        <v>5.7499999999999996E-2</v>
      </c>
      <c r="V715">
        <v>7.7499999999999999E-2</v>
      </c>
      <c r="W715">
        <v>5.7499999999999996E-2</v>
      </c>
      <c r="X715">
        <v>5.7499999999999996E-2</v>
      </c>
      <c r="Y715">
        <v>5.7499999999999996E-2</v>
      </c>
      <c r="Z715">
        <v>5.1999999999999991E-2</v>
      </c>
      <c r="AA715">
        <v>7.1999999999999995E-2</v>
      </c>
      <c r="AB715">
        <v>5.1999999999999991E-2</v>
      </c>
      <c r="AC715">
        <v>5.1999999999999991E-2</v>
      </c>
      <c r="AD715">
        <v>5.1999999999999991E-2</v>
      </c>
      <c r="AE715" t="str">
        <f>VLOOKUP(G715,'[2]Fee Breakdown-After May18'!BO:BP,2,0)</f>
        <v>Makanan &amp; MinumanPembuatan KueTepung Roti &amp; Isian Roti</v>
      </c>
      <c r="AR715" t="s">
        <v>1862</v>
      </c>
      <c r="AS715" t="s">
        <v>1917</v>
      </c>
      <c r="AT715" t="s">
        <v>1928</v>
      </c>
    </row>
    <row r="716" spans="1:46">
      <c r="A716" t="s">
        <v>1615</v>
      </c>
      <c r="B716">
        <v>700437</v>
      </c>
      <c r="C716" t="s">
        <v>1616</v>
      </c>
      <c r="D716">
        <v>915208</v>
      </c>
      <c r="E716" t="s">
        <v>586</v>
      </c>
      <c r="F716">
        <v>920712</v>
      </c>
      <c r="G716" t="s">
        <v>4272</v>
      </c>
      <c r="H716" t="s">
        <v>4371</v>
      </c>
      <c r="I716" t="s">
        <v>2457</v>
      </c>
      <c r="J716" t="s">
        <v>1615</v>
      </c>
      <c r="K716">
        <v>0.05</v>
      </c>
      <c r="L716">
        <v>6.5000000000000002E-2</v>
      </c>
      <c r="M716">
        <v>1.4999999999999999E-2</v>
      </c>
      <c r="N716">
        <v>7.7499999999999999E-2</v>
      </c>
      <c r="O716">
        <v>7.1999999999999995E-2</v>
      </c>
      <c r="P716">
        <v>-0.02</v>
      </c>
      <c r="Q716">
        <v>0</v>
      </c>
      <c r="R716">
        <v>-0.02</v>
      </c>
      <c r="S716">
        <v>-0.02</v>
      </c>
      <c r="T716">
        <v>-0.02</v>
      </c>
      <c r="U716">
        <v>5.7499999999999996E-2</v>
      </c>
      <c r="V716">
        <v>7.7499999999999999E-2</v>
      </c>
      <c r="W716">
        <v>5.7499999999999996E-2</v>
      </c>
      <c r="X716">
        <v>5.7499999999999996E-2</v>
      </c>
      <c r="Y716">
        <v>5.7499999999999996E-2</v>
      </c>
      <c r="Z716">
        <v>5.1999999999999991E-2</v>
      </c>
      <c r="AA716">
        <v>7.1999999999999995E-2</v>
      </c>
      <c r="AB716">
        <v>5.1999999999999991E-2</v>
      </c>
      <c r="AC716">
        <v>5.1999999999999991E-2</v>
      </c>
      <c r="AD716">
        <v>5.1999999999999991E-2</v>
      </c>
      <c r="AE716" t="str">
        <f>VLOOKUP(G716,'[2]Fee Breakdown-After May18'!BO:BP,2,0)</f>
        <v>Makanan &amp; MinumanPembuatan KueBaking Powder &amp; Soda</v>
      </c>
      <c r="AR716" t="s">
        <v>1929</v>
      </c>
      <c r="AS716" t="s">
        <v>1930</v>
      </c>
    </row>
    <row r="717" spans="1:46">
      <c r="A717" t="s">
        <v>1615</v>
      </c>
      <c r="B717">
        <v>700437</v>
      </c>
      <c r="C717" t="s">
        <v>1616</v>
      </c>
      <c r="D717">
        <v>915208</v>
      </c>
      <c r="E717" t="s">
        <v>1618</v>
      </c>
      <c r="F717">
        <v>920840</v>
      </c>
      <c r="G717" t="s">
        <v>4274</v>
      </c>
      <c r="H717" t="s">
        <v>4371</v>
      </c>
      <c r="I717" t="s">
        <v>2457</v>
      </c>
      <c r="J717" t="s">
        <v>1615</v>
      </c>
      <c r="K717">
        <v>0.05</v>
      </c>
      <c r="L717">
        <v>6.5000000000000002E-2</v>
      </c>
      <c r="M717">
        <v>1.4999999999999999E-2</v>
      </c>
      <c r="N717">
        <v>7.7499999999999999E-2</v>
      </c>
      <c r="O717">
        <v>7.1999999999999995E-2</v>
      </c>
      <c r="P717">
        <v>-0.02</v>
      </c>
      <c r="Q717">
        <v>0</v>
      </c>
      <c r="R717">
        <v>-0.02</v>
      </c>
      <c r="S717">
        <v>-0.02</v>
      </c>
      <c r="T717">
        <v>-0.02</v>
      </c>
      <c r="U717">
        <v>5.7499999999999996E-2</v>
      </c>
      <c r="V717">
        <v>7.7499999999999999E-2</v>
      </c>
      <c r="W717">
        <v>5.7499999999999996E-2</v>
      </c>
      <c r="X717">
        <v>5.7499999999999996E-2</v>
      </c>
      <c r="Y717">
        <v>5.7499999999999996E-2</v>
      </c>
      <c r="Z717">
        <v>5.1999999999999991E-2</v>
      </c>
      <c r="AA717">
        <v>7.1999999999999995E-2</v>
      </c>
      <c r="AB717">
        <v>5.1999999999999991E-2</v>
      </c>
      <c r="AC717">
        <v>5.1999999999999991E-2</v>
      </c>
      <c r="AD717">
        <v>5.1999999999999991E-2</v>
      </c>
      <c r="AE717" t="str">
        <f>VLOOKUP(G717,'[2]Fee Breakdown-After May18'!BO:BP,2,0)</f>
        <v>Makanan &amp; MinumanPembuatan KueCampuran Kue</v>
      </c>
      <c r="AR717" t="s">
        <v>1929</v>
      </c>
      <c r="AS717" t="s">
        <v>1931</v>
      </c>
      <c r="AT717" t="s">
        <v>1932</v>
      </c>
    </row>
    <row r="718" spans="1:46">
      <c r="A718" t="s">
        <v>1615</v>
      </c>
      <c r="B718">
        <v>700437</v>
      </c>
      <c r="C718" t="s">
        <v>1616</v>
      </c>
      <c r="D718">
        <v>915208</v>
      </c>
      <c r="E718" t="s">
        <v>1617</v>
      </c>
      <c r="F718">
        <v>920968</v>
      </c>
      <c r="G718" t="s">
        <v>4294</v>
      </c>
      <c r="H718" t="s">
        <v>4371</v>
      </c>
      <c r="I718" t="s">
        <v>2457</v>
      </c>
      <c r="J718" t="s">
        <v>1615</v>
      </c>
      <c r="K718">
        <v>0.05</v>
      </c>
      <c r="L718">
        <v>6.5000000000000002E-2</v>
      </c>
      <c r="M718">
        <v>1.4999999999999999E-2</v>
      </c>
      <c r="N718">
        <v>7.7499999999999999E-2</v>
      </c>
      <c r="O718">
        <v>7.1999999999999995E-2</v>
      </c>
      <c r="P718">
        <v>-0.02</v>
      </c>
      <c r="Q718">
        <v>0</v>
      </c>
      <c r="R718">
        <v>-0.02</v>
      </c>
      <c r="S718">
        <v>-0.02</v>
      </c>
      <c r="T718">
        <v>-0.02</v>
      </c>
      <c r="U718">
        <v>5.7499999999999996E-2</v>
      </c>
      <c r="V718">
        <v>7.7499999999999999E-2</v>
      </c>
      <c r="W718">
        <v>5.7499999999999996E-2</v>
      </c>
      <c r="X718">
        <v>5.7499999999999996E-2</v>
      </c>
      <c r="Y718">
        <v>5.7499999999999996E-2</v>
      </c>
      <c r="Z718">
        <v>5.1999999999999991E-2</v>
      </c>
      <c r="AA718">
        <v>7.1999999999999995E-2</v>
      </c>
      <c r="AB718">
        <v>5.1999999999999991E-2</v>
      </c>
      <c r="AC718">
        <v>5.1999999999999991E-2</v>
      </c>
      <c r="AD718">
        <v>5.1999999999999991E-2</v>
      </c>
      <c r="AE718" t="str">
        <f>VLOOKUP(G718,'[2]Fee Breakdown-After May18'!BO:BP,2,0)</f>
        <v>Makanan &amp; MinumanPembuatan KueTepung Kue</v>
      </c>
      <c r="AR718" t="s">
        <v>1929</v>
      </c>
      <c r="AS718" t="s">
        <v>1931</v>
      </c>
      <c r="AT718" t="s">
        <v>1933</v>
      </c>
    </row>
    <row r="719" spans="1:46">
      <c r="A719" t="s">
        <v>1615</v>
      </c>
      <c r="B719">
        <v>700437</v>
      </c>
      <c r="C719" t="s">
        <v>1659</v>
      </c>
      <c r="D719">
        <v>915336</v>
      </c>
      <c r="E719" t="s">
        <v>1667</v>
      </c>
      <c r="F719">
        <v>922504</v>
      </c>
      <c r="G719" t="s">
        <v>4212</v>
      </c>
      <c r="H719" t="s">
        <v>4393</v>
      </c>
      <c r="I719" t="s">
        <v>2457</v>
      </c>
      <c r="J719" t="s">
        <v>1615</v>
      </c>
      <c r="K719">
        <v>0.05</v>
      </c>
      <c r="L719">
        <v>6.5000000000000002E-2</v>
      </c>
      <c r="M719">
        <v>1.4999999999999999E-2</v>
      </c>
      <c r="N719">
        <v>0.1</v>
      </c>
      <c r="O719">
        <v>0.11700000000000001</v>
      </c>
      <c r="P719">
        <v>-0.02</v>
      </c>
      <c r="Q719">
        <v>0</v>
      </c>
      <c r="R719">
        <v>-0.02</v>
      </c>
      <c r="S719">
        <v>-0.02</v>
      </c>
      <c r="T719">
        <v>-0.02</v>
      </c>
      <c r="U719">
        <v>0.08</v>
      </c>
      <c r="V719">
        <v>0.1</v>
      </c>
      <c r="W719">
        <v>0.08</v>
      </c>
      <c r="X719">
        <v>0.08</v>
      </c>
      <c r="Y719">
        <v>0.08</v>
      </c>
      <c r="Z719">
        <v>9.7000000000000003E-2</v>
      </c>
      <c r="AA719">
        <v>0.11700000000000001</v>
      </c>
      <c r="AB719">
        <v>9.7000000000000003E-2</v>
      </c>
      <c r="AC719">
        <v>9.7000000000000003E-2</v>
      </c>
      <c r="AD719">
        <v>9.7000000000000003E-2</v>
      </c>
      <c r="AE719" t="str">
        <f>VLOOKUP(G719,'[2]Fee Breakdown-After May18'!BO:BP,2,0)</f>
        <v>Makanan &amp; MinumanMakanan RinganMakanan Ringan Kering</v>
      </c>
      <c r="AR719" t="s">
        <v>1929</v>
      </c>
      <c r="AS719" t="s">
        <v>1931</v>
      </c>
      <c r="AT719" t="s">
        <v>1934</v>
      </c>
    </row>
    <row r="720" spans="1:46">
      <c r="A720" t="s">
        <v>1615</v>
      </c>
      <c r="B720">
        <v>700437</v>
      </c>
      <c r="C720" t="s">
        <v>1659</v>
      </c>
      <c r="D720">
        <v>915336</v>
      </c>
      <c r="E720" t="s">
        <v>1664</v>
      </c>
      <c r="F720">
        <v>700768</v>
      </c>
      <c r="G720" t="s">
        <v>4206</v>
      </c>
      <c r="H720" t="s">
        <v>4393</v>
      </c>
      <c r="I720" t="s">
        <v>2457</v>
      </c>
      <c r="J720" t="s">
        <v>1615</v>
      </c>
      <c r="K720">
        <v>0.05</v>
      </c>
      <c r="L720">
        <v>6.5000000000000002E-2</v>
      </c>
      <c r="M720">
        <v>1.4999999999999999E-2</v>
      </c>
      <c r="N720">
        <v>9.5000000000000001E-2</v>
      </c>
      <c r="O720">
        <v>0.11700000000000001</v>
      </c>
      <c r="P720">
        <v>-0.02</v>
      </c>
      <c r="Q720">
        <v>0</v>
      </c>
      <c r="R720">
        <v>-0.02</v>
      </c>
      <c r="S720">
        <v>-0.02</v>
      </c>
      <c r="T720">
        <v>-0.02</v>
      </c>
      <c r="U720">
        <v>7.4999999999999997E-2</v>
      </c>
      <c r="V720">
        <v>9.5000000000000001E-2</v>
      </c>
      <c r="W720">
        <v>7.4999999999999997E-2</v>
      </c>
      <c r="X720">
        <v>7.4999999999999997E-2</v>
      </c>
      <c r="Y720">
        <v>7.4999999999999997E-2</v>
      </c>
      <c r="Z720">
        <v>9.7000000000000003E-2</v>
      </c>
      <c r="AA720">
        <v>0.11700000000000001</v>
      </c>
      <c r="AB720">
        <v>9.7000000000000003E-2</v>
      </c>
      <c r="AC720">
        <v>9.7000000000000003E-2</v>
      </c>
      <c r="AD720">
        <v>9.7000000000000003E-2</v>
      </c>
      <c r="AE720" t="str">
        <f>VLOOKUP(G720,'[2]Fee Breakdown-After May18'!BO:BP,2,0)</f>
        <v>Makanan &amp; MinumanMakanan RinganCokelat &amp; Camilan Cokelat</v>
      </c>
      <c r="AR720" t="s">
        <v>1929</v>
      </c>
      <c r="AS720" t="s">
        <v>1931</v>
      </c>
      <c r="AT720" t="s">
        <v>1935</v>
      </c>
    </row>
    <row r="721" spans="1:46">
      <c r="A721" t="s">
        <v>1615</v>
      </c>
      <c r="B721">
        <v>700437</v>
      </c>
      <c r="C721" t="s">
        <v>1659</v>
      </c>
      <c r="D721">
        <v>915336</v>
      </c>
      <c r="E721" t="s">
        <v>1661</v>
      </c>
      <c r="F721">
        <v>700553</v>
      </c>
      <c r="G721" t="s">
        <v>4204</v>
      </c>
      <c r="H721" t="s">
        <v>4393</v>
      </c>
      <c r="I721" t="s">
        <v>2457</v>
      </c>
      <c r="J721" t="s">
        <v>1615</v>
      </c>
      <c r="K721">
        <v>0.05</v>
      </c>
      <c r="L721">
        <v>6.5000000000000002E-2</v>
      </c>
      <c r="M721">
        <v>1.4999999999999999E-2</v>
      </c>
      <c r="N721">
        <v>0.1</v>
      </c>
      <c r="O721">
        <v>0.11700000000000001</v>
      </c>
      <c r="P721">
        <v>-0.02</v>
      </c>
      <c r="Q721">
        <v>0</v>
      </c>
      <c r="R721">
        <v>-0.02</v>
      </c>
      <c r="S721">
        <v>-0.02</v>
      </c>
      <c r="T721">
        <v>-0.02</v>
      </c>
      <c r="U721">
        <v>0.08</v>
      </c>
      <c r="V721">
        <v>0.1</v>
      </c>
      <c r="W721">
        <v>0.08</v>
      </c>
      <c r="X721">
        <v>0.08</v>
      </c>
      <c r="Y721">
        <v>0.08</v>
      </c>
      <c r="Z721">
        <v>9.7000000000000003E-2</v>
      </c>
      <c r="AA721">
        <v>0.11700000000000001</v>
      </c>
      <c r="AB721">
        <v>9.7000000000000003E-2</v>
      </c>
      <c r="AC721">
        <v>9.7000000000000003E-2</v>
      </c>
      <c r="AD721">
        <v>9.7000000000000003E-2</v>
      </c>
      <c r="AE721" t="str">
        <f>VLOOKUP(G721,'[2]Fee Breakdown-After May18'!BO:BP,2,0)</f>
        <v>Makanan &amp; MinumanMakanan RinganBiskuit, Kue &amp; Wafer</v>
      </c>
      <c r="AR721" t="s">
        <v>1929</v>
      </c>
      <c r="AS721" t="s">
        <v>1931</v>
      </c>
      <c r="AT721" t="s">
        <v>1936</v>
      </c>
    </row>
    <row r="722" spans="1:46">
      <c r="A722" t="s">
        <v>1615</v>
      </c>
      <c r="B722">
        <v>700437</v>
      </c>
      <c r="C722" t="s">
        <v>1659</v>
      </c>
      <c r="D722">
        <v>915336</v>
      </c>
      <c r="E722" t="s">
        <v>1665</v>
      </c>
      <c r="F722">
        <v>700554</v>
      </c>
      <c r="G722" t="s">
        <v>4209</v>
      </c>
      <c r="H722" t="s">
        <v>4393</v>
      </c>
      <c r="I722" t="s">
        <v>2457</v>
      </c>
      <c r="J722" t="s">
        <v>1615</v>
      </c>
      <c r="K722">
        <v>0.05</v>
      </c>
      <c r="L722">
        <v>6.5000000000000002E-2</v>
      </c>
      <c r="M722">
        <v>1.4999999999999999E-2</v>
      </c>
      <c r="N722">
        <v>0.1</v>
      </c>
      <c r="O722">
        <v>0.11700000000000001</v>
      </c>
      <c r="P722">
        <v>-0.02</v>
      </c>
      <c r="Q722">
        <v>0</v>
      </c>
      <c r="R722">
        <v>-0.02</v>
      </c>
      <c r="S722">
        <v>-0.02</v>
      </c>
      <c r="T722">
        <v>-0.02</v>
      </c>
      <c r="U722">
        <v>0.08</v>
      </c>
      <c r="V722">
        <v>0.1</v>
      </c>
      <c r="W722">
        <v>0.08</v>
      </c>
      <c r="X722">
        <v>0.08</v>
      </c>
      <c r="Y722">
        <v>0.08</v>
      </c>
      <c r="Z722">
        <v>9.7000000000000003E-2</v>
      </c>
      <c r="AA722">
        <v>0.11700000000000001</v>
      </c>
      <c r="AB722">
        <v>9.7000000000000003E-2</v>
      </c>
      <c r="AC722">
        <v>9.7000000000000003E-2</v>
      </c>
      <c r="AD722">
        <v>9.7000000000000003E-2</v>
      </c>
      <c r="AE722" t="str">
        <f>VLOOKUP(G722,'[2]Fee Breakdown-After May18'!BO:BP,2,0)</f>
        <v>Makanan &amp; MinumanMakanan RinganKeripik &amp; Camilan Isi</v>
      </c>
      <c r="AR722" t="s">
        <v>1929</v>
      </c>
      <c r="AS722" t="s">
        <v>1931</v>
      </c>
      <c r="AT722" t="s">
        <v>1937</v>
      </c>
    </row>
    <row r="723" spans="1:46">
      <c r="A723" t="s">
        <v>1615</v>
      </c>
      <c r="B723">
        <v>700437</v>
      </c>
      <c r="C723" t="s">
        <v>1659</v>
      </c>
      <c r="D723">
        <v>915336</v>
      </c>
      <c r="E723" t="s">
        <v>1672</v>
      </c>
      <c r="F723">
        <v>820368</v>
      </c>
      <c r="G723" t="s">
        <v>4211</v>
      </c>
      <c r="H723" t="s">
        <v>4393</v>
      </c>
      <c r="I723" t="s">
        <v>2457</v>
      </c>
      <c r="J723" t="s">
        <v>1615</v>
      </c>
      <c r="K723">
        <v>0.05</v>
      </c>
      <c r="L723">
        <v>6.5000000000000002E-2</v>
      </c>
      <c r="M723">
        <v>1.4999999999999999E-2</v>
      </c>
      <c r="N723">
        <v>9.5000000000000001E-2</v>
      </c>
      <c r="O723">
        <v>0.11700000000000001</v>
      </c>
      <c r="P723">
        <v>-0.02</v>
      </c>
      <c r="Q723">
        <v>0</v>
      </c>
      <c r="R723">
        <v>-0.02</v>
      </c>
      <c r="S723">
        <v>-0.02</v>
      </c>
      <c r="T723">
        <v>-0.02</v>
      </c>
      <c r="U723">
        <v>7.4999999999999997E-2</v>
      </c>
      <c r="V723">
        <v>9.5000000000000001E-2</v>
      </c>
      <c r="W723">
        <v>7.4999999999999997E-2</v>
      </c>
      <c r="X723">
        <v>7.4999999999999997E-2</v>
      </c>
      <c r="Y723">
        <v>7.4999999999999997E-2</v>
      </c>
      <c r="Z723">
        <v>9.7000000000000003E-2</v>
      </c>
      <c r="AA723">
        <v>0.11700000000000001</v>
      </c>
      <c r="AB723">
        <v>9.7000000000000003E-2</v>
      </c>
      <c r="AC723">
        <v>9.7000000000000003E-2</v>
      </c>
      <c r="AD723">
        <v>9.7000000000000003E-2</v>
      </c>
      <c r="AE723" t="str">
        <f>VLOOKUP(G723,'[2]Fee Breakdown-After May18'!BO:BP,2,0)</f>
        <v>Makanan &amp; MinumanMakanan RinganKue Camilan &amp; Roti Pastri</v>
      </c>
      <c r="AR723" t="s">
        <v>1929</v>
      </c>
      <c r="AS723" t="s">
        <v>1938</v>
      </c>
    </row>
    <row r="724" spans="1:46">
      <c r="A724" t="s">
        <v>1615</v>
      </c>
      <c r="B724">
        <v>700437</v>
      </c>
      <c r="C724" t="s">
        <v>1659</v>
      </c>
      <c r="D724">
        <v>915336</v>
      </c>
      <c r="E724" t="s">
        <v>1279</v>
      </c>
      <c r="F724">
        <v>963464</v>
      </c>
      <c r="G724" t="s">
        <v>4228</v>
      </c>
      <c r="H724" t="s">
        <v>4393</v>
      </c>
      <c r="I724" t="s">
        <v>2457</v>
      </c>
      <c r="J724" t="s">
        <v>1615</v>
      </c>
      <c r="K724">
        <v>0.05</v>
      </c>
      <c r="L724">
        <v>6.5000000000000002E-2</v>
      </c>
      <c r="M724">
        <v>1.4999999999999999E-2</v>
      </c>
      <c r="N724">
        <v>0.1</v>
      </c>
      <c r="O724">
        <v>0.11700000000000001</v>
      </c>
      <c r="P724">
        <v>-0.02</v>
      </c>
      <c r="Q724">
        <v>0</v>
      </c>
      <c r="R724">
        <v>-0.02</v>
      </c>
      <c r="S724">
        <v>-0.02</v>
      </c>
      <c r="T724">
        <v>-0.02</v>
      </c>
      <c r="U724">
        <v>0.08</v>
      </c>
      <c r="V724">
        <v>0.1</v>
      </c>
      <c r="W724">
        <v>0.08</v>
      </c>
      <c r="X724">
        <v>0.08</v>
      </c>
      <c r="Y724">
        <v>0.08</v>
      </c>
      <c r="Z724">
        <v>9.7000000000000003E-2</v>
      </c>
      <c r="AA724">
        <v>0.11700000000000001</v>
      </c>
      <c r="AB724">
        <v>9.7000000000000003E-2</v>
      </c>
      <c r="AC724">
        <v>9.7000000000000003E-2</v>
      </c>
      <c r="AD724">
        <v>9.7000000000000003E-2</v>
      </c>
      <c r="AE724" t="str">
        <f>VLOOKUP(G724,'[2]Fee Breakdown-After May18'!BO:BP,2,0)</f>
        <v>Makanan &amp; MinumanMakanan RinganSet Kado</v>
      </c>
      <c r="AR724" t="s">
        <v>1929</v>
      </c>
      <c r="AS724" t="s">
        <v>1939</v>
      </c>
    </row>
    <row r="725" spans="1:46">
      <c r="A725" t="s">
        <v>1615</v>
      </c>
      <c r="B725">
        <v>700437</v>
      </c>
      <c r="C725" t="s">
        <v>1659</v>
      </c>
      <c r="D725">
        <v>915336</v>
      </c>
      <c r="E725" t="s">
        <v>560</v>
      </c>
      <c r="F725">
        <v>921992</v>
      </c>
      <c r="G725" t="s">
        <v>4223</v>
      </c>
      <c r="H725" t="s">
        <v>4393</v>
      </c>
      <c r="I725" t="s">
        <v>2457</v>
      </c>
      <c r="J725" t="s">
        <v>1615</v>
      </c>
      <c r="K725">
        <v>0.05</v>
      </c>
      <c r="L725">
        <v>6.5000000000000002E-2</v>
      </c>
      <c r="M725">
        <v>1.4999999999999999E-2</v>
      </c>
      <c r="N725">
        <v>0.1</v>
      </c>
      <c r="O725">
        <v>0.11700000000000001</v>
      </c>
      <c r="P725">
        <v>-0.02</v>
      </c>
      <c r="Q725">
        <v>0</v>
      </c>
      <c r="R725">
        <v>-0.02</v>
      </c>
      <c r="S725">
        <v>-0.02</v>
      </c>
      <c r="T725">
        <v>-0.02</v>
      </c>
      <c r="U725">
        <v>0.08</v>
      </c>
      <c r="V725">
        <v>0.1</v>
      </c>
      <c r="W725">
        <v>0.08</v>
      </c>
      <c r="X725">
        <v>0.08</v>
      </c>
      <c r="Y725">
        <v>0.08</v>
      </c>
      <c r="Z725">
        <v>9.7000000000000003E-2</v>
      </c>
      <c r="AA725">
        <v>0.11700000000000001</v>
      </c>
      <c r="AB725">
        <v>9.7000000000000003E-2</v>
      </c>
      <c r="AC725">
        <v>9.7000000000000003E-2</v>
      </c>
      <c r="AD725">
        <v>9.7000000000000003E-2</v>
      </c>
      <c r="AE725" t="str">
        <f>VLOOKUP(G725,'[2]Fee Breakdown-After May18'!BO:BP,2,0)</f>
        <v>Makanan &amp; MinumanMakanan RinganPopcorn</v>
      </c>
      <c r="AR725" t="s">
        <v>1929</v>
      </c>
      <c r="AS725" t="s">
        <v>1940</v>
      </c>
    </row>
    <row r="726" spans="1:46">
      <c r="A726" t="s">
        <v>1615</v>
      </c>
      <c r="B726">
        <v>700437</v>
      </c>
      <c r="C726" t="s">
        <v>1659</v>
      </c>
      <c r="D726">
        <v>915336</v>
      </c>
      <c r="E726" t="s">
        <v>1670</v>
      </c>
      <c r="F726">
        <v>922120</v>
      </c>
      <c r="G726" t="s">
        <v>4226</v>
      </c>
      <c r="H726" t="s">
        <v>4393</v>
      </c>
      <c r="I726" t="s">
        <v>2457</v>
      </c>
      <c r="J726" t="s">
        <v>1615</v>
      </c>
      <c r="K726">
        <v>0.05</v>
      </c>
      <c r="L726">
        <v>6.5000000000000002E-2</v>
      </c>
      <c r="M726">
        <v>1.4999999999999999E-2</v>
      </c>
      <c r="N726">
        <v>0.1</v>
      </c>
      <c r="O726">
        <v>0.11700000000000001</v>
      </c>
      <c r="P726">
        <v>-0.02</v>
      </c>
      <c r="Q726">
        <v>0</v>
      </c>
      <c r="R726">
        <v>-0.02</v>
      </c>
      <c r="S726">
        <v>-0.02</v>
      </c>
      <c r="T726">
        <v>-0.02</v>
      </c>
      <c r="U726">
        <v>0.08</v>
      </c>
      <c r="V726">
        <v>0.1</v>
      </c>
      <c r="W726">
        <v>0.08</v>
      </c>
      <c r="X726">
        <v>0.08</v>
      </c>
      <c r="Y726">
        <v>0.08</v>
      </c>
      <c r="Z726">
        <v>9.7000000000000003E-2</v>
      </c>
      <c r="AA726">
        <v>0.11700000000000001</v>
      </c>
      <c r="AB726">
        <v>9.7000000000000003E-2</v>
      </c>
      <c r="AC726">
        <v>9.7000000000000003E-2</v>
      </c>
      <c r="AD726">
        <v>9.7000000000000003E-2</v>
      </c>
      <c r="AE726" t="str">
        <f>VLOOKUP(G726,'[2]Fee Breakdown-After May18'!BO:BP,2,0)</f>
        <v>Makanan &amp; MinumanMakanan RinganRumput Laut</v>
      </c>
      <c r="AR726" t="s">
        <v>1929</v>
      </c>
      <c r="AS726" t="s">
        <v>19</v>
      </c>
    </row>
    <row r="727" spans="1:46">
      <c r="A727" t="s">
        <v>1615</v>
      </c>
      <c r="B727">
        <v>700437</v>
      </c>
      <c r="C727" t="s">
        <v>1659</v>
      </c>
      <c r="D727">
        <v>915336</v>
      </c>
      <c r="E727" t="s">
        <v>1662</v>
      </c>
      <c r="F727">
        <v>921736</v>
      </c>
      <c r="G727" t="s">
        <v>4220</v>
      </c>
      <c r="H727" t="s">
        <v>4393</v>
      </c>
      <c r="I727" t="s">
        <v>2457</v>
      </c>
      <c r="J727" t="s">
        <v>1615</v>
      </c>
      <c r="K727">
        <v>0.05</v>
      </c>
      <c r="L727">
        <v>6.5000000000000002E-2</v>
      </c>
      <c r="M727">
        <v>1.4999999999999999E-2</v>
      </c>
      <c r="N727">
        <v>9.5000000000000001E-2</v>
      </c>
      <c r="O727">
        <v>0.11700000000000001</v>
      </c>
      <c r="P727">
        <v>-0.02</v>
      </c>
      <c r="Q727">
        <v>0</v>
      </c>
      <c r="R727">
        <v>-0.02</v>
      </c>
      <c r="S727">
        <v>-0.02</v>
      </c>
      <c r="T727">
        <v>-0.02</v>
      </c>
      <c r="U727">
        <v>7.4999999999999997E-2</v>
      </c>
      <c r="V727">
        <v>9.5000000000000001E-2</v>
      </c>
      <c r="W727">
        <v>7.4999999999999997E-2</v>
      </c>
      <c r="X727">
        <v>7.4999999999999997E-2</v>
      </c>
      <c r="Y727">
        <v>7.4999999999999997E-2</v>
      </c>
      <c r="Z727">
        <v>9.7000000000000003E-2</v>
      </c>
      <c r="AA727">
        <v>0.11700000000000001</v>
      </c>
      <c r="AB727">
        <v>9.7000000000000003E-2</v>
      </c>
      <c r="AC727">
        <v>9.7000000000000003E-2</v>
      </c>
      <c r="AD727">
        <v>9.7000000000000003E-2</v>
      </c>
      <c r="AE727" t="str">
        <f>VLOOKUP(G727,'[2]Fee Breakdown-After May18'!BO:BP,2,0)</f>
        <v>Makanan &amp; MinumanMakanan RinganPermen</v>
      </c>
      <c r="AR727" t="s">
        <v>1929</v>
      </c>
      <c r="AS727" t="s">
        <v>1941</v>
      </c>
    </row>
    <row r="728" spans="1:46">
      <c r="A728" t="s">
        <v>1615</v>
      </c>
      <c r="B728">
        <v>700437</v>
      </c>
      <c r="C728" t="s">
        <v>1659</v>
      </c>
      <c r="D728">
        <v>915336</v>
      </c>
      <c r="E728" t="s">
        <v>1660</v>
      </c>
      <c r="F728">
        <v>947080</v>
      </c>
      <c r="G728" t="s">
        <v>4200</v>
      </c>
      <c r="H728" t="s">
        <v>4393</v>
      </c>
      <c r="I728" t="s">
        <v>2457</v>
      </c>
      <c r="J728" t="s">
        <v>1615</v>
      </c>
      <c r="K728">
        <v>0.05</v>
      </c>
      <c r="L728">
        <v>6.5000000000000002E-2</v>
      </c>
      <c r="M728">
        <v>1.4999999999999999E-2</v>
      </c>
      <c r="N728">
        <v>7.7499999999999999E-2</v>
      </c>
      <c r="O728">
        <v>0.11700000000000001</v>
      </c>
      <c r="P728">
        <v>-0.02</v>
      </c>
      <c r="Q728">
        <v>0</v>
      </c>
      <c r="R728">
        <v>-0.02</v>
      </c>
      <c r="S728">
        <v>-0.02</v>
      </c>
      <c r="T728">
        <v>-0.02</v>
      </c>
      <c r="U728">
        <v>5.7499999999999996E-2</v>
      </c>
      <c r="V728">
        <v>7.7499999999999999E-2</v>
      </c>
      <c r="W728">
        <v>5.7499999999999996E-2</v>
      </c>
      <c r="X728">
        <v>5.7499999999999996E-2</v>
      </c>
      <c r="Y728">
        <v>5.7499999999999996E-2</v>
      </c>
      <c r="Z728">
        <v>9.7000000000000003E-2</v>
      </c>
      <c r="AA728">
        <v>0.11700000000000001</v>
      </c>
      <c r="AB728">
        <v>9.7000000000000003E-2</v>
      </c>
      <c r="AC728">
        <v>9.7000000000000003E-2</v>
      </c>
      <c r="AD728">
        <v>9.7000000000000003E-2</v>
      </c>
      <c r="AE728" t="str">
        <f>VLOOKUP(G728,'[2]Fee Breakdown-After May18'!BO:BP,2,0)</f>
        <v>Makanan &amp; MinumanMakanan RinganBar</v>
      </c>
      <c r="AR728" t="s">
        <v>1929</v>
      </c>
      <c r="AS728" t="s">
        <v>1942</v>
      </c>
    </row>
    <row r="729" spans="1:46">
      <c r="A729" t="s">
        <v>1615</v>
      </c>
      <c r="B729">
        <v>700437</v>
      </c>
      <c r="C729" t="s">
        <v>1659</v>
      </c>
      <c r="D729">
        <v>915336</v>
      </c>
      <c r="E729" t="s">
        <v>1668</v>
      </c>
      <c r="F729">
        <v>922248</v>
      </c>
      <c r="G729" t="s">
        <v>4207</v>
      </c>
      <c r="H729" t="s">
        <v>4393</v>
      </c>
      <c r="I729" t="s">
        <v>2457</v>
      </c>
      <c r="J729" t="s">
        <v>1615</v>
      </c>
      <c r="K729">
        <v>0.05</v>
      </c>
      <c r="L729">
        <v>6.5000000000000002E-2</v>
      </c>
      <c r="M729">
        <v>1.4999999999999999E-2</v>
      </c>
      <c r="N729">
        <v>0.1</v>
      </c>
      <c r="O729">
        <v>0.11700000000000001</v>
      </c>
      <c r="P729">
        <v>-0.02</v>
      </c>
      <c r="Q729">
        <v>0</v>
      </c>
      <c r="R729">
        <v>-0.02</v>
      </c>
      <c r="S729">
        <v>-0.02</v>
      </c>
      <c r="T729">
        <v>-0.02</v>
      </c>
      <c r="U729">
        <v>0.08</v>
      </c>
      <c r="V729">
        <v>0.1</v>
      </c>
      <c r="W729">
        <v>0.08</v>
      </c>
      <c r="X729">
        <v>0.08</v>
      </c>
      <c r="Y729">
        <v>0.08</v>
      </c>
      <c r="Z729">
        <v>9.7000000000000003E-2</v>
      </c>
      <c r="AA729">
        <v>0.11700000000000001</v>
      </c>
      <c r="AB729">
        <v>9.7000000000000003E-2</v>
      </c>
      <c r="AC729">
        <v>9.7000000000000003E-2</v>
      </c>
      <c r="AD729">
        <v>9.7000000000000003E-2</v>
      </c>
      <c r="AE729" t="str">
        <f>VLOOKUP(G729,'[2]Fee Breakdown-After May18'!BO:BP,2,0)</f>
        <v>Makanan &amp; MinumanMakanan RinganKacang-kacangan</v>
      </c>
      <c r="AR729" t="s">
        <v>1929</v>
      </c>
      <c r="AS729" t="s">
        <v>1943</v>
      </c>
    </row>
    <row r="730" spans="1:46">
      <c r="A730" t="s">
        <v>1615</v>
      </c>
      <c r="B730">
        <v>700437</v>
      </c>
      <c r="C730" t="s">
        <v>1659</v>
      </c>
      <c r="D730">
        <v>915336</v>
      </c>
      <c r="E730" t="s">
        <v>1671</v>
      </c>
      <c r="F730">
        <v>921864</v>
      </c>
      <c r="G730" t="s">
        <v>4202</v>
      </c>
      <c r="H730" t="s">
        <v>4393</v>
      </c>
      <c r="I730" t="s">
        <v>2457</v>
      </c>
      <c r="J730" t="s">
        <v>1615</v>
      </c>
      <c r="K730">
        <v>0.05</v>
      </c>
      <c r="L730">
        <v>6.5000000000000002E-2</v>
      </c>
      <c r="M730">
        <v>1.4999999999999999E-2</v>
      </c>
      <c r="N730">
        <v>0.1</v>
      </c>
      <c r="O730">
        <v>0.11700000000000001</v>
      </c>
      <c r="P730">
        <v>-0.02</v>
      </c>
      <c r="Q730">
        <v>0</v>
      </c>
      <c r="R730">
        <v>-0.02</v>
      </c>
      <c r="S730">
        <v>-0.02</v>
      </c>
      <c r="T730">
        <v>-0.02</v>
      </c>
      <c r="U730">
        <v>0.08</v>
      </c>
      <c r="V730">
        <v>0.1</v>
      </c>
      <c r="W730">
        <v>0.08</v>
      </c>
      <c r="X730">
        <v>0.08</v>
      </c>
      <c r="Y730">
        <v>0.08</v>
      </c>
      <c r="Z730">
        <v>9.7000000000000003E-2</v>
      </c>
      <c r="AA730">
        <v>0.11700000000000001</v>
      </c>
      <c r="AB730">
        <v>9.7000000000000003E-2</v>
      </c>
      <c r="AC730">
        <v>9.7000000000000003E-2</v>
      </c>
      <c r="AD730">
        <v>9.7000000000000003E-2</v>
      </c>
      <c r="AE730" t="str">
        <f>VLOOKUP(G730,'[2]Fee Breakdown-After May18'!BO:BP,2,0)</f>
        <v>Makanan &amp; MinumanMakanan RinganBiji-bijian</v>
      </c>
      <c r="AR730" t="s">
        <v>1929</v>
      </c>
      <c r="AS730" t="s">
        <v>1944</v>
      </c>
    </row>
    <row r="731" spans="1:46">
      <c r="A731" t="s">
        <v>1615</v>
      </c>
      <c r="B731">
        <v>700437</v>
      </c>
      <c r="C731" t="s">
        <v>1659</v>
      </c>
      <c r="D731">
        <v>915336</v>
      </c>
      <c r="E731" t="s">
        <v>1669</v>
      </c>
      <c r="F731">
        <v>851856</v>
      </c>
      <c r="G731" t="s">
        <v>4215</v>
      </c>
      <c r="H731" t="s">
        <v>4393</v>
      </c>
      <c r="I731" t="s">
        <v>2457</v>
      </c>
      <c r="J731" t="s">
        <v>1615</v>
      </c>
      <c r="K731">
        <v>0.05</v>
      </c>
      <c r="L731">
        <v>6.5000000000000002E-2</v>
      </c>
      <c r="M731">
        <v>1.4999999999999999E-2</v>
      </c>
      <c r="N731">
        <v>0.1</v>
      </c>
      <c r="O731">
        <v>0.11700000000000001</v>
      </c>
      <c r="P731">
        <v>-0.02</v>
      </c>
      <c r="Q731">
        <v>0</v>
      </c>
      <c r="R731">
        <v>-0.02</v>
      </c>
      <c r="S731">
        <v>-0.02</v>
      </c>
      <c r="T731">
        <v>-0.02</v>
      </c>
      <c r="U731">
        <v>0.08</v>
      </c>
      <c r="V731">
        <v>0.1</v>
      </c>
      <c r="W731">
        <v>0.08</v>
      </c>
      <c r="X731">
        <v>0.08</v>
      </c>
      <c r="Y731">
        <v>0.08</v>
      </c>
      <c r="Z731">
        <v>9.7000000000000003E-2</v>
      </c>
      <c r="AA731">
        <v>0.11700000000000001</v>
      </c>
      <c r="AB731">
        <v>9.7000000000000003E-2</v>
      </c>
      <c r="AC731">
        <v>9.7000000000000003E-2</v>
      </c>
      <c r="AD731">
        <v>9.7000000000000003E-2</v>
      </c>
      <c r="AE731" t="str">
        <f>VLOOKUP(G731,'[2]Fee Breakdown-After May18'!BO:BP,2,0)</f>
        <v>Makanan &amp; MinumanMakanan RinganMakanan Ringan Nabati &amp; Gluten</v>
      </c>
      <c r="AR731" t="s">
        <v>1929</v>
      </c>
      <c r="AS731" t="s">
        <v>1945</v>
      </c>
    </row>
    <row r="732" spans="1:46">
      <c r="A732" t="s">
        <v>1615</v>
      </c>
      <c r="B732">
        <v>700437</v>
      </c>
      <c r="C732" t="s">
        <v>1659</v>
      </c>
      <c r="D732">
        <v>915336</v>
      </c>
      <c r="E732" t="s">
        <v>1666</v>
      </c>
      <c r="F732">
        <v>922376</v>
      </c>
      <c r="G732" t="s">
        <v>4225</v>
      </c>
      <c r="H732" t="s">
        <v>4393</v>
      </c>
      <c r="I732" t="s">
        <v>2457</v>
      </c>
      <c r="J732" t="s">
        <v>1615</v>
      </c>
      <c r="K732">
        <v>0.05</v>
      </c>
      <c r="L732">
        <v>6.5000000000000002E-2</v>
      </c>
      <c r="M732">
        <v>1.4999999999999999E-2</v>
      </c>
      <c r="N732">
        <v>0.1</v>
      </c>
      <c r="O732">
        <v>0.11700000000000001</v>
      </c>
      <c r="P732">
        <v>-0.02</v>
      </c>
      <c r="Q732">
        <v>0</v>
      </c>
      <c r="R732">
        <v>-0.02</v>
      </c>
      <c r="S732">
        <v>-0.02</v>
      </c>
      <c r="T732">
        <v>-0.02</v>
      </c>
      <c r="U732">
        <v>0.08</v>
      </c>
      <c r="V732">
        <v>0.1</v>
      </c>
      <c r="W732">
        <v>0.08</v>
      </c>
      <c r="X732">
        <v>0.08</v>
      </c>
      <c r="Y732">
        <v>0.08</v>
      </c>
      <c r="Z732">
        <v>9.7000000000000003E-2</v>
      </c>
      <c r="AA732">
        <v>0.11700000000000001</v>
      </c>
      <c r="AB732">
        <v>9.7000000000000003E-2</v>
      </c>
      <c r="AC732">
        <v>9.7000000000000003E-2</v>
      </c>
      <c r="AD732">
        <v>9.7000000000000003E-2</v>
      </c>
      <c r="AE732" t="str">
        <f>VLOOKUP(G732,'[2]Fee Breakdown-After May18'!BO:BP,2,0)</f>
        <v>Makanan &amp; MinumanMakanan RinganPuding Kustar &amp; Jeli</v>
      </c>
      <c r="AR732" t="s">
        <v>1929</v>
      </c>
      <c r="AS732" t="s">
        <v>1946</v>
      </c>
    </row>
    <row r="733" spans="1:46">
      <c r="A733" t="s">
        <v>1615</v>
      </c>
      <c r="B733">
        <v>700437</v>
      </c>
      <c r="C733" t="s">
        <v>1659</v>
      </c>
      <c r="D733">
        <v>915336</v>
      </c>
      <c r="E733" t="s">
        <v>1663</v>
      </c>
      <c r="F733">
        <v>946952</v>
      </c>
      <c r="G733" t="s">
        <v>4218</v>
      </c>
      <c r="H733" t="s">
        <v>4393</v>
      </c>
      <c r="I733" t="s">
        <v>2457</v>
      </c>
      <c r="J733" t="s">
        <v>1615</v>
      </c>
      <c r="K733">
        <v>0.05</v>
      </c>
      <c r="L733">
        <v>6.5000000000000002E-2</v>
      </c>
      <c r="M733">
        <v>1.4999999999999999E-2</v>
      </c>
      <c r="N733">
        <v>9.5000000000000001E-2</v>
      </c>
      <c r="O733">
        <v>0.11700000000000001</v>
      </c>
      <c r="P733">
        <v>-0.02</v>
      </c>
      <c r="Q733">
        <v>0</v>
      </c>
      <c r="R733">
        <v>-0.02</v>
      </c>
      <c r="S733">
        <v>-0.02</v>
      </c>
      <c r="T733">
        <v>-0.02</v>
      </c>
      <c r="U733">
        <v>7.4999999999999997E-2</v>
      </c>
      <c r="V733">
        <v>9.5000000000000001E-2</v>
      </c>
      <c r="W733">
        <v>7.4999999999999997E-2</v>
      </c>
      <c r="X733">
        <v>7.4999999999999997E-2</v>
      </c>
      <c r="Y733">
        <v>7.4999999999999997E-2</v>
      </c>
      <c r="Z733">
        <v>9.7000000000000003E-2</v>
      </c>
      <c r="AA733">
        <v>0.11700000000000001</v>
      </c>
      <c r="AB733">
        <v>9.7000000000000003E-2</v>
      </c>
      <c r="AC733">
        <v>9.7000000000000003E-2</v>
      </c>
      <c r="AD733">
        <v>9.7000000000000003E-2</v>
      </c>
      <c r="AE733" t="str">
        <f>VLOOKUP(G733,'[2]Fee Breakdown-After May18'!BO:BP,2,0)</f>
        <v>Makanan &amp; MinumanMakanan RinganMengunyah &amp; Permen Karet</v>
      </c>
      <c r="AR733" t="s">
        <v>1929</v>
      </c>
      <c r="AS733" t="s">
        <v>1947</v>
      </c>
    </row>
    <row r="734" spans="1:46">
      <c r="A734" t="s">
        <v>1615</v>
      </c>
      <c r="B734">
        <v>700437</v>
      </c>
      <c r="C734" t="s">
        <v>1631</v>
      </c>
      <c r="D734">
        <v>915464</v>
      </c>
      <c r="E734" t="s">
        <v>1633</v>
      </c>
      <c r="F734">
        <v>923144</v>
      </c>
      <c r="G734" t="s">
        <v>4242</v>
      </c>
      <c r="H734" t="s">
        <v>4406</v>
      </c>
      <c r="I734" t="s">
        <v>2457</v>
      </c>
      <c r="J734" t="s">
        <v>1615</v>
      </c>
      <c r="K734">
        <v>0.05</v>
      </c>
      <c r="L734">
        <v>6.5000000000000002E-2</v>
      </c>
      <c r="M734">
        <v>1.4999999999999999E-2</v>
      </c>
      <c r="N734">
        <v>9.5000000000000001E-2</v>
      </c>
      <c r="O734">
        <v>0.11700000000000001</v>
      </c>
      <c r="P734">
        <v>-0.02</v>
      </c>
      <c r="Q734">
        <v>0</v>
      </c>
      <c r="R734">
        <v>-0.02</v>
      </c>
      <c r="S734">
        <v>-0.02</v>
      </c>
      <c r="T734">
        <v>-0.02</v>
      </c>
      <c r="U734">
        <v>7.4999999999999997E-2</v>
      </c>
      <c r="V734">
        <v>9.5000000000000001E-2</v>
      </c>
      <c r="W734">
        <v>7.4999999999999997E-2</v>
      </c>
      <c r="X734">
        <v>7.4999999999999997E-2</v>
      </c>
      <c r="Y734">
        <v>7.4999999999999997E-2</v>
      </c>
      <c r="Z734">
        <v>9.7000000000000003E-2</v>
      </c>
      <c r="AA734">
        <v>0.11700000000000001</v>
      </c>
      <c r="AB734">
        <v>9.7000000000000003E-2</v>
      </c>
      <c r="AC734">
        <v>9.7000000000000003E-2</v>
      </c>
      <c r="AD734">
        <v>9.7000000000000003E-2</v>
      </c>
      <c r="AE734" t="str">
        <f>VLOOKUP(G734,'[2]Fee Breakdown-After May18'!BO:BP,2,0)</f>
        <v>Makanan &amp; MinumanMakanan Segar &amp; BekuKue &amp; Pai</v>
      </c>
      <c r="AR734" t="s">
        <v>1948</v>
      </c>
      <c r="AS734" t="s">
        <v>1949</v>
      </c>
    </row>
    <row r="735" spans="1:46">
      <c r="A735" t="s">
        <v>1615</v>
      </c>
      <c r="B735">
        <v>700437</v>
      </c>
      <c r="C735" t="s">
        <v>1631</v>
      </c>
      <c r="D735">
        <v>915464</v>
      </c>
      <c r="E735" t="s">
        <v>1643</v>
      </c>
      <c r="F735">
        <v>807952</v>
      </c>
      <c r="G735" t="s">
        <v>4248</v>
      </c>
      <c r="H735" t="s">
        <v>4406</v>
      </c>
      <c r="I735" t="s">
        <v>2457</v>
      </c>
      <c r="J735" t="s">
        <v>1615</v>
      </c>
      <c r="K735">
        <v>0.05</v>
      </c>
      <c r="L735">
        <v>6.5000000000000002E-2</v>
      </c>
      <c r="M735">
        <v>1.4999999999999999E-2</v>
      </c>
      <c r="N735">
        <v>9.5000000000000001E-2</v>
      </c>
      <c r="O735">
        <v>8.2000000000000003E-2</v>
      </c>
      <c r="P735">
        <v>-0.02</v>
      </c>
      <c r="Q735">
        <v>0</v>
      </c>
      <c r="R735">
        <v>-0.02</v>
      </c>
      <c r="S735">
        <v>-0.02</v>
      </c>
      <c r="T735">
        <v>-0.02</v>
      </c>
      <c r="U735">
        <v>7.4999999999999997E-2</v>
      </c>
      <c r="V735">
        <v>9.5000000000000001E-2</v>
      </c>
      <c r="W735">
        <v>7.4999999999999997E-2</v>
      </c>
      <c r="X735">
        <v>7.4999999999999997E-2</v>
      </c>
      <c r="Y735">
        <v>7.4999999999999997E-2</v>
      </c>
      <c r="Z735">
        <v>6.2E-2</v>
      </c>
      <c r="AA735">
        <v>8.2000000000000003E-2</v>
      </c>
      <c r="AB735">
        <v>6.2E-2</v>
      </c>
      <c r="AC735">
        <v>6.2E-2</v>
      </c>
      <c r="AD735">
        <v>6.2E-2</v>
      </c>
      <c r="AE735" t="str">
        <f>VLOOKUP(G735,'[2]Fee Breakdown-After May18'!BO:BP,2,0)</f>
        <v>Makanan &amp; MinumanMakanan Segar &amp; BekuMakanan Siap Saji</v>
      </c>
      <c r="AR735" t="s">
        <v>1948</v>
      </c>
      <c r="AS735" t="s">
        <v>1950</v>
      </c>
    </row>
    <row r="736" spans="1:46">
      <c r="A736" t="s">
        <v>1615</v>
      </c>
      <c r="B736">
        <v>700437</v>
      </c>
      <c r="C736" t="s">
        <v>1631</v>
      </c>
      <c r="D736">
        <v>915464</v>
      </c>
      <c r="E736" t="s">
        <v>1639</v>
      </c>
      <c r="F736">
        <v>922632</v>
      </c>
      <c r="G736" t="s">
        <v>4234</v>
      </c>
      <c r="H736" t="s">
        <v>4406</v>
      </c>
      <c r="I736" t="s">
        <v>2457</v>
      </c>
      <c r="J736" t="s">
        <v>1615</v>
      </c>
      <c r="K736">
        <v>0.05</v>
      </c>
      <c r="L736">
        <v>6.5000000000000002E-2</v>
      </c>
      <c r="M736">
        <v>1.4999999999999999E-2</v>
      </c>
      <c r="N736">
        <v>7.7499999999999999E-2</v>
      </c>
      <c r="O736">
        <v>7.1999999999999995E-2</v>
      </c>
      <c r="P736">
        <v>-0.02</v>
      </c>
      <c r="Q736">
        <v>0</v>
      </c>
      <c r="R736">
        <v>-0.02</v>
      </c>
      <c r="S736">
        <v>-0.02</v>
      </c>
      <c r="T736">
        <v>-0.02</v>
      </c>
      <c r="U736">
        <v>5.7499999999999996E-2</v>
      </c>
      <c r="V736">
        <v>7.7499999999999999E-2</v>
      </c>
      <c r="W736">
        <v>5.7499999999999996E-2</v>
      </c>
      <c r="X736">
        <v>5.7499999999999996E-2</v>
      </c>
      <c r="Y736">
        <v>5.7499999999999996E-2</v>
      </c>
      <c r="Z736">
        <v>5.1999999999999991E-2</v>
      </c>
      <c r="AA736">
        <v>7.1999999999999995E-2</v>
      </c>
      <c r="AB736">
        <v>5.1999999999999991E-2</v>
      </c>
      <c r="AC736">
        <v>5.1999999999999991E-2</v>
      </c>
      <c r="AD736">
        <v>5.1999999999999991E-2</v>
      </c>
      <c r="AE736" t="str">
        <f>VLOOKUP(G736,'[2]Fee Breakdown-After May18'!BO:BP,2,0)</f>
        <v>Makanan &amp; MinumanMakanan Segar &amp; BekuDaging</v>
      </c>
      <c r="AR736" t="s">
        <v>1948</v>
      </c>
      <c r="AS736" t="s">
        <v>1951</v>
      </c>
    </row>
    <row r="737" spans="1:46">
      <c r="A737" t="s">
        <v>1615</v>
      </c>
      <c r="B737">
        <v>700437</v>
      </c>
      <c r="C737" t="s">
        <v>1631</v>
      </c>
      <c r="D737">
        <v>915464</v>
      </c>
      <c r="E737" t="s">
        <v>1644</v>
      </c>
      <c r="F737">
        <v>924296</v>
      </c>
      <c r="G737" t="s">
        <v>4235</v>
      </c>
      <c r="H737" t="s">
        <v>4406</v>
      </c>
      <c r="I737" t="s">
        <v>2457</v>
      </c>
      <c r="J737" t="s">
        <v>1615</v>
      </c>
      <c r="K737">
        <v>0.05</v>
      </c>
      <c r="L737">
        <v>6.5000000000000002E-2</v>
      </c>
      <c r="M737">
        <v>1.4999999999999999E-2</v>
      </c>
      <c r="N737">
        <v>7.7499999999999999E-2</v>
      </c>
      <c r="O737">
        <v>0.11700000000000001</v>
      </c>
      <c r="P737">
        <v>-0.02</v>
      </c>
      <c r="Q737">
        <v>0</v>
      </c>
      <c r="R737">
        <v>-0.02</v>
      </c>
      <c r="S737">
        <v>-0.02</v>
      </c>
      <c r="T737">
        <v>-0.02</v>
      </c>
      <c r="U737">
        <v>5.7499999999999996E-2</v>
      </c>
      <c r="V737">
        <v>7.7499999999999999E-2</v>
      </c>
      <c r="W737">
        <v>5.7499999999999996E-2</v>
      </c>
      <c r="X737">
        <v>5.7499999999999996E-2</v>
      </c>
      <c r="Y737">
        <v>5.7499999999999996E-2</v>
      </c>
      <c r="Z737">
        <v>9.7000000000000003E-2</v>
      </c>
      <c r="AA737">
        <v>0.11700000000000001</v>
      </c>
      <c r="AB737">
        <v>9.7000000000000003E-2</v>
      </c>
      <c r="AC737">
        <v>9.7000000000000003E-2</v>
      </c>
      <c r="AD737">
        <v>9.7000000000000003E-2</v>
      </c>
      <c r="AE737" t="str">
        <f>VLOOKUP(G737,'[2]Fee Breakdown-After May18'!BO:BP,2,0)</f>
        <v>Makanan &amp; MinumanMakanan Segar &amp; BekuDaging Olahan &amp; Seafood</v>
      </c>
      <c r="AR737" t="s">
        <v>1948</v>
      </c>
      <c r="AS737" t="s">
        <v>1952</v>
      </c>
    </row>
    <row r="738" spans="1:46">
      <c r="A738" t="s">
        <v>1615</v>
      </c>
      <c r="B738">
        <v>700437</v>
      </c>
      <c r="C738" t="s">
        <v>1631</v>
      </c>
      <c r="D738">
        <v>915464</v>
      </c>
      <c r="E738" t="s">
        <v>1646</v>
      </c>
      <c r="F738">
        <v>807568</v>
      </c>
      <c r="G738" t="s">
        <v>4265</v>
      </c>
      <c r="H738" t="s">
        <v>4406</v>
      </c>
      <c r="I738" t="s">
        <v>2457</v>
      </c>
      <c r="J738" t="s">
        <v>1615</v>
      </c>
      <c r="K738">
        <v>0.05</v>
      </c>
      <c r="L738">
        <v>6.5000000000000002E-2</v>
      </c>
      <c r="M738">
        <v>1.4999999999999999E-2</v>
      </c>
      <c r="N738">
        <v>7.4999999999999997E-2</v>
      </c>
      <c r="O738">
        <v>9.7000000000000003E-2</v>
      </c>
      <c r="P738">
        <v>-0.02</v>
      </c>
      <c r="Q738">
        <v>0</v>
      </c>
      <c r="R738">
        <v>-0.02</v>
      </c>
      <c r="S738">
        <v>-0.02</v>
      </c>
      <c r="T738">
        <v>-0.02</v>
      </c>
      <c r="U738">
        <v>5.4999999999999993E-2</v>
      </c>
      <c r="V738">
        <v>7.4999999999999997E-2</v>
      </c>
      <c r="W738">
        <v>5.4999999999999993E-2</v>
      </c>
      <c r="X738">
        <v>5.4999999999999993E-2</v>
      </c>
      <c r="Y738">
        <v>5.4999999999999993E-2</v>
      </c>
      <c r="Z738">
        <v>7.6999999999999999E-2</v>
      </c>
      <c r="AA738">
        <v>9.7000000000000003E-2</v>
      </c>
      <c r="AB738">
        <v>7.6999999999999999E-2</v>
      </c>
      <c r="AC738">
        <v>7.6999999999999999E-2</v>
      </c>
      <c r="AD738">
        <v>7.6999999999999999E-2</v>
      </c>
      <c r="AE738" t="str">
        <f>VLOOKUP(G738,'[2]Fee Breakdown-After May18'!BO:BP,2,0)</f>
        <v>Makanan &amp; MinumanMakanan Segar &amp; BekuSup &amp; Semur</v>
      </c>
      <c r="AR738" t="s">
        <v>1948</v>
      </c>
      <c r="AS738" t="s">
        <v>1953</v>
      </c>
      <c r="AT738" t="s">
        <v>1954</v>
      </c>
    </row>
    <row r="739" spans="1:46">
      <c r="A739" t="s">
        <v>1615</v>
      </c>
      <c r="B739">
        <v>700437</v>
      </c>
      <c r="C739" t="s">
        <v>1631</v>
      </c>
      <c r="D739">
        <v>915464</v>
      </c>
      <c r="E739" t="s">
        <v>1635</v>
      </c>
      <c r="F739">
        <v>924168</v>
      </c>
      <c r="G739" t="s">
        <v>4246</v>
      </c>
      <c r="H739" t="s">
        <v>4406</v>
      </c>
      <c r="I739" t="s">
        <v>2457</v>
      </c>
      <c r="J739" t="s">
        <v>1615</v>
      </c>
      <c r="K739">
        <v>0.05</v>
      </c>
      <c r="L739">
        <v>6.5000000000000002E-2</v>
      </c>
      <c r="M739">
        <v>1.4999999999999999E-2</v>
      </c>
      <c r="N739">
        <v>7.7499999999999999E-2</v>
      </c>
      <c r="O739">
        <v>0.11700000000000001</v>
      </c>
      <c r="P739">
        <v>-0.02</v>
      </c>
      <c r="Q739">
        <v>0</v>
      </c>
      <c r="R739">
        <v>-0.02</v>
      </c>
      <c r="S739">
        <v>-0.02</v>
      </c>
      <c r="T739">
        <v>-0.02</v>
      </c>
      <c r="U739">
        <v>5.7499999999999996E-2</v>
      </c>
      <c r="V739">
        <v>7.7499999999999999E-2</v>
      </c>
      <c r="W739">
        <v>5.7499999999999996E-2</v>
      </c>
      <c r="X739">
        <v>5.7499999999999996E-2</v>
      </c>
      <c r="Y739">
        <v>5.7499999999999996E-2</v>
      </c>
      <c r="Z739">
        <v>9.7000000000000003E-2</v>
      </c>
      <c r="AA739">
        <v>0.11700000000000001</v>
      </c>
      <c r="AB739">
        <v>9.7000000000000003E-2</v>
      </c>
      <c r="AC739">
        <v>9.7000000000000003E-2</v>
      </c>
      <c r="AD739">
        <v>9.7000000000000003E-2</v>
      </c>
      <c r="AE739" t="str">
        <f>VLOOKUP(G739,'[2]Fee Breakdown-After May18'!BO:BP,2,0)</f>
        <v>Makanan &amp; MinumanMakanan Segar &amp; BekuMakanan Beku</v>
      </c>
      <c r="AR739" t="s">
        <v>1948</v>
      </c>
      <c r="AS739" t="s">
        <v>1953</v>
      </c>
      <c r="AT739" t="s">
        <v>1583</v>
      </c>
    </row>
    <row r="740" spans="1:46">
      <c r="A740" t="s">
        <v>1615</v>
      </c>
      <c r="B740">
        <v>700437</v>
      </c>
      <c r="C740" t="s">
        <v>1631</v>
      </c>
      <c r="D740">
        <v>915464</v>
      </c>
      <c r="E740" t="s">
        <v>1649</v>
      </c>
      <c r="F740">
        <v>922888</v>
      </c>
      <c r="G740" t="s">
        <v>4229</v>
      </c>
      <c r="H740" t="s">
        <v>4406</v>
      </c>
      <c r="I740" t="s">
        <v>2457</v>
      </c>
      <c r="J740" t="s">
        <v>1615</v>
      </c>
      <c r="K740">
        <v>0.05</v>
      </c>
      <c r="L740">
        <v>6.5000000000000002E-2</v>
      </c>
      <c r="M740">
        <v>1.4999999999999999E-2</v>
      </c>
      <c r="N740">
        <v>7.7499999999999999E-2</v>
      </c>
      <c r="O740">
        <v>0.11700000000000001</v>
      </c>
      <c r="P740">
        <v>-0.02</v>
      </c>
      <c r="Q740">
        <v>0</v>
      </c>
      <c r="R740">
        <v>-0.02</v>
      </c>
      <c r="S740">
        <v>-0.02</v>
      </c>
      <c r="T740">
        <v>-0.02</v>
      </c>
      <c r="U740">
        <v>5.7499999999999996E-2</v>
      </c>
      <c r="V740">
        <v>7.7499999999999999E-2</v>
      </c>
      <c r="W740">
        <v>5.7499999999999996E-2</v>
      </c>
      <c r="X740">
        <v>5.7499999999999996E-2</v>
      </c>
      <c r="Y740">
        <v>5.7499999999999996E-2</v>
      </c>
      <c r="Z740">
        <v>9.7000000000000003E-2</v>
      </c>
      <c r="AA740">
        <v>0.11700000000000001</v>
      </c>
      <c r="AB740">
        <v>9.7000000000000003E-2</v>
      </c>
      <c r="AC740">
        <v>9.7000000000000003E-2</v>
      </c>
      <c r="AD740">
        <v>9.7000000000000003E-2</v>
      </c>
      <c r="AE740" t="str">
        <f>VLOOKUP(G740,'[2]Fee Breakdown-After May18'!BO:BP,2,0)</f>
        <v>Makanan &amp; MinumanMakanan Segar &amp; BekuAlternatif Daging Vegetarian</v>
      </c>
      <c r="AR740" t="s">
        <v>1948</v>
      </c>
      <c r="AS740" t="s">
        <v>1953</v>
      </c>
      <c r="AT740" t="s">
        <v>1586</v>
      </c>
    </row>
    <row r="741" spans="1:46">
      <c r="A741" t="s">
        <v>1615</v>
      </c>
      <c r="B741">
        <v>700437</v>
      </c>
      <c r="C741" t="s">
        <v>1631</v>
      </c>
      <c r="D741">
        <v>915464</v>
      </c>
      <c r="E741" t="s">
        <v>1648</v>
      </c>
      <c r="F741">
        <v>923784</v>
      </c>
      <c r="G741" t="s">
        <v>4261</v>
      </c>
      <c r="H741" t="s">
        <v>4406</v>
      </c>
      <c r="I741" t="s">
        <v>2457</v>
      </c>
      <c r="J741" t="s">
        <v>1615</v>
      </c>
      <c r="K741">
        <v>0.05</v>
      </c>
      <c r="L741">
        <v>6.5000000000000002E-2</v>
      </c>
      <c r="M741">
        <v>1.4999999999999999E-2</v>
      </c>
      <c r="N741">
        <v>7.7499999999999999E-2</v>
      </c>
      <c r="O741">
        <v>7.1999999999999995E-2</v>
      </c>
      <c r="P741">
        <v>-0.02</v>
      </c>
      <c r="Q741">
        <v>0</v>
      </c>
      <c r="R741">
        <v>-0.02</v>
      </c>
      <c r="S741">
        <v>-0.02</v>
      </c>
      <c r="T741">
        <v>-0.02</v>
      </c>
      <c r="U741">
        <v>5.7499999999999996E-2</v>
      </c>
      <c r="V741">
        <v>7.7499999999999999E-2</v>
      </c>
      <c r="W741">
        <v>5.7499999999999996E-2</v>
      </c>
      <c r="X741">
        <v>5.7499999999999996E-2</v>
      </c>
      <c r="Y741">
        <v>5.7499999999999996E-2</v>
      </c>
      <c r="Z741">
        <v>5.1999999999999991E-2</v>
      </c>
      <c r="AA741">
        <v>7.1999999999999995E-2</v>
      </c>
      <c r="AB741">
        <v>5.1999999999999991E-2</v>
      </c>
      <c r="AC741">
        <v>5.1999999999999991E-2</v>
      </c>
      <c r="AD741">
        <v>5.1999999999999991E-2</v>
      </c>
      <c r="AE741" t="str">
        <f>VLOOKUP(G741,'[2]Fee Breakdown-After May18'!BO:BP,2,0)</f>
        <v>Makanan &amp; MinumanMakanan Segar &amp; BekuSayuran</v>
      </c>
      <c r="AR741" t="s">
        <v>1948</v>
      </c>
      <c r="AS741" t="s">
        <v>1953</v>
      </c>
      <c r="AT741" t="s">
        <v>1606</v>
      </c>
    </row>
    <row r="742" spans="1:46">
      <c r="A742" t="s">
        <v>1615</v>
      </c>
      <c r="B742">
        <v>700437</v>
      </c>
      <c r="C742" t="s">
        <v>1631</v>
      </c>
      <c r="D742">
        <v>915464</v>
      </c>
      <c r="E742" t="s">
        <v>1647</v>
      </c>
      <c r="F742">
        <v>923656</v>
      </c>
      <c r="G742" t="s">
        <v>4267</v>
      </c>
      <c r="H742" t="s">
        <v>4406</v>
      </c>
      <c r="I742" t="s">
        <v>2457</v>
      </c>
      <c r="J742" t="s">
        <v>1615</v>
      </c>
      <c r="K742">
        <v>0.05</v>
      </c>
      <c r="L742">
        <v>6.5000000000000002E-2</v>
      </c>
      <c r="M742">
        <v>1.4999999999999999E-2</v>
      </c>
      <c r="N742">
        <v>7.7499999999999999E-2</v>
      </c>
      <c r="O742">
        <v>8.2000000000000003E-2</v>
      </c>
      <c r="P742">
        <v>-0.02</v>
      </c>
      <c r="Q742">
        <v>0</v>
      </c>
      <c r="R742">
        <v>-0.02</v>
      </c>
      <c r="S742">
        <v>-0.02</v>
      </c>
      <c r="T742">
        <v>-0.02</v>
      </c>
      <c r="U742">
        <v>5.7499999999999996E-2</v>
      </c>
      <c r="V742">
        <v>7.7499999999999999E-2</v>
      </c>
      <c r="W742">
        <v>5.7499999999999996E-2</v>
      </c>
      <c r="X742">
        <v>5.7499999999999996E-2</v>
      </c>
      <c r="Y742">
        <v>5.7499999999999996E-2</v>
      </c>
      <c r="Z742">
        <v>6.2E-2</v>
      </c>
      <c r="AA742">
        <v>8.2000000000000003E-2</v>
      </c>
      <c r="AB742">
        <v>6.2E-2</v>
      </c>
      <c r="AC742">
        <v>6.2E-2</v>
      </c>
      <c r="AD742">
        <v>6.2E-2</v>
      </c>
      <c r="AE742" t="str">
        <f>VLOOKUP(G742,'[2]Fee Breakdown-After May18'!BO:BP,2,0)</f>
        <v>Makanan &amp; MinumanMakanan Segar &amp; BekuTahu</v>
      </c>
      <c r="AR742" t="s">
        <v>1948</v>
      </c>
      <c r="AS742" t="s">
        <v>1953</v>
      </c>
      <c r="AT742" t="s">
        <v>1387</v>
      </c>
    </row>
    <row r="743" spans="1:46">
      <c r="A743" t="s">
        <v>1615</v>
      </c>
      <c r="B743">
        <v>700437</v>
      </c>
      <c r="C743" t="s">
        <v>1631</v>
      </c>
      <c r="D743">
        <v>915464</v>
      </c>
      <c r="E743" t="s">
        <v>581</v>
      </c>
      <c r="F743">
        <v>922760</v>
      </c>
      <c r="G743" t="s">
        <v>4263</v>
      </c>
      <c r="H743" t="s">
        <v>4406</v>
      </c>
      <c r="I743" t="s">
        <v>2457</v>
      </c>
      <c r="J743" t="s">
        <v>1615</v>
      </c>
      <c r="K743">
        <v>0.05</v>
      </c>
      <c r="L743">
        <v>6.5000000000000002E-2</v>
      </c>
      <c r="M743">
        <v>1.4999999999999999E-2</v>
      </c>
      <c r="N743">
        <v>7.7499999999999999E-2</v>
      </c>
      <c r="O743">
        <v>7.1999999999999995E-2</v>
      </c>
      <c r="P743">
        <v>-0.02</v>
      </c>
      <c r="Q743">
        <v>0</v>
      </c>
      <c r="R743">
        <v>-0.02</v>
      </c>
      <c r="S743">
        <v>-0.02</v>
      </c>
      <c r="T743">
        <v>-0.02</v>
      </c>
      <c r="U743">
        <v>5.7499999999999996E-2</v>
      </c>
      <c r="V743">
        <v>7.7499999999999999E-2</v>
      </c>
      <c r="W743">
        <v>5.7499999999999996E-2</v>
      </c>
      <c r="X743">
        <v>5.7499999999999996E-2</v>
      </c>
      <c r="Y743">
        <v>5.7499999999999996E-2</v>
      </c>
      <c r="Z743">
        <v>5.1999999999999991E-2</v>
      </c>
      <c r="AA743">
        <v>7.1999999999999995E-2</v>
      </c>
      <c r="AB743">
        <v>5.1999999999999991E-2</v>
      </c>
      <c r="AC743">
        <v>5.1999999999999991E-2</v>
      </c>
      <c r="AD743">
        <v>5.1999999999999991E-2</v>
      </c>
      <c r="AE743" t="str">
        <f>VLOOKUP(G743,'[2]Fee Breakdown-After May18'!BO:BP,2,0)</f>
        <v>Makanan &amp; MinumanMakanan Segar &amp; BekuSeafood</v>
      </c>
      <c r="AR743" t="s">
        <v>1948</v>
      </c>
      <c r="AS743" t="s">
        <v>1953</v>
      </c>
      <c r="AT743" t="s">
        <v>1589</v>
      </c>
    </row>
    <row r="744" spans="1:46">
      <c r="A744" t="s">
        <v>1615</v>
      </c>
      <c r="B744">
        <v>700437</v>
      </c>
      <c r="C744" t="s">
        <v>1631</v>
      </c>
      <c r="D744">
        <v>915464</v>
      </c>
      <c r="E744" t="s">
        <v>1645</v>
      </c>
      <c r="F744">
        <v>807440</v>
      </c>
      <c r="G744" t="s">
        <v>4259</v>
      </c>
      <c r="H744" t="s">
        <v>4406</v>
      </c>
      <c r="I744" t="s">
        <v>2457</v>
      </c>
      <c r="J744" t="s">
        <v>1615</v>
      </c>
      <c r="K744">
        <v>0.05</v>
      </c>
      <c r="L744">
        <v>6.5000000000000002E-2</v>
      </c>
      <c r="M744">
        <v>1.4999999999999999E-2</v>
      </c>
      <c r="N744">
        <v>7.4999999999999997E-2</v>
      </c>
      <c r="O744">
        <v>9.7000000000000003E-2</v>
      </c>
      <c r="P744">
        <v>-0.02</v>
      </c>
      <c r="Q744">
        <v>0</v>
      </c>
      <c r="R744">
        <v>-0.02</v>
      </c>
      <c r="S744">
        <v>-0.02</v>
      </c>
      <c r="T744">
        <v>-0.02</v>
      </c>
      <c r="U744">
        <v>5.4999999999999993E-2</v>
      </c>
      <c r="V744">
        <v>7.4999999999999997E-2</v>
      </c>
      <c r="W744">
        <v>5.4999999999999993E-2</v>
      </c>
      <c r="X744">
        <v>5.4999999999999993E-2</v>
      </c>
      <c r="Y744">
        <v>5.4999999999999993E-2</v>
      </c>
      <c r="Z744">
        <v>7.6999999999999999E-2</v>
      </c>
      <c r="AA744">
        <v>9.7000000000000003E-2</v>
      </c>
      <c r="AB744">
        <v>7.6999999999999999E-2</v>
      </c>
      <c r="AC744">
        <v>7.6999999999999999E-2</v>
      </c>
      <c r="AD744">
        <v>7.6999999999999999E-2</v>
      </c>
      <c r="AE744" t="str">
        <f>VLOOKUP(G744,'[2]Fee Breakdown-After May18'!BO:BP,2,0)</f>
        <v>Makanan &amp; MinumanMakanan Segar &amp; BekuRoti isi &amp; Wrap</v>
      </c>
      <c r="AR744" t="s">
        <v>1948</v>
      </c>
      <c r="AS744" t="s">
        <v>1953</v>
      </c>
      <c r="AT744" t="s">
        <v>1611</v>
      </c>
    </row>
    <row r="745" spans="1:46">
      <c r="A745" t="s">
        <v>1615</v>
      </c>
      <c r="B745">
        <v>700437</v>
      </c>
      <c r="C745" t="s">
        <v>1631</v>
      </c>
      <c r="D745">
        <v>915464</v>
      </c>
      <c r="E745" t="s">
        <v>577</v>
      </c>
      <c r="F745">
        <v>807312</v>
      </c>
      <c r="G745" t="s">
        <v>4254</v>
      </c>
      <c r="H745" t="s">
        <v>4406</v>
      </c>
      <c r="I745" t="s">
        <v>2457</v>
      </c>
      <c r="J745" t="s">
        <v>1615</v>
      </c>
      <c r="K745">
        <v>0.05</v>
      </c>
      <c r="L745">
        <v>6.5000000000000002E-2</v>
      </c>
      <c r="M745">
        <v>1.4999999999999999E-2</v>
      </c>
      <c r="N745">
        <v>7.4999999999999997E-2</v>
      </c>
      <c r="O745">
        <v>9.7000000000000003E-2</v>
      </c>
      <c r="P745">
        <v>-0.02</v>
      </c>
      <c r="Q745">
        <v>0</v>
      </c>
      <c r="R745">
        <v>-0.02</v>
      </c>
      <c r="S745">
        <v>-0.02</v>
      </c>
      <c r="T745">
        <v>-0.02</v>
      </c>
      <c r="U745">
        <v>5.4999999999999993E-2</v>
      </c>
      <c r="V745">
        <v>7.4999999999999997E-2</v>
      </c>
      <c r="W745">
        <v>5.4999999999999993E-2</v>
      </c>
      <c r="X745">
        <v>5.4999999999999993E-2</v>
      </c>
      <c r="Y745">
        <v>5.4999999999999993E-2</v>
      </c>
      <c r="Z745">
        <v>7.6999999999999999E-2</v>
      </c>
      <c r="AA745">
        <v>9.7000000000000003E-2</v>
      </c>
      <c r="AB745">
        <v>7.6999999999999999E-2</v>
      </c>
      <c r="AC745">
        <v>7.6999999999999999E-2</v>
      </c>
      <c r="AD745">
        <v>7.6999999999999999E-2</v>
      </c>
      <c r="AE745" t="str">
        <f>VLOOKUP(G745,'[2]Fee Breakdown-After May18'!BO:BP,2,0)</f>
        <v>Makanan &amp; MinumanMakanan Segar &amp; BekuPizza &amp; Focaccia</v>
      </c>
      <c r="AR745" t="s">
        <v>1948</v>
      </c>
      <c r="AS745" t="s">
        <v>1953</v>
      </c>
      <c r="AT745" t="s">
        <v>1955</v>
      </c>
    </row>
    <row r="746" spans="1:46">
      <c r="A746" t="s">
        <v>1615</v>
      </c>
      <c r="B746">
        <v>700437</v>
      </c>
      <c r="C746" t="s">
        <v>1631</v>
      </c>
      <c r="D746">
        <v>915464</v>
      </c>
      <c r="E746" t="s">
        <v>1642</v>
      </c>
      <c r="F746">
        <v>923272</v>
      </c>
      <c r="G746" t="s">
        <v>4244</v>
      </c>
      <c r="H746" t="s">
        <v>4406</v>
      </c>
      <c r="I746" t="s">
        <v>2457</v>
      </c>
      <c r="J746" t="s">
        <v>1615</v>
      </c>
      <c r="K746">
        <v>0.05</v>
      </c>
      <c r="L746">
        <v>6.5000000000000002E-2</v>
      </c>
      <c r="M746">
        <v>1.4999999999999999E-2</v>
      </c>
      <c r="N746">
        <v>9.5000000000000001E-2</v>
      </c>
      <c r="O746">
        <v>0.11700000000000001</v>
      </c>
      <c r="P746">
        <v>-0.02</v>
      </c>
      <c r="Q746">
        <v>0</v>
      </c>
      <c r="R746">
        <v>-0.02</v>
      </c>
      <c r="S746">
        <v>-0.02</v>
      </c>
      <c r="T746">
        <v>-0.02</v>
      </c>
      <c r="U746">
        <v>7.4999999999999997E-2</v>
      </c>
      <c r="V746">
        <v>9.5000000000000001E-2</v>
      </c>
      <c r="W746">
        <v>7.4999999999999997E-2</v>
      </c>
      <c r="X746">
        <v>7.4999999999999997E-2</v>
      </c>
      <c r="Y746">
        <v>7.4999999999999997E-2</v>
      </c>
      <c r="Z746">
        <v>9.7000000000000003E-2</v>
      </c>
      <c r="AA746">
        <v>0.11700000000000001</v>
      </c>
      <c r="AB746">
        <v>9.7000000000000003E-2</v>
      </c>
      <c r="AC746">
        <v>9.7000000000000003E-2</v>
      </c>
      <c r="AD746">
        <v>9.7000000000000003E-2</v>
      </c>
      <c r="AE746" t="str">
        <f>VLOOKUP(G746,'[2]Fee Breakdown-After May18'!BO:BP,2,0)</f>
        <v>Makanan &amp; MinumanMakanan Segar &amp; BekuKue Kering</v>
      </c>
      <c r="AR746" t="s">
        <v>1948</v>
      </c>
      <c r="AS746" t="s">
        <v>1953</v>
      </c>
      <c r="AT746" t="s">
        <v>1956</v>
      </c>
    </row>
    <row r="747" spans="1:46">
      <c r="A747" t="s">
        <v>1615</v>
      </c>
      <c r="B747">
        <v>700437</v>
      </c>
      <c r="C747" t="s">
        <v>1631</v>
      </c>
      <c r="D747">
        <v>915464</v>
      </c>
      <c r="E747" t="s">
        <v>1641</v>
      </c>
      <c r="F747">
        <v>807696</v>
      </c>
      <c r="G747" t="s">
        <v>4252</v>
      </c>
      <c r="H747" t="s">
        <v>4406</v>
      </c>
      <c r="I747" t="s">
        <v>2457</v>
      </c>
      <c r="J747" t="s">
        <v>1615</v>
      </c>
      <c r="K747">
        <v>0.05</v>
      </c>
      <c r="L747">
        <v>6.5000000000000002E-2</v>
      </c>
      <c r="M747">
        <v>1.4999999999999999E-2</v>
      </c>
      <c r="N747">
        <v>7.7499999999999999E-2</v>
      </c>
      <c r="O747">
        <v>7.1999999999999995E-2</v>
      </c>
      <c r="P747">
        <v>-0.02</v>
      </c>
      <c r="Q747">
        <v>0</v>
      </c>
      <c r="R747">
        <v>-0.02</v>
      </c>
      <c r="S747">
        <v>-0.02</v>
      </c>
      <c r="T747">
        <v>-0.02</v>
      </c>
      <c r="U747">
        <v>5.7499999999999996E-2</v>
      </c>
      <c r="V747">
        <v>7.7499999999999999E-2</v>
      </c>
      <c r="W747">
        <v>5.7499999999999996E-2</v>
      </c>
      <c r="X747">
        <v>5.7499999999999996E-2</v>
      </c>
      <c r="Y747">
        <v>5.7499999999999996E-2</v>
      </c>
      <c r="Z747">
        <v>5.1999999999999991E-2</v>
      </c>
      <c r="AA747">
        <v>7.1999999999999995E-2</v>
      </c>
      <c r="AB747">
        <v>5.1999999999999991E-2</v>
      </c>
      <c r="AC747">
        <v>5.1999999999999991E-2</v>
      </c>
      <c r="AD747">
        <v>5.1999999999999991E-2</v>
      </c>
      <c r="AE747" t="str">
        <f>VLOOKUP(G747,'[2]Fee Breakdown-After May18'!BO:BP,2,0)</f>
        <v>Makanan &amp; MinumanMakanan Segar &amp; BekuPasta &amp; Saus</v>
      </c>
      <c r="AR747" t="s">
        <v>1948</v>
      </c>
      <c r="AS747" t="s">
        <v>1953</v>
      </c>
      <c r="AT747" t="s">
        <v>1957</v>
      </c>
    </row>
    <row r="748" spans="1:46">
      <c r="A748" t="s">
        <v>1615</v>
      </c>
      <c r="B748">
        <v>700437</v>
      </c>
      <c r="C748" t="s">
        <v>1631</v>
      </c>
      <c r="D748">
        <v>915464</v>
      </c>
      <c r="E748" t="s">
        <v>1640</v>
      </c>
      <c r="F748">
        <v>924040</v>
      </c>
      <c r="G748" t="s">
        <v>4240</v>
      </c>
      <c r="H748" t="s">
        <v>4406</v>
      </c>
      <c r="I748" t="s">
        <v>2457</v>
      </c>
      <c r="J748" t="s">
        <v>1615</v>
      </c>
      <c r="K748">
        <v>0.05</v>
      </c>
      <c r="L748">
        <v>6.5000000000000002E-2</v>
      </c>
      <c r="M748">
        <v>1.4999999999999999E-2</v>
      </c>
      <c r="N748">
        <v>7.7499999999999999E-2</v>
      </c>
      <c r="O748">
        <v>7.1999999999999995E-2</v>
      </c>
      <c r="P748">
        <v>-0.02</v>
      </c>
      <c r="Q748">
        <v>0</v>
      </c>
      <c r="R748">
        <v>-0.02</v>
      </c>
      <c r="S748">
        <v>-0.02</v>
      </c>
      <c r="T748">
        <v>-0.02</v>
      </c>
      <c r="U748">
        <v>5.7499999999999996E-2</v>
      </c>
      <c r="V748">
        <v>7.7499999999999999E-2</v>
      </c>
      <c r="W748">
        <v>5.7499999999999996E-2</v>
      </c>
      <c r="X748">
        <v>5.7499999999999996E-2</v>
      </c>
      <c r="Y748">
        <v>5.7499999999999996E-2</v>
      </c>
      <c r="Z748">
        <v>5.1999999999999991E-2</v>
      </c>
      <c r="AA748">
        <v>7.1999999999999995E-2</v>
      </c>
      <c r="AB748">
        <v>5.1999999999999991E-2</v>
      </c>
      <c r="AC748">
        <v>5.1999999999999991E-2</v>
      </c>
      <c r="AD748">
        <v>5.1999999999999991E-2</v>
      </c>
      <c r="AE748" t="str">
        <f>VLOOKUP(G748,'[2]Fee Breakdown-After May18'!BO:BP,2,0)</f>
        <v>Makanan &amp; MinumanMakanan Segar &amp; BekuJamur</v>
      </c>
      <c r="AR748" t="s">
        <v>1948</v>
      </c>
      <c r="AS748" t="s">
        <v>1953</v>
      </c>
      <c r="AT748" t="s">
        <v>1593</v>
      </c>
    </row>
    <row r="749" spans="1:46">
      <c r="A749" t="s">
        <v>1615</v>
      </c>
      <c r="B749">
        <v>700437</v>
      </c>
      <c r="C749" t="s">
        <v>1631</v>
      </c>
      <c r="D749">
        <v>915464</v>
      </c>
      <c r="E749" t="s">
        <v>1638</v>
      </c>
      <c r="F749">
        <v>946824</v>
      </c>
      <c r="G749" t="s">
        <v>4250</v>
      </c>
      <c r="H749" t="s">
        <v>4406</v>
      </c>
      <c r="I749" t="s">
        <v>2457</v>
      </c>
      <c r="J749" t="s">
        <v>1615</v>
      </c>
      <c r="K749">
        <v>0.05</v>
      </c>
      <c r="L749">
        <v>6.5000000000000002E-2</v>
      </c>
      <c r="M749">
        <v>1.4999999999999999E-2</v>
      </c>
      <c r="N749">
        <v>7.4999999999999997E-2</v>
      </c>
      <c r="O749">
        <v>9.7000000000000003E-2</v>
      </c>
      <c r="P749">
        <v>-0.02</v>
      </c>
      <c r="Q749">
        <v>0</v>
      </c>
      <c r="R749">
        <v>-0.02</v>
      </c>
      <c r="S749">
        <v>-0.02</v>
      </c>
      <c r="T749">
        <v>-0.02</v>
      </c>
      <c r="U749">
        <v>5.4999999999999993E-2</v>
      </c>
      <c r="V749">
        <v>7.4999999999999997E-2</v>
      </c>
      <c r="W749">
        <v>5.4999999999999993E-2</v>
      </c>
      <c r="X749">
        <v>5.4999999999999993E-2</v>
      </c>
      <c r="Y749">
        <v>5.4999999999999993E-2</v>
      </c>
      <c r="Z749">
        <v>7.6999999999999999E-2</v>
      </c>
      <c r="AA749">
        <v>9.7000000000000003E-2</v>
      </c>
      <c r="AB749">
        <v>7.6999999999999999E-2</v>
      </c>
      <c r="AC749">
        <v>7.6999999999999999E-2</v>
      </c>
      <c r="AD749">
        <v>7.6999999999999999E-2</v>
      </c>
      <c r="AE749" t="str">
        <f>VLOOKUP(G749,'[2]Fee Breakdown-After May18'!BO:BP,2,0)</f>
        <v>Makanan &amp; MinumanMakanan Segar &amp; BekuPaket Makan</v>
      </c>
      <c r="AR749" t="s">
        <v>1948</v>
      </c>
      <c r="AS749" t="s">
        <v>1953</v>
      </c>
      <c r="AT749" t="s">
        <v>1958</v>
      </c>
    </row>
    <row r="750" spans="1:46">
      <c r="A750" t="s">
        <v>1615</v>
      </c>
      <c r="B750">
        <v>700437</v>
      </c>
      <c r="C750" t="s">
        <v>1631</v>
      </c>
      <c r="D750">
        <v>915464</v>
      </c>
      <c r="E750" t="s">
        <v>1637</v>
      </c>
      <c r="F750">
        <v>923400</v>
      </c>
      <c r="G750" t="s">
        <v>4238</v>
      </c>
      <c r="H750" t="s">
        <v>4406</v>
      </c>
      <c r="I750" t="s">
        <v>2457</v>
      </c>
      <c r="J750" t="s">
        <v>1615</v>
      </c>
      <c r="K750">
        <v>0.05</v>
      </c>
      <c r="L750">
        <v>6.5000000000000002E-2</v>
      </c>
      <c r="M750">
        <v>1.4999999999999999E-2</v>
      </c>
      <c r="N750">
        <v>7.7499999999999999E-2</v>
      </c>
      <c r="O750">
        <v>0.11700000000000001</v>
      </c>
      <c r="P750">
        <v>-0.02</v>
      </c>
      <c r="Q750">
        <v>0</v>
      </c>
      <c r="R750">
        <v>-0.02</v>
      </c>
      <c r="S750">
        <v>-0.02</v>
      </c>
      <c r="T750">
        <v>-0.02</v>
      </c>
      <c r="U750">
        <v>5.7499999999999996E-2</v>
      </c>
      <c r="V750">
        <v>7.7499999999999999E-2</v>
      </c>
      <c r="W750">
        <v>5.7499999999999996E-2</v>
      </c>
      <c r="X750">
        <v>5.7499999999999996E-2</v>
      </c>
      <c r="Y750">
        <v>5.7499999999999996E-2</v>
      </c>
      <c r="Z750">
        <v>9.7000000000000003E-2</v>
      </c>
      <c r="AA750">
        <v>0.11700000000000001</v>
      </c>
      <c r="AB750">
        <v>9.7000000000000003E-2</v>
      </c>
      <c r="AC750">
        <v>9.7000000000000003E-2</v>
      </c>
      <c r="AD750">
        <v>9.7000000000000003E-2</v>
      </c>
      <c r="AE750" t="str">
        <f>VLOOKUP(G750,'[2]Fee Breakdown-After May18'!BO:BP,2,0)</f>
        <v>Makanan &amp; MinumanMakanan Segar &amp; BekuEs Krim</v>
      </c>
      <c r="AR750" t="s">
        <v>1959</v>
      </c>
      <c r="AS750" t="s">
        <v>1960</v>
      </c>
    </row>
    <row r="751" spans="1:46">
      <c r="A751" t="s">
        <v>1615</v>
      </c>
      <c r="B751">
        <v>700437</v>
      </c>
      <c r="C751" t="s">
        <v>1631</v>
      </c>
      <c r="D751">
        <v>915464</v>
      </c>
      <c r="E751" t="s">
        <v>1636</v>
      </c>
      <c r="F751">
        <v>923912</v>
      </c>
      <c r="G751" t="s">
        <v>4232</v>
      </c>
      <c r="H751" t="s">
        <v>4406</v>
      </c>
      <c r="I751" t="s">
        <v>2457</v>
      </c>
      <c r="J751" t="s">
        <v>1615</v>
      </c>
      <c r="K751">
        <v>0.05</v>
      </c>
      <c r="L751">
        <v>6.5000000000000002E-2</v>
      </c>
      <c r="M751">
        <v>1.4999999999999999E-2</v>
      </c>
      <c r="N751">
        <v>7.7499999999999999E-2</v>
      </c>
      <c r="O751">
        <v>7.1999999999999995E-2</v>
      </c>
      <c r="P751">
        <v>-0.02</v>
      </c>
      <c r="Q751">
        <v>0</v>
      </c>
      <c r="R751">
        <v>-0.02</v>
      </c>
      <c r="S751">
        <v>-0.02</v>
      </c>
      <c r="T751">
        <v>-0.02</v>
      </c>
      <c r="U751">
        <v>5.7499999999999996E-2</v>
      </c>
      <c r="V751">
        <v>7.7499999999999999E-2</v>
      </c>
      <c r="W751">
        <v>5.7499999999999996E-2</v>
      </c>
      <c r="X751">
        <v>5.7499999999999996E-2</v>
      </c>
      <c r="Y751">
        <v>5.7499999999999996E-2</v>
      </c>
      <c r="Z751">
        <v>5.1999999999999991E-2</v>
      </c>
      <c r="AA751">
        <v>7.1999999999999995E-2</v>
      </c>
      <c r="AB751">
        <v>5.1999999999999991E-2</v>
      </c>
      <c r="AC751">
        <v>5.1999999999999991E-2</v>
      </c>
      <c r="AD751">
        <v>5.1999999999999991E-2</v>
      </c>
      <c r="AE751" t="str">
        <f>VLOOKUP(G751,'[2]Fee Breakdown-After May18'!BO:BP,2,0)</f>
        <v>Makanan &amp; MinumanMakanan Segar &amp; BekuBuah</v>
      </c>
      <c r="AR751" t="s">
        <v>1959</v>
      </c>
      <c r="AS751" t="s">
        <v>1961</v>
      </c>
    </row>
    <row r="752" spans="1:46">
      <c r="A752" t="s">
        <v>1615</v>
      </c>
      <c r="B752">
        <v>700437</v>
      </c>
      <c r="C752" t="s">
        <v>1631</v>
      </c>
      <c r="D752">
        <v>915464</v>
      </c>
      <c r="E752" t="s">
        <v>1634</v>
      </c>
      <c r="F752">
        <v>923528</v>
      </c>
      <c r="G752" t="s">
        <v>4269</v>
      </c>
      <c r="H752" t="s">
        <v>4406</v>
      </c>
      <c r="I752" t="s">
        <v>2457</v>
      </c>
      <c r="J752" t="s">
        <v>1615</v>
      </c>
      <c r="K752">
        <v>0.05</v>
      </c>
      <c r="L752">
        <v>6.5000000000000002E-2</v>
      </c>
      <c r="M752">
        <v>1.4999999999999999E-2</v>
      </c>
      <c r="N752">
        <v>7.5000000000000011E-2</v>
      </c>
      <c r="O752">
        <v>6.9500000000000006E-2</v>
      </c>
      <c r="P752">
        <v>-1.7500000000000002E-2</v>
      </c>
      <c r="Q752">
        <v>0</v>
      </c>
      <c r="R752">
        <v>-1.7500000000000002E-2</v>
      </c>
      <c r="S752">
        <v>-1.7500000000000002E-2</v>
      </c>
      <c r="T752">
        <v>-1.7500000000000002E-2</v>
      </c>
      <c r="U752">
        <v>5.7500000000000009E-2</v>
      </c>
      <c r="V752">
        <v>7.5000000000000011E-2</v>
      </c>
      <c r="W752">
        <v>5.7500000000000009E-2</v>
      </c>
      <c r="X752">
        <v>5.7500000000000009E-2</v>
      </c>
      <c r="Y752">
        <v>5.7500000000000009E-2</v>
      </c>
      <c r="Z752">
        <v>5.2000000000000005E-2</v>
      </c>
      <c r="AA752">
        <v>6.9500000000000006E-2</v>
      </c>
      <c r="AB752">
        <v>5.2000000000000005E-2</v>
      </c>
      <c r="AC752">
        <v>5.2000000000000005E-2</v>
      </c>
      <c r="AD752">
        <v>5.2000000000000005E-2</v>
      </c>
      <c r="AE752" t="str">
        <f>VLOOKUP(G752,'[2]Fee Breakdown-After May18'!BO:BP,2,0)</f>
        <v>Makanan &amp; MinumanMakanan Segar &amp; BekuTelur</v>
      </c>
      <c r="AR752" t="s">
        <v>1959</v>
      </c>
      <c r="AS752" t="s">
        <v>815</v>
      </c>
      <c r="AT752" t="s">
        <v>1962</v>
      </c>
    </row>
    <row r="753" spans="1:46">
      <c r="A753" t="s">
        <v>1615</v>
      </c>
      <c r="B753">
        <v>700437</v>
      </c>
      <c r="C753" t="s">
        <v>1631</v>
      </c>
      <c r="D753">
        <v>915464</v>
      </c>
      <c r="E753" t="s">
        <v>568</v>
      </c>
      <c r="F753">
        <v>807824</v>
      </c>
      <c r="G753" t="s">
        <v>4236</v>
      </c>
      <c r="H753" t="s">
        <v>4406</v>
      </c>
      <c r="I753" t="s">
        <v>2457</v>
      </c>
      <c r="J753" t="s">
        <v>1615</v>
      </c>
      <c r="K753">
        <v>0.05</v>
      </c>
      <c r="L753">
        <v>6.5000000000000002E-2</v>
      </c>
      <c r="M753">
        <v>1.4999999999999999E-2</v>
      </c>
      <c r="N753">
        <v>7.4999999999999997E-2</v>
      </c>
      <c r="O753">
        <v>9.7000000000000003E-2</v>
      </c>
      <c r="P753">
        <v>-0.02</v>
      </c>
      <c r="Q753">
        <v>0</v>
      </c>
      <c r="R753">
        <v>-0.02</v>
      </c>
      <c r="S753">
        <v>-0.02</v>
      </c>
      <c r="T753">
        <v>-0.02</v>
      </c>
      <c r="U753">
        <v>5.4999999999999993E-2</v>
      </c>
      <c r="V753">
        <v>7.4999999999999997E-2</v>
      </c>
      <c r="W753">
        <v>5.4999999999999993E-2</v>
      </c>
      <c r="X753">
        <v>5.4999999999999993E-2</v>
      </c>
      <c r="Y753">
        <v>5.4999999999999993E-2</v>
      </c>
      <c r="Z753">
        <v>7.6999999999999999E-2</v>
      </c>
      <c r="AA753">
        <v>9.7000000000000003E-2</v>
      </c>
      <c r="AB753">
        <v>7.6999999999999999E-2</v>
      </c>
      <c r="AC753">
        <v>7.6999999999999999E-2</v>
      </c>
      <c r="AD753">
        <v>7.6999999999999999E-2</v>
      </c>
      <c r="AE753" t="str">
        <f>VLOOKUP(G753,'[2]Fee Breakdown-After May18'!BO:BP,2,0)</f>
        <v>Makanan &amp; MinumanMakanan Segar &amp; BekuDeli</v>
      </c>
      <c r="AR753" t="s">
        <v>1959</v>
      </c>
      <c r="AS753" t="s">
        <v>815</v>
      </c>
      <c r="AT753" t="s">
        <v>1963</v>
      </c>
    </row>
    <row r="754" spans="1:46">
      <c r="A754" t="s">
        <v>1615</v>
      </c>
      <c r="B754">
        <v>700437</v>
      </c>
      <c r="C754" t="s">
        <v>1631</v>
      </c>
      <c r="D754">
        <v>915464</v>
      </c>
      <c r="E754" t="s">
        <v>1632</v>
      </c>
      <c r="F754">
        <v>923016</v>
      </c>
      <c r="G754" t="s">
        <v>4256</v>
      </c>
      <c r="H754" t="s">
        <v>4406</v>
      </c>
      <c r="I754" t="s">
        <v>2457</v>
      </c>
      <c r="J754" t="s">
        <v>1615</v>
      </c>
      <c r="K754">
        <v>0.05</v>
      </c>
      <c r="L754">
        <v>6.5000000000000002E-2</v>
      </c>
      <c r="M754">
        <v>1.4999999999999999E-2</v>
      </c>
      <c r="N754">
        <v>9.5000000000000001E-2</v>
      </c>
      <c r="O754">
        <v>0.11700000000000001</v>
      </c>
      <c r="P754">
        <v>-0.02</v>
      </c>
      <c r="Q754">
        <v>0</v>
      </c>
      <c r="R754">
        <v>-0.02</v>
      </c>
      <c r="S754">
        <v>-0.02</v>
      </c>
      <c r="T754">
        <v>-0.02</v>
      </c>
      <c r="U754">
        <v>7.4999999999999997E-2</v>
      </c>
      <c r="V754">
        <v>9.5000000000000001E-2</v>
      </c>
      <c r="W754">
        <v>7.4999999999999997E-2</v>
      </c>
      <c r="X754">
        <v>7.4999999999999997E-2</v>
      </c>
      <c r="Y754">
        <v>7.4999999999999997E-2</v>
      </c>
      <c r="Z754">
        <v>9.7000000000000003E-2</v>
      </c>
      <c r="AA754">
        <v>0.11700000000000001</v>
      </c>
      <c r="AB754">
        <v>9.7000000000000003E-2</v>
      </c>
      <c r="AC754">
        <v>9.7000000000000003E-2</v>
      </c>
      <c r="AD754">
        <v>9.7000000000000003E-2</v>
      </c>
      <c r="AE754" t="str">
        <f>VLOOKUP(G754,'[2]Fee Breakdown-After May18'!BO:BP,2,0)</f>
        <v>Makanan &amp; MinumanMakanan Segar &amp; BekuRoti</v>
      </c>
      <c r="AR754" t="s">
        <v>1959</v>
      </c>
      <c r="AS754" t="s">
        <v>1964</v>
      </c>
      <c r="AT754" t="s">
        <v>1965</v>
      </c>
    </row>
    <row r="755" spans="1:46">
      <c r="A755" t="s">
        <v>1717</v>
      </c>
      <c r="B755">
        <v>700645</v>
      </c>
      <c r="C755" t="s">
        <v>1724</v>
      </c>
      <c r="D755">
        <v>924424</v>
      </c>
      <c r="E755" t="s">
        <v>1725</v>
      </c>
      <c r="F755">
        <v>924808</v>
      </c>
      <c r="G755" t="s">
        <v>4152</v>
      </c>
      <c r="H755" t="s">
        <v>4418</v>
      </c>
      <c r="I755" t="s">
        <v>2457</v>
      </c>
      <c r="J755" t="s">
        <v>1717</v>
      </c>
      <c r="K755">
        <v>0.04</v>
      </c>
      <c r="L755">
        <v>6.5000000000000002E-2</v>
      </c>
      <c r="M755">
        <v>2.5000000000000001E-2</v>
      </c>
      <c r="N755">
        <v>7.4999999999999997E-2</v>
      </c>
      <c r="O755">
        <v>6.2E-2</v>
      </c>
      <c r="P755">
        <v>-0.02</v>
      </c>
      <c r="Q755">
        <v>0</v>
      </c>
      <c r="R755">
        <v>-0.02</v>
      </c>
      <c r="S755">
        <v>-0.02</v>
      </c>
      <c r="T755">
        <v>-0.02</v>
      </c>
      <c r="U755">
        <v>5.4999999999999993E-2</v>
      </c>
      <c r="V755">
        <v>7.4999999999999997E-2</v>
      </c>
      <c r="W755">
        <v>5.4999999999999993E-2</v>
      </c>
      <c r="X755">
        <v>5.4999999999999993E-2</v>
      </c>
      <c r="Y755">
        <v>5.4999999999999993E-2</v>
      </c>
      <c r="Z755">
        <v>4.1999999999999996E-2</v>
      </c>
      <c r="AA755">
        <v>6.2E-2</v>
      </c>
      <c r="AB755">
        <v>4.1999999999999996E-2</v>
      </c>
      <c r="AC755">
        <v>4.1999999999999996E-2</v>
      </c>
      <c r="AD755">
        <v>4.1999999999999996E-2</v>
      </c>
      <c r="AE755" t="str">
        <f>VLOOKUP(G755,'[2]Fee Breakdown-After May18'!BO:BP,2,0)</f>
        <v>KesehatanSuplai MedisBathroom Scale</v>
      </c>
      <c r="AR755" t="s">
        <v>1959</v>
      </c>
      <c r="AS755" t="s">
        <v>1964</v>
      </c>
      <c r="AT755" t="s">
        <v>1966</v>
      </c>
    </row>
    <row r="756" spans="1:46">
      <c r="A756" t="s">
        <v>1717</v>
      </c>
      <c r="B756">
        <v>700645</v>
      </c>
      <c r="C756" t="s">
        <v>1724</v>
      </c>
      <c r="D756">
        <v>924424</v>
      </c>
      <c r="E756" t="s">
        <v>1730</v>
      </c>
      <c r="F756">
        <v>925064</v>
      </c>
      <c r="G756" t="s">
        <v>4161</v>
      </c>
      <c r="H756" t="s">
        <v>4418</v>
      </c>
      <c r="I756" t="s">
        <v>2457</v>
      </c>
      <c r="J756" t="s">
        <v>1717</v>
      </c>
      <c r="K756">
        <v>0.04</v>
      </c>
      <c r="L756">
        <v>6.5000000000000002E-2</v>
      </c>
      <c r="M756">
        <v>2.5000000000000001E-2</v>
      </c>
      <c r="N756">
        <v>7.4999999999999997E-2</v>
      </c>
      <c r="O756">
        <v>5.1999999999999998E-2</v>
      </c>
      <c r="P756">
        <v>-0.02</v>
      </c>
      <c r="Q756">
        <v>0</v>
      </c>
      <c r="R756">
        <v>-0.02</v>
      </c>
      <c r="S756">
        <v>-0.02</v>
      </c>
      <c r="T756">
        <v>-0.02</v>
      </c>
      <c r="U756">
        <v>5.4999999999999993E-2</v>
      </c>
      <c r="V756">
        <v>7.4999999999999997E-2</v>
      </c>
      <c r="W756">
        <v>5.4999999999999993E-2</v>
      </c>
      <c r="X756">
        <v>5.4999999999999993E-2</v>
      </c>
      <c r="Y756">
        <v>5.4999999999999993E-2</v>
      </c>
      <c r="Z756">
        <v>3.2000000000000001E-2</v>
      </c>
      <c r="AA756">
        <v>5.1999999999999998E-2</v>
      </c>
      <c r="AB756">
        <v>3.2000000000000001E-2</v>
      </c>
      <c r="AC756">
        <v>3.2000000000000001E-2</v>
      </c>
      <c r="AD756">
        <v>3.2000000000000001E-2</v>
      </c>
      <c r="AE756" t="str">
        <f>VLOOKUP(G756,'[2]Fee Breakdown-After May18'!BO:BP,2,0)</f>
        <v>KesehatanSuplai MedisMonitor &amp; Tes Kesehatan</v>
      </c>
      <c r="AR756" t="s">
        <v>1959</v>
      </c>
      <c r="AS756" t="s">
        <v>1964</v>
      </c>
      <c r="AT756" t="s">
        <v>1967</v>
      </c>
    </row>
    <row r="757" spans="1:46">
      <c r="A757" t="s">
        <v>1717</v>
      </c>
      <c r="B757">
        <v>700645</v>
      </c>
      <c r="C757" t="s">
        <v>1724</v>
      </c>
      <c r="D757">
        <v>924424</v>
      </c>
      <c r="E757" t="s">
        <v>1729</v>
      </c>
      <c r="F757">
        <v>924936</v>
      </c>
      <c r="G757" t="s">
        <v>4163</v>
      </c>
      <c r="H757" t="s">
        <v>4418</v>
      </c>
      <c r="I757" t="s">
        <v>2457</v>
      </c>
      <c r="J757" t="s">
        <v>1717</v>
      </c>
      <c r="K757">
        <v>0.04</v>
      </c>
      <c r="L757">
        <v>6.5000000000000002E-2</v>
      </c>
      <c r="M757">
        <v>2.5000000000000001E-2</v>
      </c>
      <c r="N757">
        <v>9.5000000000000001E-2</v>
      </c>
      <c r="O757">
        <v>8.2000000000000003E-2</v>
      </c>
      <c r="P757">
        <v>-0.02</v>
      </c>
      <c r="Q757">
        <v>0</v>
      </c>
      <c r="R757">
        <v>-0.02</v>
      </c>
      <c r="S757">
        <v>-0.02</v>
      </c>
      <c r="T757">
        <v>-0.02</v>
      </c>
      <c r="U757">
        <v>7.4999999999999997E-2</v>
      </c>
      <c r="V757">
        <v>9.5000000000000001E-2</v>
      </c>
      <c r="W757">
        <v>7.4999999999999997E-2</v>
      </c>
      <c r="X757">
        <v>7.4999999999999997E-2</v>
      </c>
      <c r="Y757">
        <v>7.4999999999999997E-2</v>
      </c>
      <c r="Z757">
        <v>6.2E-2</v>
      </c>
      <c r="AA757">
        <v>8.2000000000000003E-2</v>
      </c>
      <c r="AB757">
        <v>6.2E-2</v>
      </c>
      <c r="AC757">
        <v>6.2E-2</v>
      </c>
      <c r="AD757">
        <v>6.2E-2</v>
      </c>
      <c r="AE757" t="str">
        <f>VLOOKUP(G757,'[2]Fee Breakdown-After May18'!BO:BP,2,0)</f>
        <v>KesehatanSuplai MedisPerlengkapan Pertolongan Pertama</v>
      </c>
      <c r="AR757" t="s">
        <v>1959</v>
      </c>
      <c r="AS757" t="s">
        <v>1964</v>
      </c>
      <c r="AT757" t="s">
        <v>1968</v>
      </c>
    </row>
    <row r="758" spans="1:46">
      <c r="A758" t="s">
        <v>1717</v>
      </c>
      <c r="B758">
        <v>700645</v>
      </c>
      <c r="C758" t="s">
        <v>1724</v>
      </c>
      <c r="D758">
        <v>924424</v>
      </c>
      <c r="E758" t="s">
        <v>1739</v>
      </c>
      <c r="F758">
        <v>926216</v>
      </c>
      <c r="G758" t="s">
        <v>4164</v>
      </c>
      <c r="H758" t="s">
        <v>4418</v>
      </c>
      <c r="I758" t="s">
        <v>2457</v>
      </c>
      <c r="J758" t="s">
        <v>1717</v>
      </c>
      <c r="K758">
        <v>0.04</v>
      </c>
      <c r="L758">
        <v>6.5000000000000002E-2</v>
      </c>
      <c r="M758">
        <v>2.5000000000000001E-2</v>
      </c>
      <c r="N758">
        <v>7.4999999999999997E-2</v>
      </c>
      <c r="O758">
        <v>5.1999999999999998E-2</v>
      </c>
      <c r="P758">
        <v>-0.02</v>
      </c>
      <c r="Q758">
        <v>0</v>
      </c>
      <c r="R758">
        <v>-0.02</v>
      </c>
      <c r="S758">
        <v>-0.02</v>
      </c>
      <c r="T758">
        <v>-0.02</v>
      </c>
      <c r="U758">
        <v>5.4999999999999993E-2</v>
      </c>
      <c r="V758">
        <v>7.4999999999999997E-2</v>
      </c>
      <c r="W758">
        <v>5.4999999999999993E-2</v>
      </c>
      <c r="X758">
        <v>5.4999999999999993E-2</v>
      </c>
      <c r="Y758">
        <v>5.4999999999999993E-2</v>
      </c>
      <c r="Z758">
        <v>3.2000000000000001E-2</v>
      </c>
      <c r="AA758">
        <v>5.1999999999999998E-2</v>
      </c>
      <c r="AB758">
        <v>3.2000000000000001E-2</v>
      </c>
      <c r="AC758">
        <v>3.2000000000000001E-2</v>
      </c>
      <c r="AD758">
        <v>3.2000000000000001E-2</v>
      </c>
      <c r="AE758" t="str">
        <f>VLOOKUP(G758,'[2]Fee Breakdown-After May18'!BO:BP,2,0)</f>
        <v>KesehatanSuplai MedisTermometer</v>
      </c>
      <c r="AR758" t="s">
        <v>1959</v>
      </c>
      <c r="AS758" t="s">
        <v>1964</v>
      </c>
      <c r="AT758" t="s">
        <v>1969</v>
      </c>
    </row>
    <row r="759" spans="1:46">
      <c r="A759" t="s">
        <v>1717</v>
      </c>
      <c r="B759">
        <v>700645</v>
      </c>
      <c r="C759" t="s">
        <v>1724</v>
      </c>
      <c r="D759">
        <v>924424</v>
      </c>
      <c r="E759" t="s">
        <v>1735</v>
      </c>
      <c r="F759">
        <v>947208</v>
      </c>
      <c r="G759" t="s">
        <v>4160</v>
      </c>
      <c r="H759" t="s">
        <v>4418</v>
      </c>
      <c r="I759" t="s">
        <v>2457</v>
      </c>
      <c r="J759" t="s">
        <v>1717</v>
      </c>
      <c r="K759">
        <v>0.04</v>
      </c>
      <c r="L759">
        <v>6.5000000000000002E-2</v>
      </c>
      <c r="M759">
        <v>2.5000000000000001E-2</v>
      </c>
      <c r="N759">
        <v>9.5000000000000001E-2</v>
      </c>
      <c r="O759">
        <v>8.2000000000000003E-2</v>
      </c>
      <c r="P759">
        <v>-0.02</v>
      </c>
      <c r="Q759">
        <v>0</v>
      </c>
      <c r="R759">
        <v>-0.02</v>
      </c>
      <c r="S759">
        <v>-0.02</v>
      </c>
      <c r="T759">
        <v>-0.02</v>
      </c>
      <c r="U759">
        <v>7.4999999999999997E-2</v>
      </c>
      <c r="V759">
        <v>9.5000000000000001E-2</v>
      </c>
      <c r="W759">
        <v>7.4999999999999997E-2</v>
      </c>
      <c r="X759">
        <v>7.4999999999999997E-2</v>
      </c>
      <c r="Y759">
        <v>7.4999999999999997E-2</v>
      </c>
      <c r="Z759">
        <v>6.2E-2</v>
      </c>
      <c r="AA759">
        <v>8.2000000000000003E-2</v>
      </c>
      <c r="AB759">
        <v>6.2E-2</v>
      </c>
      <c r="AC759">
        <v>6.2E-2</v>
      </c>
      <c r="AD759">
        <v>6.2E-2</v>
      </c>
      <c r="AE759" t="str">
        <f>VLOOKUP(G759,'[2]Fee Breakdown-After May18'!BO:BP,2,0)</f>
        <v>KesehatanSuplai MedisMasker PPE</v>
      </c>
      <c r="AR759" t="s">
        <v>1959</v>
      </c>
      <c r="AS759" t="s">
        <v>1964</v>
      </c>
      <c r="AT759" t="s">
        <v>1970</v>
      </c>
    </row>
    <row r="760" spans="1:46">
      <c r="A760" t="s">
        <v>1717</v>
      </c>
      <c r="B760">
        <v>700645</v>
      </c>
      <c r="C760" t="s">
        <v>1724</v>
      </c>
      <c r="D760">
        <v>924424</v>
      </c>
      <c r="E760" t="s">
        <v>1733</v>
      </c>
      <c r="F760">
        <v>924680</v>
      </c>
      <c r="G760" t="s">
        <v>4158</v>
      </c>
      <c r="H760" t="s">
        <v>4418</v>
      </c>
      <c r="I760" t="s">
        <v>2457</v>
      </c>
      <c r="J760" t="s">
        <v>1717</v>
      </c>
      <c r="K760">
        <v>0.04</v>
      </c>
      <c r="L760">
        <v>6.5000000000000002E-2</v>
      </c>
      <c r="M760">
        <v>2.5000000000000001E-2</v>
      </c>
      <c r="N760">
        <v>9.5000000000000001E-2</v>
      </c>
      <c r="O760">
        <v>8.2000000000000003E-2</v>
      </c>
      <c r="P760">
        <v>-0.02</v>
      </c>
      <c r="Q760">
        <v>0</v>
      </c>
      <c r="R760">
        <v>-0.02</v>
      </c>
      <c r="S760">
        <v>-0.02</v>
      </c>
      <c r="T760">
        <v>-0.02</v>
      </c>
      <c r="U760">
        <v>7.4999999999999997E-2</v>
      </c>
      <c r="V760">
        <v>9.5000000000000001E-2</v>
      </c>
      <c r="W760">
        <v>7.4999999999999997E-2</v>
      </c>
      <c r="X760">
        <v>7.4999999999999997E-2</v>
      </c>
      <c r="Y760">
        <v>7.4999999999999997E-2</v>
      </c>
      <c r="Z760">
        <v>6.2E-2</v>
      </c>
      <c r="AA760">
        <v>8.2000000000000003E-2</v>
      </c>
      <c r="AB760">
        <v>6.2E-2</v>
      </c>
      <c r="AC760">
        <v>6.2E-2</v>
      </c>
      <c r="AD760">
        <v>6.2E-2</v>
      </c>
      <c r="AE760" t="str">
        <f>VLOOKUP(G760,'[2]Fee Breakdown-After May18'!BO:BP,2,0)</f>
        <v>KesehatanSuplai MedisMasker Medis</v>
      </c>
      <c r="AR760" t="s">
        <v>1959</v>
      </c>
      <c r="AS760" t="s">
        <v>1964</v>
      </c>
      <c r="AT760" t="s">
        <v>1971</v>
      </c>
    </row>
    <row r="761" spans="1:46">
      <c r="A761" t="s">
        <v>1717</v>
      </c>
      <c r="B761">
        <v>700645</v>
      </c>
      <c r="C761" t="s">
        <v>1724</v>
      </c>
      <c r="D761">
        <v>924424</v>
      </c>
      <c r="E761" t="s">
        <v>1741</v>
      </c>
      <c r="F761">
        <v>925192</v>
      </c>
      <c r="G761" t="s">
        <v>4157</v>
      </c>
      <c r="H761" t="s">
        <v>4418</v>
      </c>
      <c r="I761" t="s">
        <v>2457</v>
      </c>
      <c r="J761" t="s">
        <v>1717</v>
      </c>
      <c r="K761">
        <v>0.04</v>
      </c>
      <c r="L761">
        <v>6.5000000000000002E-2</v>
      </c>
      <c r="M761">
        <v>2.5000000000000001E-2</v>
      </c>
      <c r="N761">
        <v>9.5000000000000001E-2</v>
      </c>
      <c r="O761">
        <v>7.1999999999999995E-2</v>
      </c>
      <c r="P761">
        <v>-0.02</v>
      </c>
      <c r="Q761">
        <v>0</v>
      </c>
      <c r="R761">
        <v>-0.02</v>
      </c>
      <c r="S761">
        <v>-0.02</v>
      </c>
      <c r="T761">
        <v>-0.02</v>
      </c>
      <c r="U761">
        <v>7.4999999999999997E-2</v>
      </c>
      <c r="V761">
        <v>9.5000000000000001E-2</v>
      </c>
      <c r="W761">
        <v>7.4999999999999997E-2</v>
      </c>
      <c r="X761">
        <v>7.4999999999999997E-2</v>
      </c>
      <c r="Y761">
        <v>7.4999999999999997E-2</v>
      </c>
      <c r="Z761">
        <v>5.1999999999999991E-2</v>
      </c>
      <c r="AA761">
        <v>7.1999999999999995E-2</v>
      </c>
      <c r="AB761">
        <v>5.1999999999999991E-2</v>
      </c>
      <c r="AC761">
        <v>5.1999999999999991E-2</v>
      </c>
      <c r="AD761">
        <v>5.1999999999999991E-2</v>
      </c>
      <c r="AE761" t="str">
        <f>VLOOKUP(G761,'[2]Fee Breakdown-After May18'!BO:BP,2,0)</f>
        <v>KesehatanSuplai MedisKursi Roda</v>
      </c>
      <c r="AR761" t="s">
        <v>1959</v>
      </c>
      <c r="AS761" t="s">
        <v>1972</v>
      </c>
    </row>
    <row r="762" spans="1:46">
      <c r="A762" t="s">
        <v>1717</v>
      </c>
      <c r="B762">
        <v>700645</v>
      </c>
      <c r="C762" t="s">
        <v>1724</v>
      </c>
      <c r="D762">
        <v>924424</v>
      </c>
      <c r="E762" t="s">
        <v>1727</v>
      </c>
      <c r="F762">
        <v>824848</v>
      </c>
      <c r="G762" t="s">
        <v>4166</v>
      </c>
      <c r="H762" t="s">
        <v>4418</v>
      </c>
      <c r="I762" t="s">
        <v>2457</v>
      </c>
      <c r="J762" t="s">
        <v>1717</v>
      </c>
      <c r="K762">
        <v>0.04</v>
      </c>
      <c r="L762">
        <v>6.5000000000000002E-2</v>
      </c>
      <c r="M762">
        <v>2.5000000000000001E-2</v>
      </c>
      <c r="N762">
        <v>9.5000000000000001E-2</v>
      </c>
      <c r="O762">
        <v>8.2000000000000003E-2</v>
      </c>
      <c r="P762">
        <v>-0.02</v>
      </c>
      <c r="Q762">
        <v>0</v>
      </c>
      <c r="R762">
        <v>-0.02</v>
      </c>
      <c r="S762">
        <v>-0.02</v>
      </c>
      <c r="T762">
        <v>-0.02</v>
      </c>
      <c r="U762">
        <v>7.4999999999999997E-2</v>
      </c>
      <c r="V762">
        <v>9.5000000000000001E-2</v>
      </c>
      <c r="W762">
        <v>7.4999999999999997E-2</v>
      </c>
      <c r="X762">
        <v>7.4999999999999997E-2</v>
      </c>
      <c r="Y762">
        <v>7.4999999999999997E-2</v>
      </c>
      <c r="Z762">
        <v>6.2E-2</v>
      </c>
      <c r="AA762">
        <v>8.2000000000000003E-2</v>
      </c>
      <c r="AB762">
        <v>6.2E-2</v>
      </c>
      <c r="AC762">
        <v>6.2E-2</v>
      </c>
      <c r="AD762">
        <v>6.2E-2</v>
      </c>
      <c r="AE762" t="str">
        <f>VLOOKUP(G762,'[2]Fee Breakdown-After May18'!BO:BP,2,0)</f>
        <v>KesehatanSuplai MedisTisu Basah Disinfektan</v>
      </c>
      <c r="AR762" t="s">
        <v>1959</v>
      </c>
      <c r="AS762" t="s">
        <v>1973</v>
      </c>
    </row>
    <row r="763" spans="1:46">
      <c r="A763" t="s">
        <v>1348</v>
      </c>
      <c r="B763">
        <v>601450</v>
      </c>
      <c r="C763" t="s">
        <v>1364</v>
      </c>
      <c r="D763">
        <v>849544</v>
      </c>
      <c r="E763" t="s">
        <v>1367</v>
      </c>
      <c r="F763">
        <v>601463</v>
      </c>
      <c r="G763" t="s">
        <v>4366</v>
      </c>
      <c r="H763" t="s">
        <v>3644</v>
      </c>
      <c r="I763" t="s">
        <v>2457</v>
      </c>
      <c r="J763" t="s">
        <v>1348</v>
      </c>
      <c r="K763">
        <v>0.04</v>
      </c>
      <c r="L763">
        <v>7.0000000000000007E-2</v>
      </c>
      <c r="M763">
        <v>3.0000000000000006E-2</v>
      </c>
      <c r="N763">
        <v>0.1</v>
      </c>
      <c r="O763">
        <v>9.1999999999999998E-2</v>
      </c>
      <c r="P763">
        <v>-0.02</v>
      </c>
      <c r="Q763">
        <v>0</v>
      </c>
      <c r="R763">
        <v>-0.02</v>
      </c>
      <c r="S763">
        <v>-0.02</v>
      </c>
      <c r="T763">
        <v>-0.02</v>
      </c>
      <c r="U763">
        <v>0.08</v>
      </c>
      <c r="V763">
        <v>0.1</v>
      </c>
      <c r="W763">
        <v>0.08</v>
      </c>
      <c r="X763">
        <v>0.08</v>
      </c>
      <c r="Y763">
        <v>0.08</v>
      </c>
      <c r="Z763">
        <v>7.1999999999999995E-2</v>
      </c>
      <c r="AA763">
        <v>9.1999999999999998E-2</v>
      </c>
      <c r="AB763">
        <v>7.1999999999999995E-2</v>
      </c>
      <c r="AC763">
        <v>7.1999999999999995E-2</v>
      </c>
      <c r="AD763">
        <v>7.1999999999999995E-2</v>
      </c>
      <c r="AE763" t="str">
        <f>VLOOKUP(G763,'[2]Fee Breakdown-After May18'!BO:BP,2,0)</f>
        <v>Perawatan &amp; KecantikanPerawatan Mata &amp; TelingaPeralatan Perawatan Lensa Kontak</v>
      </c>
      <c r="AR763" t="s">
        <v>1959</v>
      </c>
      <c r="AS763" t="s">
        <v>1974</v>
      </c>
    </row>
    <row r="764" spans="1:46">
      <c r="A764" t="s">
        <v>1717</v>
      </c>
      <c r="B764">
        <v>700645</v>
      </c>
      <c r="C764" t="s">
        <v>1724</v>
      </c>
      <c r="D764">
        <v>924424</v>
      </c>
      <c r="E764" t="s">
        <v>1740</v>
      </c>
      <c r="F764">
        <v>1003912</v>
      </c>
      <c r="G764" t="s">
        <v>4167</v>
      </c>
      <c r="H764" t="s">
        <v>4418</v>
      </c>
      <c r="I764" t="s">
        <v>2457</v>
      </c>
      <c r="J764" t="s">
        <v>1717</v>
      </c>
      <c r="K764">
        <v>0.04</v>
      </c>
      <c r="L764">
        <v>6.5000000000000002E-2</v>
      </c>
      <c r="M764">
        <v>2.5000000000000001E-2</v>
      </c>
      <c r="N764">
        <v>7.4999999999999997E-2</v>
      </c>
      <c r="O764">
        <v>5.1999999999999998E-2</v>
      </c>
      <c r="P764">
        <v>-0.02</v>
      </c>
      <c r="Q764">
        <v>0</v>
      </c>
      <c r="R764">
        <v>-0.02</v>
      </c>
      <c r="S764">
        <v>-0.02</v>
      </c>
      <c r="T764">
        <v>-0.02</v>
      </c>
      <c r="U764">
        <v>5.4999999999999993E-2</v>
      </c>
      <c r="V764">
        <v>7.4999999999999997E-2</v>
      </c>
      <c r="W764">
        <v>5.4999999999999993E-2</v>
      </c>
      <c r="X764">
        <v>5.4999999999999993E-2</v>
      </c>
      <c r="Y764">
        <v>5.4999999999999993E-2</v>
      </c>
      <c r="Z764">
        <v>3.2000000000000001E-2</v>
      </c>
      <c r="AA764">
        <v>5.1999999999999998E-2</v>
      </c>
      <c r="AB764">
        <v>3.2000000000000001E-2</v>
      </c>
      <c r="AC764">
        <v>3.2000000000000001E-2</v>
      </c>
      <c r="AD764">
        <v>3.2000000000000001E-2</v>
      </c>
      <c r="AE764" t="str">
        <f>VLOOKUP(G764,'[2]Fee Breakdown-After May18'!BO:BP,2,0)</f>
        <v>KesehatanSuplai MedisTongkat Jalan</v>
      </c>
      <c r="AR764" t="s">
        <v>1959</v>
      </c>
      <c r="AS764" t="s">
        <v>1975</v>
      </c>
      <c r="AT764" t="s">
        <v>1976</v>
      </c>
    </row>
    <row r="765" spans="1:46">
      <c r="A765" t="s">
        <v>1717</v>
      </c>
      <c r="B765">
        <v>700645</v>
      </c>
      <c r="C765" t="s">
        <v>1724</v>
      </c>
      <c r="D765">
        <v>924424</v>
      </c>
      <c r="E765" t="s">
        <v>1738</v>
      </c>
      <c r="F765">
        <v>806032</v>
      </c>
      <c r="G765" t="s">
        <v>4153</v>
      </c>
      <c r="H765" t="s">
        <v>4418</v>
      </c>
      <c r="I765" t="s">
        <v>2457</v>
      </c>
      <c r="J765" t="s">
        <v>1717</v>
      </c>
      <c r="K765">
        <v>0.04</v>
      </c>
      <c r="L765">
        <v>6.5000000000000002E-2</v>
      </c>
      <c r="M765">
        <v>2.5000000000000001E-2</v>
      </c>
      <c r="N765">
        <v>9.5000000000000001E-2</v>
      </c>
      <c r="O765">
        <v>9.1999999999999998E-2</v>
      </c>
      <c r="P765">
        <v>-0.02</v>
      </c>
      <c r="Q765">
        <v>0</v>
      </c>
      <c r="R765">
        <v>-0.02</v>
      </c>
      <c r="S765">
        <v>-0.02</v>
      </c>
      <c r="T765">
        <v>-0.02</v>
      </c>
      <c r="U765">
        <v>7.4999999999999997E-2</v>
      </c>
      <c r="V765">
        <v>9.5000000000000001E-2</v>
      </c>
      <c r="W765">
        <v>7.4999999999999997E-2</v>
      </c>
      <c r="X765">
        <v>7.4999999999999997E-2</v>
      </c>
      <c r="Y765">
        <v>7.4999999999999997E-2</v>
      </c>
      <c r="Z765">
        <v>7.1999999999999995E-2</v>
      </c>
      <c r="AA765">
        <v>9.1999999999999998E-2</v>
      </c>
      <c r="AB765">
        <v>7.1999999999999995E-2</v>
      </c>
      <c r="AC765">
        <v>7.1999999999999995E-2</v>
      </c>
      <c r="AD765">
        <v>7.1999999999999995E-2</v>
      </c>
      <c r="AE765" t="str">
        <f>VLOOKUP(G765,'[2]Fee Breakdown-After May18'!BO:BP,2,0)</f>
        <v>KesehatanSuplai MedisBerhenti Merokok</v>
      </c>
      <c r="AR765" t="s">
        <v>1959</v>
      </c>
      <c r="AS765" t="s">
        <v>1975</v>
      </c>
      <c r="AT765" t="s">
        <v>1977</v>
      </c>
    </row>
    <row r="766" spans="1:46">
      <c r="A766" t="s">
        <v>1717</v>
      </c>
      <c r="B766">
        <v>700645</v>
      </c>
      <c r="C766" t="s">
        <v>1724</v>
      </c>
      <c r="D766">
        <v>924424</v>
      </c>
      <c r="E766" t="s">
        <v>1737</v>
      </c>
      <c r="F766">
        <v>805776</v>
      </c>
      <c r="G766" t="s">
        <v>4165</v>
      </c>
      <c r="H766" t="s">
        <v>4418</v>
      </c>
      <c r="I766" t="s">
        <v>2457</v>
      </c>
      <c r="J766" t="s">
        <v>1717</v>
      </c>
      <c r="K766">
        <v>0.04</v>
      </c>
      <c r="L766">
        <v>6.5000000000000002E-2</v>
      </c>
      <c r="M766">
        <v>2.5000000000000001E-2</v>
      </c>
      <c r="N766">
        <v>9.5000000000000001E-2</v>
      </c>
      <c r="O766">
        <v>7.1999999999999995E-2</v>
      </c>
      <c r="P766">
        <v>-0.02</v>
      </c>
      <c r="Q766">
        <v>0</v>
      </c>
      <c r="R766">
        <v>-0.02</v>
      </c>
      <c r="S766">
        <v>-0.02</v>
      </c>
      <c r="T766">
        <v>-0.02</v>
      </c>
      <c r="U766">
        <v>7.4999999999999997E-2</v>
      </c>
      <c r="V766">
        <v>9.5000000000000001E-2</v>
      </c>
      <c r="W766">
        <v>7.4999999999999997E-2</v>
      </c>
      <c r="X766">
        <v>7.4999999999999997E-2</v>
      </c>
      <c r="Y766">
        <v>7.4999999999999997E-2</v>
      </c>
      <c r="Z766">
        <v>5.1999999999999991E-2</v>
      </c>
      <c r="AA766">
        <v>7.1999999999999995E-2</v>
      </c>
      <c r="AB766">
        <v>5.1999999999999991E-2</v>
      </c>
      <c r="AC766">
        <v>5.1999999999999991E-2</v>
      </c>
      <c r="AD766">
        <v>5.1999999999999991E-2</v>
      </c>
      <c r="AE766" t="str">
        <f>VLOOKUP(G766,'[2]Fee Breakdown-After May18'!BO:BP,2,0)</f>
        <v>KesehatanSuplai MedisTidur &amp; Mendengkur</v>
      </c>
      <c r="AR766" t="s">
        <v>1959</v>
      </c>
      <c r="AS766" t="s">
        <v>1975</v>
      </c>
      <c r="AT766" t="s">
        <v>1978</v>
      </c>
    </row>
    <row r="767" spans="1:46">
      <c r="A767" t="s">
        <v>1717</v>
      </c>
      <c r="B767">
        <v>700645</v>
      </c>
      <c r="C767" t="s">
        <v>1724</v>
      </c>
      <c r="D767">
        <v>924424</v>
      </c>
      <c r="E767" t="s">
        <v>1736</v>
      </c>
      <c r="F767">
        <v>805904</v>
      </c>
      <c r="G767" t="s">
        <v>4150</v>
      </c>
      <c r="H767" t="s">
        <v>4418</v>
      </c>
      <c r="I767" t="s">
        <v>2457</v>
      </c>
      <c r="J767" t="s">
        <v>1717</v>
      </c>
      <c r="K767">
        <v>0.04</v>
      </c>
      <c r="L767">
        <v>6.5000000000000002E-2</v>
      </c>
      <c r="M767">
        <v>2.5000000000000001E-2</v>
      </c>
      <c r="N767">
        <v>7.4999999999999997E-2</v>
      </c>
      <c r="O767">
        <v>5.1999999999999998E-2</v>
      </c>
      <c r="P767">
        <v>-0.02</v>
      </c>
      <c r="Q767">
        <v>0</v>
      </c>
      <c r="R767">
        <v>-0.02</v>
      </c>
      <c r="S767">
        <v>-0.02</v>
      </c>
      <c r="T767">
        <v>-0.02</v>
      </c>
      <c r="U767">
        <v>5.4999999999999993E-2</v>
      </c>
      <c r="V767">
        <v>7.4999999999999997E-2</v>
      </c>
      <c r="W767">
        <v>5.4999999999999993E-2</v>
      </c>
      <c r="X767">
        <v>5.4999999999999993E-2</v>
      </c>
      <c r="Y767">
        <v>5.4999999999999993E-2</v>
      </c>
      <c r="Z767">
        <v>3.2000000000000001E-2</v>
      </c>
      <c r="AA767">
        <v>5.1999999999999998E-2</v>
      </c>
      <c r="AB767">
        <v>3.2000000000000001E-2</v>
      </c>
      <c r="AC767">
        <v>3.2000000000000001E-2</v>
      </c>
      <c r="AD767">
        <v>3.2000000000000001E-2</v>
      </c>
      <c r="AE767" t="str">
        <f>VLOOKUP(G767,'[2]Fee Breakdown-After May18'!BO:BP,2,0)</f>
        <v>KesehatanSuplai MedisAlat Bantu Pernapasan &amp; Aksesorinya</v>
      </c>
      <c r="AR767" t="s">
        <v>1959</v>
      </c>
      <c r="AS767" t="s">
        <v>1975</v>
      </c>
      <c r="AT767" t="s">
        <v>1979</v>
      </c>
    </row>
    <row r="768" spans="1:46">
      <c r="A768" t="s">
        <v>1717</v>
      </c>
      <c r="B768">
        <v>700645</v>
      </c>
      <c r="C768" t="s">
        <v>1724</v>
      </c>
      <c r="D768">
        <v>924424</v>
      </c>
      <c r="E768" t="s">
        <v>1732</v>
      </c>
      <c r="F768">
        <v>1003656</v>
      </c>
      <c r="G768" t="s">
        <v>4162</v>
      </c>
      <c r="H768" t="s">
        <v>4418</v>
      </c>
      <c r="I768" t="s">
        <v>2457</v>
      </c>
      <c r="J768" t="s">
        <v>1717</v>
      </c>
      <c r="K768">
        <v>0.04</v>
      </c>
      <c r="L768">
        <v>6.5000000000000002E-2</v>
      </c>
      <c r="M768">
        <v>2.5000000000000001E-2</v>
      </c>
      <c r="N768">
        <v>9.5000000000000001E-2</v>
      </c>
      <c r="O768">
        <v>8.2000000000000003E-2</v>
      </c>
      <c r="P768">
        <v>-0.02</v>
      </c>
      <c r="Q768">
        <v>0</v>
      </c>
      <c r="R768">
        <v>-0.02</v>
      </c>
      <c r="S768">
        <v>-0.02</v>
      </c>
      <c r="T768">
        <v>-0.02</v>
      </c>
      <c r="U768">
        <v>7.4999999999999997E-2</v>
      </c>
      <c r="V768">
        <v>9.5000000000000001E-2</v>
      </c>
      <c r="W768">
        <v>7.4999999999999997E-2</v>
      </c>
      <c r="X768">
        <v>7.4999999999999997E-2</v>
      </c>
      <c r="Y768">
        <v>7.4999999999999997E-2</v>
      </c>
      <c r="Z768">
        <v>6.2E-2</v>
      </c>
      <c r="AA768">
        <v>8.2000000000000003E-2</v>
      </c>
      <c r="AB768">
        <v>6.2E-2</v>
      </c>
      <c r="AC768">
        <v>6.2E-2</v>
      </c>
      <c r="AD768">
        <v>6.2E-2</v>
      </c>
      <c r="AE768" t="str">
        <f>VLOOKUP(G768,'[2]Fee Breakdown-After May18'!BO:BP,2,0)</f>
        <v>KesehatanSuplai MedisPeralatan Laboratorium</v>
      </c>
      <c r="AR768" t="s">
        <v>1959</v>
      </c>
      <c r="AS768" t="s">
        <v>1975</v>
      </c>
      <c r="AT768" t="s">
        <v>1980</v>
      </c>
    </row>
    <row r="769" spans="1:46">
      <c r="A769" t="s">
        <v>1717</v>
      </c>
      <c r="B769">
        <v>700645</v>
      </c>
      <c r="C769" t="s">
        <v>1724</v>
      </c>
      <c r="D769">
        <v>924424</v>
      </c>
      <c r="E769" t="s">
        <v>1731</v>
      </c>
      <c r="F769">
        <v>925448</v>
      </c>
      <c r="G769" t="s">
        <v>4148</v>
      </c>
      <c r="H769" t="s">
        <v>4418</v>
      </c>
      <c r="I769" t="s">
        <v>2457</v>
      </c>
      <c r="J769" t="s">
        <v>1717</v>
      </c>
      <c r="K769">
        <v>0.04</v>
      </c>
      <c r="L769">
        <v>6.5000000000000002E-2</v>
      </c>
      <c r="M769">
        <v>2.5000000000000001E-2</v>
      </c>
      <c r="N769">
        <v>9.5000000000000001E-2</v>
      </c>
      <c r="O769">
        <v>7.1999999999999995E-2</v>
      </c>
      <c r="P769">
        <v>-0.02</v>
      </c>
      <c r="Q769">
        <v>0</v>
      </c>
      <c r="R769">
        <v>-0.02</v>
      </c>
      <c r="S769">
        <v>-0.02</v>
      </c>
      <c r="T769">
        <v>-0.02</v>
      </c>
      <c r="U769">
        <v>7.4999999999999997E-2</v>
      </c>
      <c r="V769">
        <v>9.5000000000000001E-2</v>
      </c>
      <c r="W769">
        <v>7.4999999999999997E-2</v>
      </c>
      <c r="X769">
        <v>7.4999999999999997E-2</v>
      </c>
      <c r="Y769">
        <v>7.4999999999999997E-2</v>
      </c>
      <c r="Z769">
        <v>5.1999999999999991E-2</v>
      </c>
      <c r="AA769">
        <v>7.1999999999999995E-2</v>
      </c>
      <c r="AB769">
        <v>5.1999999999999991E-2</v>
      </c>
      <c r="AC769">
        <v>5.1999999999999991E-2</v>
      </c>
      <c r="AD769">
        <v>5.1999999999999991E-2</v>
      </c>
      <c r="AE769" t="str">
        <f>VLOOKUP(G769,'[2]Fee Breakdown-After May18'!BO:BP,2,0)</f>
        <v>KesehatanSuplai MedisAlat Bantu Dengar</v>
      </c>
      <c r="AR769" t="s">
        <v>1959</v>
      </c>
      <c r="AS769" t="s">
        <v>1975</v>
      </c>
      <c r="AT769" t="s">
        <v>1981</v>
      </c>
    </row>
    <row r="770" spans="1:46">
      <c r="A770" t="s">
        <v>1717</v>
      </c>
      <c r="B770">
        <v>700645</v>
      </c>
      <c r="C770" t="s">
        <v>1724</v>
      </c>
      <c r="D770">
        <v>924424</v>
      </c>
      <c r="E770" t="s">
        <v>1728</v>
      </c>
      <c r="F770">
        <v>875656</v>
      </c>
      <c r="G770" t="s">
        <v>4151</v>
      </c>
      <c r="H770" t="s">
        <v>4418</v>
      </c>
      <c r="I770" t="s">
        <v>2457</v>
      </c>
      <c r="J770" t="s">
        <v>1717</v>
      </c>
      <c r="K770">
        <v>0.04</v>
      </c>
      <c r="L770">
        <v>6.5000000000000002E-2</v>
      </c>
      <c r="M770">
        <v>2.5000000000000001E-2</v>
      </c>
      <c r="N770">
        <v>7.4999999999999997E-2</v>
      </c>
      <c r="O770">
        <v>9.7000000000000003E-2</v>
      </c>
      <c r="P770">
        <v>-0.02</v>
      </c>
      <c r="Q770">
        <v>0</v>
      </c>
      <c r="R770">
        <v>-0.02</v>
      </c>
      <c r="S770">
        <v>-0.02</v>
      </c>
      <c r="T770">
        <v>-0.02</v>
      </c>
      <c r="U770">
        <v>5.4999999999999993E-2</v>
      </c>
      <c r="V770">
        <v>7.4999999999999997E-2</v>
      </c>
      <c r="W770">
        <v>5.4999999999999993E-2</v>
      </c>
      <c r="X770">
        <v>5.4999999999999993E-2</v>
      </c>
      <c r="Y770">
        <v>5.4999999999999993E-2</v>
      </c>
      <c r="Z770">
        <v>7.6999999999999999E-2</v>
      </c>
      <c r="AA770">
        <v>9.7000000000000003E-2</v>
      </c>
      <c r="AB770">
        <v>7.6999999999999999E-2</v>
      </c>
      <c r="AC770">
        <v>7.6999999999999999E-2</v>
      </c>
      <c r="AD770">
        <v>7.6999999999999999E-2</v>
      </c>
      <c r="AE770" t="str">
        <f>VLOOKUP(G770,'[2]Fee Breakdown-After May18'!BO:BP,2,0)</f>
        <v>KesehatanSuplai MedisAlat Tes Kehamilan</v>
      </c>
      <c r="AR770" t="s">
        <v>1959</v>
      </c>
      <c r="AS770" t="s">
        <v>1975</v>
      </c>
      <c r="AT770" t="s">
        <v>1982</v>
      </c>
    </row>
    <row r="771" spans="1:46">
      <c r="A771" t="s">
        <v>1717</v>
      </c>
      <c r="B771">
        <v>700645</v>
      </c>
      <c r="C771" t="s">
        <v>1724</v>
      </c>
      <c r="D771">
        <v>924424</v>
      </c>
      <c r="E771" t="s">
        <v>356</v>
      </c>
      <c r="F771">
        <v>1004040</v>
      </c>
      <c r="G771" t="s">
        <v>4154</v>
      </c>
      <c r="H771" t="s">
        <v>4418</v>
      </c>
      <c r="I771" t="s">
        <v>2457</v>
      </c>
      <c r="J771" t="s">
        <v>1717</v>
      </c>
      <c r="K771">
        <v>0.04</v>
      </c>
      <c r="L771">
        <v>6.5000000000000002E-2</v>
      </c>
      <c r="M771">
        <v>2.5000000000000001E-2</v>
      </c>
      <c r="N771">
        <v>7.4999999999999997E-2</v>
      </c>
      <c r="O771">
        <v>5.1999999999999998E-2</v>
      </c>
      <c r="P771">
        <v>-0.02</v>
      </c>
      <c r="Q771">
        <v>0</v>
      </c>
      <c r="R771">
        <v>-0.02</v>
      </c>
      <c r="S771">
        <v>-0.02</v>
      </c>
      <c r="T771">
        <v>-0.02</v>
      </c>
      <c r="U771">
        <v>5.4999999999999993E-2</v>
      </c>
      <c r="V771">
        <v>7.4999999999999997E-2</v>
      </c>
      <c r="W771">
        <v>5.4999999999999993E-2</v>
      </c>
      <c r="X771">
        <v>5.4999999999999993E-2</v>
      </c>
      <c r="Y771">
        <v>5.4999999999999993E-2</v>
      </c>
      <c r="Z771">
        <v>3.2000000000000001E-2</v>
      </c>
      <c r="AA771">
        <v>5.1999999999999998E-2</v>
      </c>
      <c r="AB771">
        <v>3.2000000000000001E-2</v>
      </c>
      <c r="AC771">
        <v>3.2000000000000001E-2</v>
      </c>
      <c r="AD771">
        <v>3.2000000000000001E-2</v>
      </c>
      <c r="AE771" t="str">
        <f>VLOOKUP(G771,'[2]Fee Breakdown-After May18'!BO:BP,2,0)</f>
        <v>KesehatanSuplai MedisElectric Stimulators</v>
      </c>
      <c r="AR771" t="s">
        <v>1959</v>
      </c>
      <c r="AS771" t="s">
        <v>1975</v>
      </c>
      <c r="AT771" t="s">
        <v>1983</v>
      </c>
    </row>
    <row r="772" spans="1:46">
      <c r="A772" t="s">
        <v>1717</v>
      </c>
      <c r="B772">
        <v>700645</v>
      </c>
      <c r="C772" t="s">
        <v>1724</v>
      </c>
      <c r="D772">
        <v>924424</v>
      </c>
      <c r="E772" t="s">
        <v>1726</v>
      </c>
      <c r="F772">
        <v>925320</v>
      </c>
      <c r="G772" t="s">
        <v>4155</v>
      </c>
      <c r="H772" t="s">
        <v>4418</v>
      </c>
      <c r="I772" t="s">
        <v>2457</v>
      </c>
      <c r="J772" t="s">
        <v>1717</v>
      </c>
      <c r="K772">
        <v>0.04</v>
      </c>
      <c r="L772">
        <v>6.5000000000000002E-2</v>
      </c>
      <c r="M772">
        <v>2.5000000000000001E-2</v>
      </c>
      <c r="N772">
        <v>0.1</v>
      </c>
      <c r="O772">
        <v>9.1999999999999998E-2</v>
      </c>
      <c r="P772">
        <v>-0.02</v>
      </c>
      <c r="Q772">
        <v>0</v>
      </c>
      <c r="R772">
        <v>-0.02</v>
      </c>
      <c r="S772">
        <v>-0.02</v>
      </c>
      <c r="T772">
        <v>-0.02</v>
      </c>
      <c r="U772">
        <v>0.08</v>
      </c>
      <c r="V772">
        <v>0.1</v>
      </c>
      <c r="W772">
        <v>0.08</v>
      </c>
      <c r="X772">
        <v>0.08</v>
      </c>
      <c r="Y772">
        <v>0.08</v>
      </c>
      <c r="Z772">
        <v>7.1999999999999995E-2</v>
      </c>
      <c r="AA772">
        <v>9.1999999999999998E-2</v>
      </c>
      <c r="AB772">
        <v>7.1999999999999995E-2</v>
      </c>
      <c r="AC772">
        <v>7.1999999999999995E-2</v>
      </c>
      <c r="AD772">
        <v>7.1999999999999995E-2</v>
      </c>
      <c r="AE772" t="str">
        <f>VLOOKUP(G772,'[2]Fee Breakdown-After May18'!BO:BP,2,0)</f>
        <v>KesehatanSuplai MedisKawat Gigi &amp; Dukungan</v>
      </c>
      <c r="AR772" t="s">
        <v>1959</v>
      </c>
      <c r="AS772" t="s">
        <v>1975</v>
      </c>
      <c r="AT772" t="s">
        <v>1984</v>
      </c>
    </row>
    <row r="773" spans="1:46">
      <c r="A773" t="s">
        <v>2160</v>
      </c>
      <c r="B773">
        <v>603014</v>
      </c>
      <c r="C773" t="s">
        <v>2221</v>
      </c>
      <c r="D773">
        <v>834824</v>
      </c>
      <c r="E773" t="s">
        <v>2228</v>
      </c>
      <c r="F773">
        <v>965896</v>
      </c>
      <c r="G773" t="s">
        <v>3764</v>
      </c>
      <c r="H773" t="s">
        <v>3061</v>
      </c>
      <c r="I773" t="s">
        <v>246</v>
      </c>
      <c r="J773" t="s">
        <v>2748</v>
      </c>
      <c r="K773">
        <v>0.06</v>
      </c>
      <c r="L773">
        <v>6.5000000000000002E-2</v>
      </c>
      <c r="M773">
        <v>5.0000000000000044E-3</v>
      </c>
      <c r="N773">
        <v>0.1</v>
      </c>
      <c r="O773">
        <v>0.122</v>
      </c>
      <c r="P773">
        <v>-0.02</v>
      </c>
      <c r="Q773">
        <v>0</v>
      </c>
      <c r="R773">
        <v>-0.02</v>
      </c>
      <c r="S773">
        <v>-0.02</v>
      </c>
      <c r="T773">
        <v>-0.02</v>
      </c>
      <c r="U773">
        <v>0.08</v>
      </c>
      <c r="V773">
        <v>0.1</v>
      </c>
      <c r="W773">
        <v>0.08</v>
      </c>
      <c r="X773">
        <v>0.08</v>
      </c>
      <c r="Y773">
        <v>0.08</v>
      </c>
      <c r="Z773">
        <v>0.10199999999999999</v>
      </c>
      <c r="AA773">
        <v>0.122</v>
      </c>
      <c r="AB773">
        <v>0.10199999999999999</v>
      </c>
      <c r="AC773">
        <v>0.10199999999999999</v>
      </c>
      <c r="AD773">
        <v>0.10199999999999999</v>
      </c>
      <c r="AE773" t="str">
        <f>VLOOKUP(G773,'[2]Fee Breakdown-After May18'!BO:BP,2,0)</f>
        <v>Olahraga &amp; OutdoorAksesoris Olahraga &amp; OutdoorKantong Sepatu</v>
      </c>
      <c r="AR773" t="s">
        <v>1959</v>
      </c>
      <c r="AS773" t="s">
        <v>1975</v>
      </c>
      <c r="AT773" t="s">
        <v>1985</v>
      </c>
    </row>
    <row r="774" spans="1:46">
      <c r="A774" t="s">
        <v>1717</v>
      </c>
      <c r="B774">
        <v>700645</v>
      </c>
      <c r="C774" t="s">
        <v>373</v>
      </c>
      <c r="D774">
        <v>2315536</v>
      </c>
      <c r="E774" t="s">
        <v>1778</v>
      </c>
      <c r="F774">
        <v>2321808</v>
      </c>
      <c r="G774" t="s">
        <v>2485</v>
      </c>
      <c r="H774" t="s">
        <v>3641</v>
      </c>
      <c r="I774" t="s">
        <v>2403</v>
      </c>
      <c r="J774" t="s">
        <v>2529</v>
      </c>
      <c r="K774">
        <v>0.04</v>
      </c>
      <c r="L774">
        <v>6.5000000000000002E-2</v>
      </c>
      <c r="M774">
        <v>2.5000000000000001E-2</v>
      </c>
      <c r="N774">
        <v>7.4999999999999997E-2</v>
      </c>
      <c r="O774">
        <v>0.06</v>
      </c>
      <c r="P774">
        <v>0</v>
      </c>
      <c r="Q774">
        <v>0</v>
      </c>
      <c r="R774">
        <v>0</v>
      </c>
      <c r="S774">
        <v>0</v>
      </c>
      <c r="T774">
        <v>0</v>
      </c>
      <c r="U774">
        <v>7.4999999999999997E-2</v>
      </c>
      <c r="V774">
        <v>7.4999999999999997E-2</v>
      </c>
      <c r="W774">
        <v>7.4999999999999997E-2</v>
      </c>
      <c r="X774">
        <v>7.4999999999999997E-2</v>
      </c>
      <c r="Y774">
        <v>7.4999999999999997E-2</v>
      </c>
      <c r="Z774">
        <v>0.06</v>
      </c>
      <c r="AA774">
        <v>0.06</v>
      </c>
      <c r="AB774">
        <v>0.06</v>
      </c>
      <c r="AC774">
        <v>0.06</v>
      </c>
      <c r="AD774">
        <v>0.06</v>
      </c>
      <c r="AE774" t="str">
        <f>VLOOKUP(G774,'[2]Fee Breakdown-After May18'!BO:BP,2,0)</f>
        <v>KesehatanVaporizerPaket Vaporizer</v>
      </c>
      <c r="AR774" t="s">
        <v>1959</v>
      </c>
      <c r="AS774" t="s">
        <v>1975</v>
      </c>
      <c r="AT774" t="s">
        <v>1986</v>
      </c>
    </row>
    <row r="775" spans="1:46">
      <c r="A775" t="s">
        <v>2146</v>
      </c>
      <c r="B775">
        <v>856720</v>
      </c>
      <c r="C775" t="s">
        <v>2154</v>
      </c>
      <c r="D775">
        <v>857744</v>
      </c>
      <c r="G775" t="s">
        <v>2449</v>
      </c>
      <c r="H775" t="s">
        <v>2449</v>
      </c>
      <c r="I775" t="s">
        <v>2403</v>
      </c>
      <c r="J775" t="s">
        <v>2404</v>
      </c>
      <c r="K775">
        <v>0.04</v>
      </c>
      <c r="L775">
        <v>0.04</v>
      </c>
      <c r="M775">
        <v>0</v>
      </c>
      <c r="N775">
        <v>4.7500000000000001E-2</v>
      </c>
      <c r="O775">
        <v>3.0000000000000002E-2</v>
      </c>
      <c r="P775">
        <v>-5.0000000000000001E-3</v>
      </c>
      <c r="Q775">
        <v>0</v>
      </c>
      <c r="R775">
        <v>-5.0000000000000001E-3</v>
      </c>
      <c r="S775">
        <v>-5.0000000000000001E-3</v>
      </c>
      <c r="T775">
        <v>-5.0000000000000001E-3</v>
      </c>
      <c r="U775">
        <v>4.2500000000000003E-2</v>
      </c>
      <c r="V775">
        <v>4.7500000000000001E-2</v>
      </c>
      <c r="W775">
        <v>4.2500000000000003E-2</v>
      </c>
      <c r="X775">
        <v>4.2500000000000003E-2</v>
      </c>
      <c r="Y775">
        <v>4.2500000000000003E-2</v>
      </c>
      <c r="Z775">
        <v>2.5000000000000001E-2</v>
      </c>
      <c r="AA775">
        <v>3.0000000000000002E-2</v>
      </c>
      <c r="AB775">
        <v>2.5000000000000001E-2</v>
      </c>
      <c r="AC775">
        <v>2.5000000000000001E-2</v>
      </c>
      <c r="AD775">
        <v>2.5000000000000001E-2</v>
      </c>
      <c r="AE775" t="str">
        <f>VLOOKUP(G775,'[2]Fee Breakdown-After May18'!BO:BP,2,0)</f>
        <v>Bekas PakaiPonsel &amp; Elektronik Bekas</v>
      </c>
      <c r="AR775" t="s">
        <v>1959</v>
      </c>
      <c r="AS775" t="s">
        <v>1975</v>
      </c>
      <c r="AT775" t="s">
        <v>1987</v>
      </c>
    </row>
    <row r="776" spans="1:46">
      <c r="A776" t="s">
        <v>1615</v>
      </c>
      <c r="B776">
        <v>700437</v>
      </c>
      <c r="C776" t="s">
        <v>1650</v>
      </c>
      <c r="D776">
        <v>914952</v>
      </c>
      <c r="E776" t="s">
        <v>1656</v>
      </c>
      <c r="F776">
        <v>918536</v>
      </c>
      <c r="G776" t="s">
        <v>4195</v>
      </c>
      <c r="H776" t="s">
        <v>3597</v>
      </c>
      <c r="I776" t="s">
        <v>2457</v>
      </c>
      <c r="J776" t="s">
        <v>1615</v>
      </c>
      <c r="K776">
        <v>0.05</v>
      </c>
      <c r="L776">
        <v>6.5000000000000002E-2</v>
      </c>
      <c r="M776">
        <v>1.4999999999999999E-2</v>
      </c>
      <c r="N776">
        <v>7.7499999999999999E-2</v>
      </c>
      <c r="O776">
        <v>8.2000000000000003E-2</v>
      </c>
      <c r="P776">
        <v>-0.02</v>
      </c>
      <c r="Q776">
        <v>0</v>
      </c>
      <c r="R776">
        <v>-0.02</v>
      </c>
      <c r="S776">
        <v>-0.02</v>
      </c>
      <c r="T776">
        <v>-0.02</v>
      </c>
      <c r="U776">
        <v>5.7499999999999996E-2</v>
      </c>
      <c r="V776">
        <v>7.7499999999999999E-2</v>
      </c>
      <c r="W776">
        <v>5.7499999999999996E-2</v>
      </c>
      <c r="X776">
        <v>5.7499999999999996E-2</v>
      </c>
      <c r="Y776">
        <v>5.7499999999999996E-2</v>
      </c>
      <c r="Z776">
        <v>6.2E-2</v>
      </c>
      <c r="AA776">
        <v>8.2000000000000003E-2</v>
      </c>
      <c r="AB776">
        <v>6.2E-2</v>
      </c>
      <c r="AC776">
        <v>6.2E-2</v>
      </c>
      <c r="AD776">
        <v>6.2E-2</v>
      </c>
      <c r="AE776" t="str">
        <f>VLOOKUP(G776,'[2]Fee Breakdown-After May18'!BO:BP,2,0)</f>
        <v>Makanan &amp; MinumanMakanan InstanNasi &amp; Bubur Instan</v>
      </c>
      <c r="AR776" t="s">
        <v>1959</v>
      </c>
      <c r="AS776" t="s">
        <v>1975</v>
      </c>
      <c r="AT776" t="s">
        <v>1988</v>
      </c>
    </row>
    <row r="777" spans="1:46">
      <c r="A777" t="s">
        <v>2322</v>
      </c>
      <c r="B777">
        <v>601152</v>
      </c>
      <c r="C777" t="s">
        <v>2328</v>
      </c>
      <c r="D777">
        <v>842760</v>
      </c>
      <c r="E777" t="s">
        <v>2043</v>
      </c>
      <c r="F777">
        <v>844296</v>
      </c>
      <c r="G777" t="s">
        <v>3843</v>
      </c>
      <c r="H777" t="s">
        <v>3601</v>
      </c>
      <c r="I777" t="s">
        <v>246</v>
      </c>
      <c r="J777" t="s">
        <v>2322</v>
      </c>
      <c r="K777">
        <v>5.5E-2</v>
      </c>
      <c r="L777">
        <v>0.08</v>
      </c>
      <c r="M777">
        <v>2.5000000000000001E-2</v>
      </c>
      <c r="N777">
        <v>9.2499999999999999E-2</v>
      </c>
      <c r="O777">
        <v>0.1095</v>
      </c>
      <c r="P777">
        <v>-1.2500000000000002E-2</v>
      </c>
      <c r="Q777">
        <v>0</v>
      </c>
      <c r="R777">
        <v>-1.2500000000000002E-2</v>
      </c>
      <c r="S777">
        <v>-1.2500000000000002E-2</v>
      </c>
      <c r="T777">
        <v>-1.2500000000000002E-2</v>
      </c>
      <c r="U777">
        <v>0.08</v>
      </c>
      <c r="V777">
        <v>9.2499999999999999E-2</v>
      </c>
      <c r="W777">
        <v>0.08</v>
      </c>
      <c r="X777">
        <v>0.08</v>
      </c>
      <c r="Y777">
        <v>0.08</v>
      </c>
      <c r="Z777">
        <v>9.7000000000000003E-2</v>
      </c>
      <c r="AA777">
        <v>0.1095</v>
      </c>
      <c r="AB777">
        <v>9.7000000000000003E-2</v>
      </c>
      <c r="AC777">
        <v>9.7000000000000003E-2</v>
      </c>
      <c r="AD777">
        <v>9.7000000000000003E-2</v>
      </c>
      <c r="AE777" t="str">
        <f>VLOOKUP(G777,'[2]Fee Breakdown-After May18'!BO:BP,2,0)</f>
        <v>Pakaian &amp; Pakaian Dalam WanitaSetelan &amp; Overall WanitaSet Pakaian Keluarga</v>
      </c>
      <c r="AR777" t="s">
        <v>1959</v>
      </c>
      <c r="AS777" t="s">
        <v>1975</v>
      </c>
      <c r="AT777" t="s">
        <v>1989</v>
      </c>
    </row>
    <row r="778" spans="1:46">
      <c r="A778" t="s">
        <v>1717</v>
      </c>
      <c r="B778">
        <v>700645</v>
      </c>
      <c r="C778" t="s">
        <v>1742</v>
      </c>
      <c r="D778">
        <v>949384</v>
      </c>
      <c r="E778" t="s">
        <v>1751</v>
      </c>
      <c r="F778">
        <v>950280</v>
      </c>
      <c r="G778" t="s">
        <v>4134</v>
      </c>
      <c r="H778" t="s">
        <v>4216</v>
      </c>
      <c r="I778" t="s">
        <v>2457</v>
      </c>
      <c r="J778" t="s">
        <v>1717</v>
      </c>
      <c r="K778">
        <v>0.04</v>
      </c>
      <c r="L778">
        <v>6.5000000000000002E-2</v>
      </c>
      <c r="M778">
        <v>2.5000000000000001E-2</v>
      </c>
      <c r="N778">
        <v>9.5000000000000001E-2</v>
      </c>
      <c r="O778">
        <v>8.2000000000000003E-2</v>
      </c>
      <c r="P778">
        <v>-0.02</v>
      </c>
      <c r="Q778">
        <v>0</v>
      </c>
      <c r="R778">
        <v>-0.02</v>
      </c>
      <c r="S778">
        <v>-0.02</v>
      </c>
      <c r="T778">
        <v>-0.02</v>
      </c>
      <c r="U778">
        <v>7.4999999999999997E-2</v>
      </c>
      <c r="V778">
        <v>9.5000000000000001E-2</v>
      </c>
      <c r="W778">
        <v>7.4999999999999997E-2</v>
      </c>
      <c r="X778">
        <v>7.4999999999999997E-2</v>
      </c>
      <c r="Y778">
        <v>7.4999999999999997E-2</v>
      </c>
      <c r="Z778">
        <v>6.2E-2</v>
      </c>
      <c r="AA778">
        <v>8.2000000000000003E-2</v>
      </c>
      <c r="AB778">
        <v>6.2E-2</v>
      </c>
      <c r="AC778">
        <v>6.2E-2</v>
      </c>
      <c r="AD778">
        <v>6.2E-2</v>
      </c>
      <c r="AE778" t="str">
        <f>VLOOKUP(G778,'[2]Fee Breakdown-After May18'!BO:BP,2,0)</f>
        <v>KesehatanObat &amp; Pengobatan OTCParut &amp; Stretchmark</v>
      </c>
      <c r="AR778" t="s">
        <v>1959</v>
      </c>
      <c r="AS778" t="s">
        <v>1975</v>
      </c>
      <c r="AT778" t="s">
        <v>1990</v>
      </c>
    </row>
    <row r="779" spans="1:46">
      <c r="A779" t="s">
        <v>1184</v>
      </c>
      <c r="B779">
        <v>605196</v>
      </c>
      <c r="C779" t="s">
        <v>1201</v>
      </c>
      <c r="D779">
        <v>2315664</v>
      </c>
      <c r="E779" t="s">
        <v>1205</v>
      </c>
      <c r="F779">
        <v>2322448</v>
      </c>
      <c r="G779" t="s">
        <v>2844</v>
      </c>
      <c r="H779" t="s">
        <v>4448</v>
      </c>
      <c r="I779" t="s">
        <v>2403</v>
      </c>
      <c r="J779" t="s">
        <v>1184</v>
      </c>
      <c r="K779">
        <v>5.5E-2</v>
      </c>
      <c r="L779">
        <v>7.4999999999999997E-2</v>
      </c>
      <c r="M779">
        <v>1.9999999999999997E-2</v>
      </c>
      <c r="N779">
        <v>2.5000000000000001E-2</v>
      </c>
      <c r="O779">
        <v>2.5000000000000001E-2</v>
      </c>
      <c r="P779">
        <v>0</v>
      </c>
      <c r="Q779">
        <v>0</v>
      </c>
      <c r="R779">
        <v>0</v>
      </c>
      <c r="S779">
        <v>0</v>
      </c>
      <c r="T779">
        <v>0</v>
      </c>
      <c r="U779">
        <v>2.5000000000000001E-2</v>
      </c>
      <c r="V779">
        <v>2.5000000000000001E-2</v>
      </c>
      <c r="W779">
        <v>2.5000000000000001E-2</v>
      </c>
      <c r="X779">
        <v>2.5000000000000001E-2</v>
      </c>
      <c r="Y779">
        <v>2.5000000000000001E-2</v>
      </c>
      <c r="Z779">
        <v>2.5000000000000001E-2</v>
      </c>
      <c r="AA779">
        <v>2.5000000000000001E-2</v>
      </c>
      <c r="AB779">
        <v>2.5000000000000001E-2</v>
      </c>
      <c r="AC779">
        <v>2.5000000000000001E-2</v>
      </c>
      <c r="AD779">
        <v>2.5000000000000001E-2</v>
      </c>
      <c r="AE779" t="str">
        <f>VLOOKUP(G779,'[2]Fee Breakdown-After May18'!BO:BP,2,0)</f>
        <v>Mobil &amp; Sepeda MotorMobilMobil SUV &amp; MPV</v>
      </c>
      <c r="AR779" t="s">
        <v>1959</v>
      </c>
      <c r="AS779" t="s">
        <v>1975</v>
      </c>
      <c r="AT779" t="s">
        <v>1991</v>
      </c>
    </row>
    <row r="780" spans="1:46">
      <c r="A780" t="s">
        <v>1184</v>
      </c>
      <c r="B780">
        <v>605196</v>
      </c>
      <c r="C780" t="s">
        <v>1220</v>
      </c>
      <c r="D780">
        <v>940296</v>
      </c>
      <c r="E780" t="s">
        <v>1221</v>
      </c>
      <c r="F780">
        <v>941960</v>
      </c>
      <c r="G780" t="s">
        <v>2758</v>
      </c>
      <c r="H780" t="s">
        <v>4451</v>
      </c>
      <c r="I780" t="s">
        <v>2403</v>
      </c>
      <c r="J780" t="s">
        <v>1184</v>
      </c>
      <c r="K780">
        <v>5.5E-2</v>
      </c>
      <c r="L780">
        <v>7.4999999999999997E-2</v>
      </c>
      <c r="M780">
        <v>1.9999999999999997E-2</v>
      </c>
      <c r="N780">
        <v>9.2499999999999999E-2</v>
      </c>
      <c r="O780">
        <v>0.11449999999999999</v>
      </c>
      <c r="P780">
        <v>-1.2500000000000002E-2</v>
      </c>
      <c r="Q780">
        <v>0</v>
      </c>
      <c r="R780">
        <v>-1.2500000000000002E-2</v>
      </c>
      <c r="S780">
        <v>-1.2500000000000002E-2</v>
      </c>
      <c r="T780">
        <v>-1.2500000000000002E-2</v>
      </c>
      <c r="U780">
        <v>0.08</v>
      </c>
      <c r="V780">
        <v>9.2499999999999999E-2</v>
      </c>
      <c r="W780">
        <v>0.08</v>
      </c>
      <c r="X780">
        <v>0.08</v>
      </c>
      <c r="Y780">
        <v>0.08</v>
      </c>
      <c r="Z780">
        <v>0.10199999999999999</v>
      </c>
      <c r="AA780">
        <v>0.11449999999999999</v>
      </c>
      <c r="AB780">
        <v>0.10199999999999999</v>
      </c>
      <c r="AC780">
        <v>0.10199999999999999</v>
      </c>
      <c r="AD780">
        <v>0.10199999999999999</v>
      </c>
      <c r="AE780" t="str">
        <f>VLOOKUP(G780,'[2]Fee Breakdown-After May18'!BO:BP,2,0)</f>
        <v>Mobil &amp; Sepeda MotorAlat Perbaikan MobilAlat Perakitan &amp; Pembongkaran</v>
      </c>
      <c r="AR780" t="s">
        <v>1959</v>
      </c>
      <c r="AS780" t="s">
        <v>1975</v>
      </c>
      <c r="AT780" t="s">
        <v>1992</v>
      </c>
    </row>
    <row r="781" spans="1:46">
      <c r="A781" t="s">
        <v>1184</v>
      </c>
      <c r="B781">
        <v>605196</v>
      </c>
      <c r="C781" t="s">
        <v>1220</v>
      </c>
      <c r="D781">
        <v>940296</v>
      </c>
      <c r="E781" t="s">
        <v>1229</v>
      </c>
      <c r="F781">
        <v>941832</v>
      </c>
      <c r="G781" t="s">
        <v>2763</v>
      </c>
      <c r="H781" t="s">
        <v>4451</v>
      </c>
      <c r="I781" t="s">
        <v>2403</v>
      </c>
      <c r="J781" t="s">
        <v>1184</v>
      </c>
      <c r="K781">
        <v>5.5E-2</v>
      </c>
      <c r="L781">
        <v>7.4999999999999997E-2</v>
      </c>
      <c r="M781">
        <v>1.9999999999999997E-2</v>
      </c>
      <c r="N781">
        <v>9.2499999999999999E-2</v>
      </c>
      <c r="O781">
        <v>0.11449999999999999</v>
      </c>
      <c r="P781">
        <v>-1.2500000000000002E-2</v>
      </c>
      <c r="Q781">
        <v>0</v>
      </c>
      <c r="R781">
        <v>-1.2500000000000002E-2</v>
      </c>
      <c r="S781">
        <v>-1.2500000000000002E-2</v>
      </c>
      <c r="T781">
        <v>-1.2500000000000002E-2</v>
      </c>
      <c r="U781">
        <v>0.08</v>
      </c>
      <c r="V781">
        <v>9.2499999999999999E-2</v>
      </c>
      <c r="W781">
        <v>0.08</v>
      </c>
      <c r="X781">
        <v>0.08</v>
      </c>
      <c r="Y781">
        <v>0.08</v>
      </c>
      <c r="Z781">
        <v>0.10199999999999999</v>
      </c>
      <c r="AA781">
        <v>0.11449999999999999</v>
      </c>
      <c r="AB781">
        <v>0.10199999999999999</v>
      </c>
      <c r="AC781">
        <v>0.10199999999999999</v>
      </c>
      <c r="AD781">
        <v>0.10199999999999999</v>
      </c>
      <c r="AE781" t="str">
        <f>VLOOKUP(G781,'[2]Fee Breakdown-After May18'!BO:BP,2,0)</f>
        <v>Mobil &amp; Sepeda MotorAlat Perbaikan MobilAlat Perbaikan &amp; Pemasangan Ban</v>
      </c>
      <c r="AR781" t="s">
        <v>1959</v>
      </c>
      <c r="AS781" t="s">
        <v>1975</v>
      </c>
      <c r="AT781" t="s">
        <v>1993</v>
      </c>
    </row>
    <row r="782" spans="1:46">
      <c r="A782" t="s">
        <v>1184</v>
      </c>
      <c r="B782">
        <v>605196</v>
      </c>
      <c r="C782" t="s">
        <v>1220</v>
      </c>
      <c r="D782">
        <v>940296</v>
      </c>
      <c r="E782" t="s">
        <v>1227</v>
      </c>
      <c r="F782">
        <v>941704</v>
      </c>
      <c r="G782" t="s">
        <v>2775</v>
      </c>
      <c r="H782" t="s">
        <v>4451</v>
      </c>
      <c r="I782" t="s">
        <v>2403</v>
      </c>
      <c r="J782" t="s">
        <v>1184</v>
      </c>
      <c r="K782">
        <v>5.5E-2</v>
      </c>
      <c r="L782">
        <v>7.4999999999999997E-2</v>
      </c>
      <c r="M782">
        <v>1.9999999999999997E-2</v>
      </c>
      <c r="N782">
        <v>9.2499999999999999E-2</v>
      </c>
      <c r="O782">
        <v>0.11449999999999999</v>
      </c>
      <c r="P782">
        <v>-1.2500000000000002E-2</v>
      </c>
      <c r="Q782">
        <v>0</v>
      </c>
      <c r="R782">
        <v>-1.2500000000000002E-2</v>
      </c>
      <c r="S782">
        <v>-1.2500000000000002E-2</v>
      </c>
      <c r="T782">
        <v>-1.2500000000000002E-2</v>
      </c>
      <c r="U782">
        <v>0.08</v>
      </c>
      <c r="V782">
        <v>9.2499999999999999E-2</v>
      </c>
      <c r="W782">
        <v>0.08</v>
      </c>
      <c r="X782">
        <v>0.08</v>
      </c>
      <c r="Y782">
        <v>0.08</v>
      </c>
      <c r="Z782">
        <v>0.10199999999999999</v>
      </c>
      <c r="AA782">
        <v>0.11449999999999999</v>
      </c>
      <c r="AB782">
        <v>0.10199999999999999</v>
      </c>
      <c r="AC782">
        <v>0.10199999999999999</v>
      </c>
      <c r="AD782">
        <v>0.10199999999999999</v>
      </c>
      <c r="AE782" t="str">
        <f>VLOOKUP(G782,'[2]Fee Breakdown-After May18'!BO:BP,2,0)</f>
        <v>Mobil &amp; Sepeda MotorAlat Perbaikan MobilAlat Perbaikan Mesin &amp; Transmisi</v>
      </c>
      <c r="AR782" t="s">
        <v>1959</v>
      </c>
      <c r="AS782" t="s">
        <v>1975</v>
      </c>
      <c r="AT782" t="s">
        <v>1994</v>
      </c>
    </row>
    <row r="783" spans="1:46">
      <c r="A783" t="s">
        <v>1184</v>
      </c>
      <c r="B783">
        <v>605196</v>
      </c>
      <c r="C783" t="s">
        <v>1220</v>
      </c>
      <c r="D783">
        <v>940296</v>
      </c>
      <c r="E783" t="s">
        <v>1226</v>
      </c>
      <c r="F783">
        <v>941192</v>
      </c>
      <c r="G783" t="s">
        <v>2750</v>
      </c>
      <c r="H783" t="s">
        <v>4451</v>
      </c>
      <c r="I783" t="s">
        <v>2403</v>
      </c>
      <c r="J783" t="s">
        <v>1184</v>
      </c>
      <c r="K783">
        <v>5.5E-2</v>
      </c>
      <c r="L783">
        <v>7.4999999999999997E-2</v>
      </c>
      <c r="M783">
        <v>1.9999999999999997E-2</v>
      </c>
      <c r="N783">
        <v>9.2499999999999999E-2</v>
      </c>
      <c r="O783">
        <v>9.2499999999999999E-2</v>
      </c>
      <c r="P783">
        <v>-1.2500000000000002E-2</v>
      </c>
      <c r="Q783">
        <v>0</v>
      </c>
      <c r="R783">
        <v>-1.2500000000000002E-2</v>
      </c>
      <c r="S783">
        <v>-1.2500000000000002E-2</v>
      </c>
      <c r="T783">
        <v>-1.2500000000000002E-2</v>
      </c>
      <c r="U783">
        <v>0.08</v>
      </c>
      <c r="V783">
        <v>9.2499999999999999E-2</v>
      </c>
      <c r="W783">
        <v>0.08</v>
      </c>
      <c r="X783">
        <v>0.08</v>
      </c>
      <c r="Y783">
        <v>0.08</v>
      </c>
      <c r="Z783">
        <v>0.08</v>
      </c>
      <c r="AA783">
        <v>9.2499999999999999E-2</v>
      </c>
      <c r="AB783">
        <v>0.08</v>
      </c>
      <c r="AC783">
        <v>0.08</v>
      </c>
      <c r="AD783">
        <v>0.08</v>
      </c>
      <c r="AE783" t="str">
        <f>VLOOKUP(G783,'[2]Fee Breakdown-After May18'!BO:BP,2,0)</f>
        <v>Mobil &amp; Sepeda MotorAlat Perbaikan MobilAlat Diagnostik</v>
      </c>
      <c r="AR783" t="s">
        <v>1959</v>
      </c>
      <c r="AS783" t="s">
        <v>1975</v>
      </c>
      <c r="AT783" t="s">
        <v>1995</v>
      </c>
    </row>
    <row r="784" spans="1:46">
      <c r="A784" t="s">
        <v>1184</v>
      </c>
      <c r="B784">
        <v>605196</v>
      </c>
      <c r="C784" t="s">
        <v>1220</v>
      </c>
      <c r="D784">
        <v>940296</v>
      </c>
      <c r="E784" t="s">
        <v>1223</v>
      </c>
      <c r="F784">
        <v>942088</v>
      </c>
      <c r="G784" t="s">
        <v>2771</v>
      </c>
      <c r="H784" t="s">
        <v>4451</v>
      </c>
      <c r="I784" t="s">
        <v>2403</v>
      </c>
      <c r="J784" t="s">
        <v>1184</v>
      </c>
      <c r="K784">
        <v>5.5E-2</v>
      </c>
      <c r="L784">
        <v>7.4999999999999997E-2</v>
      </c>
      <c r="M784">
        <v>1.9999999999999997E-2</v>
      </c>
      <c r="N784">
        <v>9.2499999999999999E-2</v>
      </c>
      <c r="O784">
        <v>0.11449999999999999</v>
      </c>
      <c r="P784">
        <v>-1.2500000000000002E-2</v>
      </c>
      <c r="Q784">
        <v>0</v>
      </c>
      <c r="R784">
        <v>-1.2500000000000002E-2</v>
      </c>
      <c r="S784">
        <v>-1.2500000000000002E-2</v>
      </c>
      <c r="T784">
        <v>-1.2500000000000002E-2</v>
      </c>
      <c r="U784">
        <v>0.08</v>
      </c>
      <c r="V784">
        <v>9.2499999999999999E-2</v>
      </c>
      <c r="W784">
        <v>0.08</v>
      </c>
      <c r="X784">
        <v>0.08</v>
      </c>
      <c r="Y784">
        <v>0.08</v>
      </c>
      <c r="Z784">
        <v>0.10199999999999999</v>
      </c>
      <c r="AA784">
        <v>0.11449999999999999</v>
      </c>
      <c r="AB784">
        <v>0.10199999999999999</v>
      </c>
      <c r="AC784">
        <v>0.10199999999999999</v>
      </c>
      <c r="AD784">
        <v>0.10199999999999999</v>
      </c>
      <c r="AE784" t="str">
        <f>VLOOKUP(G784,'[2]Fee Breakdown-After May18'!BO:BP,2,0)</f>
        <v>Mobil &amp; Sepeda MotorAlat Perbaikan MobilAlat Perbaikan Bodi Mobil</v>
      </c>
      <c r="AR784" t="s">
        <v>1959</v>
      </c>
      <c r="AS784" t="s">
        <v>1996</v>
      </c>
    </row>
    <row r="785" spans="1:46">
      <c r="A785" t="s">
        <v>1184</v>
      </c>
      <c r="B785">
        <v>605196</v>
      </c>
      <c r="C785" t="s">
        <v>1220</v>
      </c>
      <c r="D785">
        <v>940296</v>
      </c>
      <c r="E785" t="s">
        <v>1225</v>
      </c>
      <c r="F785">
        <v>941064</v>
      </c>
      <c r="G785" t="s">
        <v>2783</v>
      </c>
      <c r="H785" t="s">
        <v>4451</v>
      </c>
      <c r="I785" t="s">
        <v>2403</v>
      </c>
      <c r="J785" t="s">
        <v>1184</v>
      </c>
      <c r="K785">
        <v>5.5E-2</v>
      </c>
      <c r="L785">
        <v>7.4999999999999997E-2</v>
      </c>
      <c r="M785">
        <v>1.9999999999999997E-2</v>
      </c>
      <c r="N785">
        <v>9.2499999999999999E-2</v>
      </c>
      <c r="O785">
        <v>0.11449999999999999</v>
      </c>
      <c r="P785">
        <v>-1.2500000000000002E-2</v>
      </c>
      <c r="Q785">
        <v>0</v>
      </c>
      <c r="R785">
        <v>-1.2500000000000002E-2</v>
      </c>
      <c r="S785">
        <v>-1.2500000000000002E-2</v>
      </c>
      <c r="T785">
        <v>-1.2500000000000002E-2</v>
      </c>
      <c r="U785">
        <v>0.08</v>
      </c>
      <c r="V785">
        <v>9.2499999999999999E-2</v>
      </c>
      <c r="W785">
        <v>0.08</v>
      </c>
      <c r="X785">
        <v>0.08</v>
      </c>
      <c r="Y785">
        <v>0.08</v>
      </c>
      <c r="Z785">
        <v>0.10199999999999999</v>
      </c>
      <c r="AA785">
        <v>0.11449999999999999</v>
      </c>
      <c r="AB785">
        <v>0.10199999999999999</v>
      </c>
      <c r="AC785">
        <v>0.10199999999999999</v>
      </c>
      <c r="AD785">
        <v>0.10199999999999999</v>
      </c>
      <c r="AE785" t="str">
        <f>VLOOKUP(G785,'[2]Fee Breakdown-After May18'!BO:BP,2,0)</f>
        <v>Mobil &amp; Sepeda MotorAlat Perbaikan MobilPembaca &amp; Pemindai Kode</v>
      </c>
      <c r="AR785" t="s">
        <v>1997</v>
      </c>
      <c r="AS785" t="s">
        <v>1998</v>
      </c>
    </row>
    <row r="786" spans="1:46">
      <c r="A786" t="s">
        <v>1184</v>
      </c>
      <c r="B786">
        <v>605196</v>
      </c>
      <c r="C786" t="s">
        <v>1220</v>
      </c>
      <c r="D786">
        <v>940296</v>
      </c>
      <c r="E786" t="s">
        <v>1228</v>
      </c>
      <c r="F786">
        <v>941320</v>
      </c>
      <c r="G786" t="s">
        <v>2779</v>
      </c>
      <c r="H786" t="s">
        <v>4451</v>
      </c>
      <c r="I786" t="s">
        <v>2403</v>
      </c>
      <c r="J786" t="s">
        <v>1184</v>
      </c>
      <c r="K786">
        <v>5.5E-2</v>
      </c>
      <c r="L786">
        <v>7.4999999999999997E-2</v>
      </c>
      <c r="M786">
        <v>1.9999999999999997E-2</v>
      </c>
      <c r="N786">
        <v>9.2499999999999999E-2</v>
      </c>
      <c r="O786">
        <v>0.11449999999999999</v>
      </c>
      <c r="P786">
        <v>-1.2500000000000002E-2</v>
      </c>
      <c r="Q786">
        <v>0</v>
      </c>
      <c r="R786">
        <v>-1.2500000000000002E-2</v>
      </c>
      <c r="S786">
        <v>-1.2500000000000002E-2</v>
      </c>
      <c r="T786">
        <v>-1.2500000000000002E-2</v>
      </c>
      <c r="U786">
        <v>0.08</v>
      </c>
      <c r="V786">
        <v>9.2499999999999999E-2</v>
      </c>
      <c r="W786">
        <v>0.08</v>
      </c>
      <c r="X786">
        <v>0.08</v>
      </c>
      <c r="Y786">
        <v>0.08</v>
      </c>
      <c r="Z786">
        <v>0.10199999999999999</v>
      </c>
      <c r="AA786">
        <v>0.11449999999999999</v>
      </c>
      <c r="AB786">
        <v>0.10199999999999999</v>
      </c>
      <c r="AC786">
        <v>0.10199999999999999</v>
      </c>
      <c r="AD786">
        <v>0.10199999999999999</v>
      </c>
      <c r="AE786" t="str">
        <f>VLOOKUP(G786,'[2]Fee Breakdown-After May18'!BO:BP,2,0)</f>
        <v>Mobil &amp; Sepeda MotorAlat Perbaikan MobilAlat Sheet Metal</v>
      </c>
      <c r="AR786" t="s">
        <v>1997</v>
      </c>
      <c r="AS786" t="s">
        <v>1999</v>
      </c>
      <c r="AT786" t="s">
        <v>2000</v>
      </c>
    </row>
    <row r="787" spans="1:46">
      <c r="A787" t="s">
        <v>1184</v>
      </c>
      <c r="B787">
        <v>605196</v>
      </c>
      <c r="C787" t="s">
        <v>1220</v>
      </c>
      <c r="D787">
        <v>940296</v>
      </c>
      <c r="E787" t="s">
        <v>1224</v>
      </c>
      <c r="F787">
        <v>941576</v>
      </c>
      <c r="G787" t="s">
        <v>2754</v>
      </c>
      <c r="H787" t="s">
        <v>4451</v>
      </c>
      <c r="I787" t="s">
        <v>2403</v>
      </c>
      <c r="J787" t="s">
        <v>1184</v>
      </c>
      <c r="K787">
        <v>5.5E-2</v>
      </c>
      <c r="L787">
        <v>7.4999999999999997E-2</v>
      </c>
      <c r="M787">
        <v>1.9999999999999997E-2</v>
      </c>
      <c r="N787">
        <v>9.2499999999999999E-2</v>
      </c>
      <c r="O787">
        <v>0.11449999999999999</v>
      </c>
      <c r="P787">
        <v>-1.2500000000000002E-2</v>
      </c>
      <c r="Q787">
        <v>0</v>
      </c>
      <c r="R787">
        <v>-1.2500000000000002E-2</v>
      </c>
      <c r="S787">
        <v>-1.2500000000000002E-2</v>
      </c>
      <c r="T787">
        <v>-1.2500000000000002E-2</v>
      </c>
      <c r="U787">
        <v>0.08</v>
      </c>
      <c r="V787">
        <v>9.2499999999999999E-2</v>
      </c>
      <c r="W787">
        <v>0.08</v>
      </c>
      <c r="X787">
        <v>0.08</v>
      </c>
      <c r="Y787">
        <v>0.08</v>
      </c>
      <c r="Z787">
        <v>0.10199999999999999</v>
      </c>
      <c r="AA787">
        <v>0.11449999999999999</v>
      </c>
      <c r="AB787">
        <v>0.10199999999999999</v>
      </c>
      <c r="AC787">
        <v>0.10199999999999999</v>
      </c>
      <c r="AD787">
        <v>0.10199999999999999</v>
      </c>
      <c r="AE787" t="str">
        <f>VLOOKUP(G787,'[2]Fee Breakdown-After May18'!BO:BP,2,0)</f>
        <v>Mobil &amp; Sepeda MotorAlat Perbaikan MobilAlat Inspeksi Mobil</v>
      </c>
      <c r="AR787" t="s">
        <v>1997</v>
      </c>
      <c r="AS787" t="s">
        <v>1999</v>
      </c>
      <c r="AT787" t="s">
        <v>2001</v>
      </c>
    </row>
    <row r="788" spans="1:46">
      <c r="A788" t="s">
        <v>1184</v>
      </c>
      <c r="B788">
        <v>605196</v>
      </c>
      <c r="C788" t="s">
        <v>1220</v>
      </c>
      <c r="D788">
        <v>940296</v>
      </c>
      <c r="E788" t="s">
        <v>1222</v>
      </c>
      <c r="F788">
        <v>941448</v>
      </c>
      <c r="G788" t="s">
        <v>2767</v>
      </c>
      <c r="H788" t="s">
        <v>4451</v>
      </c>
      <c r="I788" t="s">
        <v>2403</v>
      </c>
      <c r="J788" t="s">
        <v>1184</v>
      </c>
      <c r="K788">
        <v>5.5E-2</v>
      </c>
      <c r="L788">
        <v>7.4999999999999997E-2</v>
      </c>
      <c r="M788">
        <v>1.9999999999999997E-2</v>
      </c>
      <c r="N788">
        <v>9.2499999999999999E-2</v>
      </c>
      <c r="O788">
        <v>0.1195</v>
      </c>
      <c r="P788">
        <v>-1.7500000000000009E-2</v>
      </c>
      <c r="Q788">
        <v>0</v>
      </c>
      <c r="R788">
        <v>-1.7500000000000009E-2</v>
      </c>
      <c r="S788">
        <v>-1.7500000000000009E-2</v>
      </c>
      <c r="T788">
        <v>-1.7500000000000009E-2</v>
      </c>
      <c r="U788">
        <v>7.4999999999999983E-2</v>
      </c>
      <c r="V788">
        <v>9.2499999999999999E-2</v>
      </c>
      <c r="W788">
        <v>7.4999999999999983E-2</v>
      </c>
      <c r="X788">
        <v>7.4999999999999983E-2</v>
      </c>
      <c r="Y788">
        <v>7.4999999999999983E-2</v>
      </c>
      <c r="Z788">
        <v>0.10199999999999998</v>
      </c>
      <c r="AA788">
        <v>0.1195</v>
      </c>
      <c r="AB788">
        <v>0.10199999999999998</v>
      </c>
      <c r="AC788">
        <v>0.10199999999999998</v>
      </c>
      <c r="AD788">
        <v>0.10199999999999998</v>
      </c>
      <c r="AE788" t="str">
        <f>VLOOKUP(G788,'[2]Fee Breakdown-After May18'!BO:BP,2,0)</f>
        <v>Mobil &amp; Sepeda MotorAlat Perbaikan MobilAlat Perbaikan Aki Mobil</v>
      </c>
      <c r="AR788" t="s">
        <v>1997</v>
      </c>
      <c r="AS788" t="s">
        <v>1999</v>
      </c>
      <c r="AT788" t="s">
        <v>2002</v>
      </c>
    </row>
    <row r="789" spans="1:46">
      <c r="A789" t="s">
        <v>1184</v>
      </c>
      <c r="B789">
        <v>605196</v>
      </c>
      <c r="C789" t="s">
        <v>1209</v>
      </c>
      <c r="D789">
        <v>940424</v>
      </c>
      <c r="E789" t="s">
        <v>1215</v>
      </c>
      <c r="F789">
        <v>942472</v>
      </c>
      <c r="G789" t="s">
        <v>2794</v>
      </c>
      <c r="H789" t="s">
        <v>4469</v>
      </c>
      <c r="I789" t="s">
        <v>2403</v>
      </c>
      <c r="J789" t="s">
        <v>1184</v>
      </c>
      <c r="K789">
        <v>5.5E-2</v>
      </c>
      <c r="L789">
        <v>7.4999999999999997E-2</v>
      </c>
      <c r="M789">
        <v>1.9999999999999997E-2</v>
      </c>
      <c r="N789">
        <v>9.5000000000000001E-2</v>
      </c>
      <c r="O789">
        <v>0.122</v>
      </c>
      <c r="P789">
        <v>-0.02</v>
      </c>
      <c r="Q789">
        <v>0</v>
      </c>
      <c r="R789">
        <v>-0.02</v>
      </c>
      <c r="S789">
        <v>-0.02</v>
      </c>
      <c r="T789">
        <v>-0.02</v>
      </c>
      <c r="U789">
        <v>7.4999999999999997E-2</v>
      </c>
      <c r="V789">
        <v>9.5000000000000001E-2</v>
      </c>
      <c r="W789">
        <v>7.4999999999999997E-2</v>
      </c>
      <c r="X789">
        <v>7.4999999999999997E-2</v>
      </c>
      <c r="Y789">
        <v>7.4999999999999997E-2</v>
      </c>
      <c r="Z789">
        <v>0.10199999999999999</v>
      </c>
      <c r="AA789">
        <v>0.122</v>
      </c>
      <c r="AB789">
        <v>0.10199999999999999</v>
      </c>
      <c r="AC789">
        <v>0.10199999999999999</v>
      </c>
      <c r="AD789">
        <v>0.10199999999999999</v>
      </c>
      <c r="AE789" t="str">
        <f>VLOOKUP(G789,'[2]Fee Breakdown-After May18'!BO:BP,2,0)</f>
        <v>Mobil &amp; Sepeda MotorLampu MobilBohlam Lampu Depan (LED)</v>
      </c>
      <c r="AR789" t="s">
        <v>1997</v>
      </c>
      <c r="AS789" t="s">
        <v>1999</v>
      </c>
      <c r="AT789" t="s">
        <v>2003</v>
      </c>
    </row>
    <row r="790" spans="1:46">
      <c r="A790" t="s">
        <v>1184</v>
      </c>
      <c r="B790">
        <v>605196</v>
      </c>
      <c r="C790" t="s">
        <v>1209</v>
      </c>
      <c r="D790">
        <v>940424</v>
      </c>
      <c r="E790" t="s">
        <v>1213</v>
      </c>
      <c r="F790">
        <v>946440</v>
      </c>
      <c r="G790" t="s">
        <v>2820</v>
      </c>
      <c r="H790" t="s">
        <v>4469</v>
      </c>
      <c r="I790" t="s">
        <v>2403</v>
      </c>
      <c r="J790" t="s">
        <v>1184</v>
      </c>
      <c r="K790">
        <v>5.5E-2</v>
      </c>
      <c r="L790">
        <v>7.4999999999999997E-2</v>
      </c>
      <c r="M790">
        <v>1.9999999999999997E-2</v>
      </c>
      <c r="N790">
        <v>9.5000000000000001E-2</v>
      </c>
      <c r="O790">
        <v>0.122</v>
      </c>
      <c r="P790">
        <v>-0.02</v>
      </c>
      <c r="Q790">
        <v>0</v>
      </c>
      <c r="R790">
        <v>-0.02</v>
      </c>
      <c r="S790">
        <v>-0.02</v>
      </c>
      <c r="T790">
        <v>-0.02</v>
      </c>
      <c r="U790">
        <v>7.4999999999999997E-2</v>
      </c>
      <c r="V790">
        <v>9.5000000000000001E-2</v>
      </c>
      <c r="W790">
        <v>7.4999999999999997E-2</v>
      </c>
      <c r="X790">
        <v>7.4999999999999997E-2</v>
      </c>
      <c r="Y790">
        <v>7.4999999999999997E-2</v>
      </c>
      <c r="Z790">
        <v>0.10199999999999999</v>
      </c>
      <c r="AA790">
        <v>0.122</v>
      </c>
      <c r="AB790">
        <v>0.10199999999999999</v>
      </c>
      <c r="AC790">
        <v>0.10199999999999999</v>
      </c>
      <c r="AD790">
        <v>0.10199999999999999</v>
      </c>
      <c r="AE790" t="str">
        <f>VLOOKUP(G790,'[2]Fee Breakdown-After May18'!BO:BP,2,0)</f>
        <v>Mobil &amp; Sepeda MotorLampu MobilLampu Kabut</v>
      </c>
      <c r="AR790" t="s">
        <v>1997</v>
      </c>
      <c r="AS790" t="s">
        <v>1999</v>
      </c>
      <c r="AT790" t="s">
        <v>2004</v>
      </c>
    </row>
    <row r="791" spans="1:46">
      <c r="A791" t="s">
        <v>1184</v>
      </c>
      <c r="B791">
        <v>605196</v>
      </c>
      <c r="C791" t="s">
        <v>1209</v>
      </c>
      <c r="D791">
        <v>940424</v>
      </c>
      <c r="E791" t="s">
        <v>1217</v>
      </c>
      <c r="F791">
        <v>942984</v>
      </c>
      <c r="G791" t="s">
        <v>2814</v>
      </c>
      <c r="H791" t="s">
        <v>4469</v>
      </c>
      <c r="I791" t="s">
        <v>2403</v>
      </c>
      <c r="J791" t="s">
        <v>1184</v>
      </c>
      <c r="K791">
        <v>5.5E-2</v>
      </c>
      <c r="L791">
        <v>7.4999999999999997E-2</v>
      </c>
      <c r="M791">
        <v>1.9999999999999997E-2</v>
      </c>
      <c r="N791">
        <v>9.5000000000000001E-2</v>
      </c>
      <c r="O791">
        <v>0.122</v>
      </c>
      <c r="P791">
        <v>-0.02</v>
      </c>
      <c r="Q791">
        <v>0</v>
      </c>
      <c r="R791">
        <v>-0.02</v>
      </c>
      <c r="S791">
        <v>-0.02</v>
      </c>
      <c r="T791">
        <v>-0.02</v>
      </c>
      <c r="U791">
        <v>7.4999999999999997E-2</v>
      </c>
      <c r="V791">
        <v>9.5000000000000001E-2</v>
      </c>
      <c r="W791">
        <v>7.4999999999999997E-2</v>
      </c>
      <c r="X791">
        <v>7.4999999999999997E-2</v>
      </c>
      <c r="Y791">
        <v>7.4999999999999997E-2</v>
      </c>
      <c r="Z791">
        <v>0.10199999999999999</v>
      </c>
      <c r="AA791">
        <v>0.122</v>
      </c>
      <c r="AB791">
        <v>0.10199999999999999</v>
      </c>
      <c r="AC791">
        <v>0.10199999999999999</v>
      </c>
      <c r="AD791">
        <v>0.10199999999999999</v>
      </c>
      <c r="AE791" t="str">
        <f>VLOOKUP(G791,'[2]Fee Breakdown-After May18'!BO:BP,2,0)</f>
        <v>Mobil &amp; Sepeda MotorLampu MobilLampu Indikator</v>
      </c>
      <c r="AR791" t="s">
        <v>1997</v>
      </c>
      <c r="AS791" t="s">
        <v>1999</v>
      </c>
      <c r="AT791" t="s">
        <v>2005</v>
      </c>
    </row>
    <row r="792" spans="1:46">
      <c r="A792" t="s">
        <v>1184</v>
      </c>
      <c r="B792">
        <v>605196</v>
      </c>
      <c r="C792" t="s">
        <v>1209</v>
      </c>
      <c r="D792">
        <v>940424</v>
      </c>
      <c r="E792" t="s">
        <v>1219</v>
      </c>
      <c r="F792">
        <v>942600</v>
      </c>
      <c r="G792" t="s">
        <v>2806</v>
      </c>
      <c r="H792" t="s">
        <v>4469</v>
      </c>
      <c r="I792" t="s">
        <v>2403</v>
      </c>
      <c r="J792" t="s">
        <v>1184</v>
      </c>
      <c r="K792">
        <v>5.5E-2</v>
      </c>
      <c r="L792">
        <v>7.4999999999999997E-2</v>
      </c>
      <c r="M792">
        <v>1.9999999999999997E-2</v>
      </c>
      <c r="N792">
        <v>9.5000000000000001E-2</v>
      </c>
      <c r="O792">
        <v>0.122</v>
      </c>
      <c r="P792">
        <v>-0.02</v>
      </c>
      <c r="Q792">
        <v>0</v>
      </c>
      <c r="R792">
        <v>-0.02</v>
      </c>
      <c r="S792">
        <v>-0.02</v>
      </c>
      <c r="T792">
        <v>-0.02</v>
      </c>
      <c r="U792">
        <v>7.4999999999999997E-2</v>
      </c>
      <c r="V792">
        <v>9.5000000000000001E-2</v>
      </c>
      <c r="W792">
        <v>7.4999999999999997E-2</v>
      </c>
      <c r="X792">
        <v>7.4999999999999997E-2</v>
      </c>
      <c r="Y792">
        <v>7.4999999999999997E-2</v>
      </c>
      <c r="Z792">
        <v>0.10199999999999999</v>
      </c>
      <c r="AA792">
        <v>0.122</v>
      </c>
      <c r="AB792">
        <v>0.10199999999999999</v>
      </c>
      <c r="AC792">
        <v>0.10199999999999999</v>
      </c>
      <c r="AD792">
        <v>0.10199999999999999</v>
      </c>
      <c r="AE792" t="str">
        <f>VLOOKUP(G792,'[2]Fee Breakdown-After May18'!BO:BP,2,0)</f>
        <v>Mobil &amp; Sepeda MotorLampu MobilKabel</v>
      </c>
      <c r="AR792" t="s">
        <v>1997</v>
      </c>
      <c r="AS792" t="s">
        <v>1999</v>
      </c>
    </row>
    <row r="793" spans="1:46">
      <c r="A793" t="s">
        <v>1184</v>
      </c>
      <c r="B793">
        <v>605196</v>
      </c>
      <c r="C793" t="s">
        <v>1209</v>
      </c>
      <c r="D793">
        <v>940424</v>
      </c>
      <c r="E793" t="s">
        <v>1218</v>
      </c>
      <c r="F793">
        <v>942344</v>
      </c>
      <c r="G793" t="s">
        <v>2824</v>
      </c>
      <c r="H793" t="s">
        <v>4469</v>
      </c>
      <c r="I793" t="s">
        <v>2403</v>
      </c>
      <c r="J793" t="s">
        <v>1184</v>
      </c>
      <c r="K793">
        <v>5.5E-2</v>
      </c>
      <c r="L793">
        <v>7.4999999999999997E-2</v>
      </c>
      <c r="M793">
        <v>1.9999999999999997E-2</v>
      </c>
      <c r="N793">
        <v>9.5000000000000001E-2</v>
      </c>
      <c r="O793">
        <v>0.122</v>
      </c>
      <c r="P793">
        <v>-0.02</v>
      </c>
      <c r="Q793">
        <v>0</v>
      </c>
      <c r="R793">
        <v>-0.02</v>
      </c>
      <c r="S793">
        <v>-0.02</v>
      </c>
      <c r="T793">
        <v>-0.02</v>
      </c>
      <c r="U793">
        <v>7.4999999999999997E-2</v>
      </c>
      <c r="V793">
        <v>9.5000000000000001E-2</v>
      </c>
      <c r="W793">
        <v>7.4999999999999997E-2</v>
      </c>
      <c r="X793">
        <v>7.4999999999999997E-2</v>
      </c>
      <c r="Y793">
        <v>7.4999999999999997E-2</v>
      </c>
      <c r="Z793">
        <v>0.10199999999999999</v>
      </c>
      <c r="AA793">
        <v>0.122</v>
      </c>
      <c r="AB793">
        <v>0.10199999999999999</v>
      </c>
      <c r="AC793">
        <v>0.10199999999999999</v>
      </c>
      <c r="AD793">
        <v>0.10199999999999999</v>
      </c>
      <c r="AE793" t="str">
        <f>VLOOKUP(G793,'[2]Fee Breakdown-After May18'!BO:BP,2,0)</f>
        <v>Mobil &amp; Sepeda MotorLampu MobilLight Bar &amp; Lampu Kerja</v>
      </c>
      <c r="AR793" t="s">
        <v>1997</v>
      </c>
      <c r="AS793" t="s">
        <v>2006</v>
      </c>
      <c r="AT793" t="s">
        <v>2007</v>
      </c>
    </row>
    <row r="794" spans="1:46">
      <c r="A794" t="s">
        <v>1184</v>
      </c>
      <c r="B794">
        <v>605196</v>
      </c>
      <c r="C794" t="s">
        <v>1209</v>
      </c>
      <c r="D794">
        <v>940424</v>
      </c>
      <c r="E794" t="s">
        <v>1216</v>
      </c>
      <c r="F794">
        <v>943240</v>
      </c>
      <c r="G794" t="s">
        <v>2798</v>
      </c>
      <c r="H794" t="s">
        <v>4469</v>
      </c>
      <c r="I794" t="s">
        <v>2403</v>
      </c>
      <c r="J794" t="s">
        <v>1184</v>
      </c>
      <c r="K794">
        <v>5.5E-2</v>
      </c>
      <c r="L794">
        <v>7.4999999999999997E-2</v>
      </c>
      <c r="M794">
        <v>1.9999999999999997E-2</v>
      </c>
      <c r="N794">
        <v>9.5000000000000001E-2</v>
      </c>
      <c r="O794">
        <v>0.122</v>
      </c>
      <c r="P794">
        <v>-0.02</v>
      </c>
      <c r="Q794">
        <v>0</v>
      </c>
      <c r="R794">
        <v>-0.02</v>
      </c>
      <c r="S794">
        <v>-0.02</v>
      </c>
      <c r="T794">
        <v>-0.02</v>
      </c>
      <c r="U794">
        <v>7.4999999999999997E-2</v>
      </c>
      <c r="V794">
        <v>9.5000000000000001E-2</v>
      </c>
      <c r="W794">
        <v>7.4999999999999997E-2</v>
      </c>
      <c r="X794">
        <v>7.4999999999999997E-2</v>
      </c>
      <c r="Y794">
        <v>7.4999999999999997E-2</v>
      </c>
      <c r="Z794">
        <v>0.10199999999999999</v>
      </c>
      <c r="AA794">
        <v>0.122</v>
      </c>
      <c r="AB794">
        <v>0.10199999999999999</v>
      </c>
      <c r="AC794">
        <v>0.10199999999999999</v>
      </c>
      <c r="AD794">
        <v>0.10199999999999999</v>
      </c>
      <c r="AE794" t="str">
        <f>VLOOKUP(G794,'[2]Fee Breakdown-After May18'!BO:BP,2,0)</f>
        <v>Mobil &amp; Sepeda MotorLampu MobilBohlam Lampu Depan (Xenon)</v>
      </c>
      <c r="AR794" t="s">
        <v>1997</v>
      </c>
      <c r="AS794" t="s">
        <v>2006</v>
      </c>
      <c r="AT794" t="s">
        <v>2008</v>
      </c>
    </row>
    <row r="795" spans="1:46">
      <c r="A795" t="s">
        <v>1184</v>
      </c>
      <c r="B795">
        <v>605196</v>
      </c>
      <c r="C795" t="s">
        <v>1209</v>
      </c>
      <c r="D795">
        <v>940424</v>
      </c>
      <c r="E795" t="s">
        <v>1214</v>
      </c>
      <c r="F795">
        <v>943368</v>
      </c>
      <c r="G795" t="s">
        <v>2791</v>
      </c>
      <c r="H795" t="s">
        <v>4469</v>
      </c>
      <c r="I795" t="s">
        <v>2403</v>
      </c>
      <c r="J795" t="s">
        <v>1184</v>
      </c>
      <c r="K795">
        <v>5.5E-2</v>
      </c>
      <c r="L795">
        <v>7.4999999999999997E-2</v>
      </c>
      <c r="M795">
        <v>1.9999999999999997E-2</v>
      </c>
      <c r="N795">
        <v>9.5000000000000001E-2</v>
      </c>
      <c r="O795">
        <v>0.122</v>
      </c>
      <c r="P795">
        <v>-0.02</v>
      </c>
      <c r="Q795">
        <v>0</v>
      </c>
      <c r="R795">
        <v>-0.02</v>
      </c>
      <c r="S795">
        <v>-0.02</v>
      </c>
      <c r="T795">
        <v>-0.02</v>
      </c>
      <c r="U795">
        <v>7.4999999999999997E-2</v>
      </c>
      <c r="V795">
        <v>9.5000000000000001E-2</v>
      </c>
      <c r="W795">
        <v>7.4999999999999997E-2</v>
      </c>
      <c r="X795">
        <v>7.4999999999999997E-2</v>
      </c>
      <c r="Y795">
        <v>7.4999999999999997E-2</v>
      </c>
      <c r="Z795">
        <v>0.10199999999999999</v>
      </c>
      <c r="AA795">
        <v>0.122</v>
      </c>
      <c r="AB795">
        <v>0.10199999999999999</v>
      </c>
      <c r="AC795">
        <v>0.10199999999999999</v>
      </c>
      <c r="AD795">
        <v>0.10199999999999999</v>
      </c>
      <c r="AE795" t="str">
        <f>VLOOKUP(G795,'[2]Fee Breakdown-After May18'!BO:BP,2,0)</f>
        <v>Mobil &amp; Sepeda MotorLampu MobilBohlam Lampu Depan (Halogen)</v>
      </c>
      <c r="AR795" t="s">
        <v>1997</v>
      </c>
      <c r="AS795" t="s">
        <v>2006</v>
      </c>
      <c r="AT795" t="s">
        <v>2009</v>
      </c>
    </row>
    <row r="796" spans="1:46">
      <c r="A796" t="s">
        <v>1184</v>
      </c>
      <c r="B796">
        <v>605196</v>
      </c>
      <c r="C796" t="s">
        <v>1209</v>
      </c>
      <c r="D796">
        <v>940424</v>
      </c>
      <c r="E796" t="s">
        <v>1212</v>
      </c>
      <c r="F796">
        <v>942216</v>
      </c>
      <c r="G796" t="s">
        <v>2810</v>
      </c>
      <c r="H796" t="s">
        <v>4469</v>
      </c>
      <c r="I796" t="s">
        <v>2403</v>
      </c>
      <c r="J796" t="s">
        <v>1184</v>
      </c>
      <c r="K796">
        <v>5.5E-2</v>
      </c>
      <c r="L796">
        <v>7.4999999999999997E-2</v>
      </c>
      <c r="M796">
        <v>1.9999999999999997E-2</v>
      </c>
      <c r="N796">
        <v>9.5000000000000001E-2</v>
      </c>
      <c r="O796">
        <v>0.122</v>
      </c>
      <c r="P796">
        <v>-0.02</v>
      </c>
      <c r="Q796">
        <v>0</v>
      </c>
      <c r="R796">
        <v>-0.02</v>
      </c>
      <c r="S796">
        <v>-0.02</v>
      </c>
      <c r="T796">
        <v>-0.02</v>
      </c>
      <c r="U796">
        <v>7.4999999999999997E-2</v>
      </c>
      <c r="V796">
        <v>9.5000000000000001E-2</v>
      </c>
      <c r="W796">
        <v>7.4999999999999997E-2</v>
      </c>
      <c r="X796">
        <v>7.4999999999999997E-2</v>
      </c>
      <c r="Y796">
        <v>7.4999999999999997E-2</v>
      </c>
      <c r="Z796">
        <v>0.10199999999999999</v>
      </c>
      <c r="AA796">
        <v>0.122</v>
      </c>
      <c r="AB796">
        <v>0.10199999999999999</v>
      </c>
      <c r="AC796">
        <v>0.10199999999999999</v>
      </c>
      <c r="AD796">
        <v>0.10199999999999999</v>
      </c>
      <c r="AE796" t="str">
        <f>VLOOKUP(G796,'[2]Fee Breakdown-After May18'!BO:BP,2,0)</f>
        <v>Mobil &amp; Sepeda MotorLampu MobilLampu Hias</v>
      </c>
      <c r="AR796" t="s">
        <v>1997</v>
      </c>
      <c r="AS796" t="s">
        <v>2006</v>
      </c>
      <c r="AT796" t="s">
        <v>2010</v>
      </c>
    </row>
    <row r="797" spans="1:46">
      <c r="A797" t="s">
        <v>1184</v>
      </c>
      <c r="B797">
        <v>605196</v>
      </c>
      <c r="C797" t="s">
        <v>1209</v>
      </c>
      <c r="D797">
        <v>940424</v>
      </c>
      <c r="E797" t="s">
        <v>1211</v>
      </c>
      <c r="F797">
        <v>942728</v>
      </c>
      <c r="G797" t="s">
        <v>2802</v>
      </c>
      <c r="H797" t="s">
        <v>4469</v>
      </c>
      <c r="I797" t="s">
        <v>2403</v>
      </c>
      <c r="J797" t="s">
        <v>1184</v>
      </c>
      <c r="K797">
        <v>5.5E-2</v>
      </c>
      <c r="L797">
        <v>7.4999999999999997E-2</v>
      </c>
      <c r="M797">
        <v>1.9999999999999997E-2</v>
      </c>
      <c r="N797">
        <v>9.2499999999999999E-2</v>
      </c>
      <c r="O797">
        <v>0.1195</v>
      </c>
      <c r="P797">
        <v>-1.7500000000000009E-2</v>
      </c>
      <c r="Q797">
        <v>0</v>
      </c>
      <c r="R797">
        <v>-1.7500000000000009E-2</v>
      </c>
      <c r="S797">
        <v>-1.7500000000000009E-2</v>
      </c>
      <c r="T797">
        <v>-1.7500000000000009E-2</v>
      </c>
      <c r="U797">
        <v>7.4999999999999983E-2</v>
      </c>
      <c r="V797">
        <v>9.2499999999999999E-2</v>
      </c>
      <c r="W797">
        <v>7.4999999999999983E-2</v>
      </c>
      <c r="X797">
        <v>7.4999999999999983E-2</v>
      </c>
      <c r="Y797">
        <v>7.4999999999999983E-2</v>
      </c>
      <c r="Z797">
        <v>0.10199999999999998</v>
      </c>
      <c r="AA797">
        <v>0.1195</v>
      </c>
      <c r="AB797">
        <v>0.10199999999999998</v>
      </c>
      <c r="AC797">
        <v>0.10199999999999998</v>
      </c>
      <c r="AD797">
        <v>0.10199999999999998</v>
      </c>
      <c r="AE797" t="str">
        <f>VLOOKUP(G797,'[2]Fee Breakdown-After May18'!BO:BP,2,0)</f>
        <v>Mobil &amp; Sepeda MotorLampu MobilCover</v>
      </c>
      <c r="AR797" t="s">
        <v>1997</v>
      </c>
      <c r="AS797" t="s">
        <v>2006</v>
      </c>
      <c r="AT797" t="s">
        <v>2011</v>
      </c>
    </row>
    <row r="798" spans="1:46">
      <c r="A798" t="s">
        <v>1184</v>
      </c>
      <c r="B798">
        <v>605196</v>
      </c>
      <c r="C798" t="s">
        <v>1209</v>
      </c>
      <c r="D798">
        <v>940424</v>
      </c>
      <c r="E798" t="s">
        <v>1210</v>
      </c>
      <c r="F798">
        <v>942856</v>
      </c>
      <c r="G798" t="s">
        <v>2828</v>
      </c>
      <c r="H798" t="s">
        <v>4469</v>
      </c>
      <c r="I798" t="s">
        <v>2403</v>
      </c>
      <c r="J798" t="s">
        <v>1184</v>
      </c>
      <c r="K798">
        <v>5.5E-2</v>
      </c>
      <c r="L798">
        <v>7.4999999999999997E-2</v>
      </c>
      <c r="M798">
        <v>1.9999999999999997E-2</v>
      </c>
      <c r="N798">
        <v>9.5000000000000001E-2</v>
      </c>
      <c r="O798">
        <v>0.122</v>
      </c>
      <c r="P798">
        <v>-0.02</v>
      </c>
      <c r="Q798">
        <v>0</v>
      </c>
      <c r="R798">
        <v>-0.02</v>
      </c>
      <c r="S798">
        <v>-0.02</v>
      </c>
      <c r="T798">
        <v>-0.02</v>
      </c>
      <c r="U798">
        <v>7.4999999999999997E-2</v>
      </c>
      <c r="V798">
        <v>9.5000000000000001E-2</v>
      </c>
      <c r="W798">
        <v>7.4999999999999997E-2</v>
      </c>
      <c r="X798">
        <v>7.4999999999999997E-2</v>
      </c>
      <c r="Y798">
        <v>7.4999999999999997E-2</v>
      </c>
      <c r="Z798">
        <v>0.10199999999999999</v>
      </c>
      <c r="AA798">
        <v>0.122</v>
      </c>
      <c r="AB798">
        <v>0.10199999999999999</v>
      </c>
      <c r="AC798">
        <v>0.10199999999999999</v>
      </c>
      <c r="AD798">
        <v>0.10199999999999999</v>
      </c>
      <c r="AE798" t="str">
        <f>VLOOKUP(G798,'[2]Fee Breakdown-After May18'!BO:BP,2,0)</f>
        <v>Mobil &amp; Sepeda MotorLampu MobilPangkalan</v>
      </c>
      <c r="AR798" t="s">
        <v>1997</v>
      </c>
      <c r="AS798" t="s">
        <v>2006</v>
      </c>
    </row>
    <row r="799" spans="1:46">
      <c r="A799" t="s">
        <v>1581</v>
      </c>
      <c r="B799">
        <v>605248</v>
      </c>
      <c r="C799" t="s">
        <v>1605</v>
      </c>
      <c r="D799">
        <v>843144</v>
      </c>
      <c r="G799" t="s">
        <v>3621</v>
      </c>
      <c r="H799" t="s">
        <v>3621</v>
      </c>
      <c r="I799" t="s">
        <v>246</v>
      </c>
      <c r="J799" t="s">
        <v>2322</v>
      </c>
      <c r="K799">
        <v>0.06</v>
      </c>
      <c r="L799">
        <v>7.4999999999999997E-2</v>
      </c>
      <c r="M799">
        <v>1.4999999999999999E-2</v>
      </c>
      <c r="N799">
        <v>9.2499999999999999E-2</v>
      </c>
      <c r="O799">
        <v>0.1095</v>
      </c>
      <c r="P799">
        <v>-1.2500000000000002E-2</v>
      </c>
      <c r="Q799">
        <v>0</v>
      </c>
      <c r="R799">
        <v>-1.2500000000000002E-2</v>
      </c>
      <c r="S799">
        <v>-1.2500000000000002E-2</v>
      </c>
      <c r="T799">
        <v>-1.2500000000000002E-2</v>
      </c>
      <c r="U799">
        <v>0.08</v>
      </c>
      <c r="V799">
        <v>9.2499999999999999E-2</v>
      </c>
      <c r="W799">
        <v>0.08</v>
      </c>
      <c r="X799">
        <v>0.08</v>
      </c>
      <c r="Y799">
        <v>0.08</v>
      </c>
      <c r="Z799">
        <v>9.7000000000000003E-2</v>
      </c>
      <c r="AA799">
        <v>0.1095</v>
      </c>
      <c r="AB799">
        <v>9.7000000000000003E-2</v>
      </c>
      <c r="AC799">
        <v>9.7000000000000003E-2</v>
      </c>
      <c r="AD799">
        <v>9.7000000000000003E-2</v>
      </c>
      <c r="AE799" t="str">
        <f>VLOOKUP(G799,'[2]Fee Breakdown-After May18'!BO:BP,2,0)</f>
        <v>Aksesoris FashionKain</v>
      </c>
      <c r="AR799" t="s">
        <v>1997</v>
      </c>
      <c r="AS799" t="s">
        <v>2012</v>
      </c>
    </row>
    <row r="800" spans="1:46">
      <c r="A800" t="s">
        <v>1244</v>
      </c>
      <c r="B800">
        <v>602284</v>
      </c>
      <c r="C800" t="s">
        <v>1309</v>
      </c>
      <c r="D800">
        <v>877576</v>
      </c>
      <c r="E800" t="s">
        <v>1310</v>
      </c>
      <c r="F800">
        <v>889864</v>
      </c>
      <c r="G800" t="s">
        <v>4062</v>
      </c>
      <c r="H800" t="s">
        <v>3755</v>
      </c>
      <c r="I800" t="s">
        <v>2457</v>
      </c>
      <c r="J800" t="s">
        <v>2739</v>
      </c>
      <c r="K800">
        <v>0.04</v>
      </c>
      <c r="L800">
        <v>7.0000000000000007E-2</v>
      </c>
      <c r="M800">
        <v>3.0000000000000006E-2</v>
      </c>
      <c r="N800">
        <v>0.1</v>
      </c>
      <c r="O800">
        <v>0.11700000000000001</v>
      </c>
      <c r="P800">
        <v>-0.02</v>
      </c>
      <c r="Q800">
        <v>0</v>
      </c>
      <c r="R800">
        <v>-0.02</v>
      </c>
      <c r="S800">
        <v>-0.02</v>
      </c>
      <c r="T800">
        <v>-0.02</v>
      </c>
      <c r="U800">
        <v>0.08</v>
      </c>
      <c r="V800">
        <v>0.1</v>
      </c>
      <c r="W800">
        <v>0.08</v>
      </c>
      <c r="X800">
        <v>0.08</v>
      </c>
      <c r="Y800">
        <v>0.08</v>
      </c>
      <c r="Z800">
        <v>9.7000000000000003E-2</v>
      </c>
      <c r="AA800">
        <v>0.11700000000000001</v>
      </c>
      <c r="AB800">
        <v>9.7000000000000003E-2</v>
      </c>
      <c r="AC800">
        <v>9.7000000000000003E-2</v>
      </c>
      <c r="AD800">
        <v>9.7000000000000003E-2</v>
      </c>
      <c r="AE800" t="str">
        <f>VLOOKUP(G800,'[2]Fee Breakdown-After May18'!BO:BP,2,0)</f>
        <v>Bayi &amp; PersalinanPerlengkapan Bayi untuk TravelBaby Seat untuk Kendaraan</v>
      </c>
      <c r="AR800" t="s">
        <v>1997</v>
      </c>
      <c r="AS800" t="s">
        <v>2013</v>
      </c>
    </row>
    <row r="801" spans="1:46">
      <c r="A801" t="s">
        <v>2052</v>
      </c>
      <c r="B801">
        <v>602118</v>
      </c>
      <c r="C801" t="s">
        <v>2055</v>
      </c>
      <c r="D801">
        <v>813960</v>
      </c>
      <c r="G801" t="s">
        <v>4492</v>
      </c>
      <c r="H801" t="s">
        <v>4492</v>
      </c>
      <c r="I801" t="s">
        <v>2971</v>
      </c>
      <c r="J801" t="s">
        <v>2052</v>
      </c>
      <c r="K801">
        <v>0.06</v>
      </c>
      <c r="L801">
        <v>0.08</v>
      </c>
      <c r="M801">
        <v>2.0000000000000004E-2</v>
      </c>
      <c r="N801">
        <v>9.5000000000000001E-2</v>
      </c>
      <c r="O801">
        <v>9.1999999999999998E-2</v>
      </c>
      <c r="P801">
        <v>-0.02</v>
      </c>
      <c r="Q801">
        <v>0</v>
      </c>
      <c r="R801">
        <v>-0.02</v>
      </c>
      <c r="S801">
        <v>-0.02</v>
      </c>
      <c r="T801">
        <v>-0.02</v>
      </c>
      <c r="U801">
        <v>7.4999999999999997E-2</v>
      </c>
      <c r="V801">
        <v>9.5000000000000001E-2</v>
      </c>
      <c r="W801">
        <v>7.4999999999999997E-2</v>
      </c>
      <c r="X801">
        <v>7.4999999999999997E-2</v>
      </c>
      <c r="Y801">
        <v>7.4999999999999997E-2</v>
      </c>
      <c r="Z801">
        <v>7.1999999999999995E-2</v>
      </c>
      <c r="AA801">
        <v>9.1999999999999998E-2</v>
      </c>
      <c r="AB801">
        <v>7.1999999999999995E-2</v>
      </c>
      <c r="AC801">
        <v>7.1999999999999995E-2</v>
      </c>
      <c r="AD801">
        <v>7.1999999999999995E-2</v>
      </c>
      <c r="AE801" t="str">
        <f>VLOOKUP(G801,'[2]Fee Breakdown-After May18'!BO:BP,2,0)</f>
        <v>Perlengkapan Hewan PeliharaanPakaian Anjing &amp; Kucing</v>
      </c>
      <c r="AR801" t="s">
        <v>2014</v>
      </c>
      <c r="AS801" t="s">
        <v>2015</v>
      </c>
    </row>
    <row r="802" spans="1:46">
      <c r="A802" t="s">
        <v>1504</v>
      </c>
      <c r="B802">
        <v>601755</v>
      </c>
      <c r="C802" t="s">
        <v>1522</v>
      </c>
      <c r="D802">
        <v>825352</v>
      </c>
      <c r="E802" t="s">
        <v>1532</v>
      </c>
      <c r="F802">
        <v>2318480</v>
      </c>
      <c r="G802" t="s">
        <v>2531</v>
      </c>
      <c r="H802" t="s">
        <v>2839</v>
      </c>
      <c r="I802" t="s">
        <v>2403</v>
      </c>
      <c r="J802" t="s">
        <v>1504</v>
      </c>
      <c r="K802">
        <v>0.04</v>
      </c>
      <c r="L802">
        <v>0.04</v>
      </c>
      <c r="M802">
        <v>0</v>
      </c>
      <c r="N802">
        <v>4.7500000000000001E-2</v>
      </c>
      <c r="O802">
        <v>3.6999999999999998E-2</v>
      </c>
      <c r="P802">
        <v>-5.0000000000000001E-3</v>
      </c>
      <c r="Q802">
        <v>0</v>
      </c>
      <c r="R802">
        <v>-5.0000000000000001E-3</v>
      </c>
      <c r="S802">
        <v>-5.0000000000000001E-3</v>
      </c>
      <c r="T802">
        <v>-5.0000000000000001E-3</v>
      </c>
      <c r="U802">
        <v>4.2500000000000003E-2</v>
      </c>
      <c r="V802">
        <v>4.7500000000000001E-2</v>
      </c>
      <c r="W802">
        <v>4.2500000000000003E-2</v>
      </c>
      <c r="X802">
        <v>4.2500000000000003E-2</v>
      </c>
      <c r="Y802">
        <v>4.2500000000000003E-2</v>
      </c>
      <c r="Z802">
        <v>3.2000000000000001E-2</v>
      </c>
      <c r="AA802">
        <v>3.6999999999999998E-2</v>
      </c>
      <c r="AB802">
        <v>3.2000000000000001E-2</v>
      </c>
      <c r="AC802">
        <v>3.2000000000000001E-2</v>
      </c>
      <c r="AD802">
        <v>3.2000000000000001E-2</v>
      </c>
      <c r="AE802" t="str">
        <f>VLOOKUP(G802,'[2]Fee Breakdown-After May18'!BO:BP,2,0)</f>
        <v>Komputer &amp; Peralatan KantorKomponen Desktop &amp; LaptopPasta &amp; Bantalan Termal</v>
      </c>
      <c r="AR802" t="s">
        <v>2014</v>
      </c>
      <c r="AS802" t="s">
        <v>2016</v>
      </c>
    </row>
    <row r="803" spans="1:46">
      <c r="A803" t="s">
        <v>1717</v>
      </c>
      <c r="B803">
        <v>700645</v>
      </c>
      <c r="C803" t="s">
        <v>1742</v>
      </c>
      <c r="D803">
        <v>949384</v>
      </c>
      <c r="E803" t="s">
        <v>1750</v>
      </c>
      <c r="F803">
        <v>949512</v>
      </c>
      <c r="G803" t="s">
        <v>4140</v>
      </c>
      <c r="H803" t="s">
        <v>4216</v>
      </c>
      <c r="I803" t="s">
        <v>2457</v>
      </c>
      <c r="J803" t="s">
        <v>1717</v>
      </c>
      <c r="K803">
        <v>0.04</v>
      </c>
      <c r="L803">
        <v>6.5000000000000002E-2</v>
      </c>
      <c r="M803">
        <v>2.5000000000000001E-2</v>
      </c>
      <c r="N803">
        <v>9.5000000000000001E-2</v>
      </c>
      <c r="O803">
        <v>8.2000000000000003E-2</v>
      </c>
      <c r="P803">
        <v>-0.02</v>
      </c>
      <c r="Q803">
        <v>0</v>
      </c>
      <c r="R803">
        <v>-0.02</v>
      </c>
      <c r="S803">
        <v>-0.02</v>
      </c>
      <c r="T803">
        <v>-0.02</v>
      </c>
      <c r="U803">
        <v>7.4999999999999997E-2</v>
      </c>
      <c r="V803">
        <v>9.5000000000000001E-2</v>
      </c>
      <c r="W803">
        <v>7.4999999999999997E-2</v>
      </c>
      <c r="X803">
        <v>7.4999999999999997E-2</v>
      </c>
      <c r="Y803">
        <v>7.4999999999999997E-2</v>
      </c>
      <c r="Z803">
        <v>6.2E-2</v>
      </c>
      <c r="AA803">
        <v>8.2000000000000003E-2</v>
      </c>
      <c r="AB803">
        <v>6.2E-2</v>
      </c>
      <c r="AC803">
        <v>6.2E-2</v>
      </c>
      <c r="AD803">
        <v>6.2E-2</v>
      </c>
      <c r="AE803" t="str">
        <f>VLOOKUP(G803,'[2]Fee Breakdown-After May18'!BO:BP,2,0)</f>
        <v>KesehatanObat &amp; Pengobatan OTCPereda Nyeri</v>
      </c>
      <c r="AR803" t="s">
        <v>2014</v>
      </c>
      <c r="AS803" t="s">
        <v>2017</v>
      </c>
    </row>
    <row r="804" spans="1:46">
      <c r="A804" t="s">
        <v>1717</v>
      </c>
      <c r="B804">
        <v>700645</v>
      </c>
      <c r="C804" t="s">
        <v>1742</v>
      </c>
      <c r="D804">
        <v>949384</v>
      </c>
      <c r="E804" t="s">
        <v>1749</v>
      </c>
      <c r="F804">
        <v>949896</v>
      </c>
      <c r="G804" t="s">
        <v>4138</v>
      </c>
      <c r="H804" t="s">
        <v>4216</v>
      </c>
      <c r="I804" t="s">
        <v>2457</v>
      </c>
      <c r="J804" t="s">
        <v>1717</v>
      </c>
      <c r="K804">
        <v>0.04</v>
      </c>
      <c r="L804">
        <v>6.5000000000000002E-2</v>
      </c>
      <c r="M804">
        <v>2.5000000000000001E-2</v>
      </c>
      <c r="N804">
        <v>9.5000000000000001E-2</v>
      </c>
      <c r="O804">
        <v>8.2000000000000003E-2</v>
      </c>
      <c r="P804">
        <v>-0.02</v>
      </c>
      <c r="Q804">
        <v>0</v>
      </c>
      <c r="R804">
        <v>-0.02</v>
      </c>
      <c r="S804">
        <v>-0.02</v>
      </c>
      <c r="T804">
        <v>-0.02</v>
      </c>
      <c r="U804">
        <v>7.4999999999999997E-2</v>
      </c>
      <c r="V804">
        <v>9.5000000000000001E-2</v>
      </c>
      <c r="W804">
        <v>7.4999999999999997E-2</v>
      </c>
      <c r="X804">
        <v>7.4999999999999997E-2</v>
      </c>
      <c r="Y804">
        <v>7.4999999999999997E-2</v>
      </c>
      <c r="Z804">
        <v>6.2E-2</v>
      </c>
      <c r="AA804">
        <v>8.2000000000000003E-2</v>
      </c>
      <c r="AB804">
        <v>6.2E-2</v>
      </c>
      <c r="AC804">
        <v>6.2E-2</v>
      </c>
      <c r="AD804">
        <v>6.2E-2</v>
      </c>
      <c r="AE804" t="str">
        <f>VLOOKUP(G804,'[2]Fee Breakdown-After May18'!BO:BP,2,0)</f>
        <v>KesehatanObat &amp; Pengobatan OTCPerawatan Eksem, Psoriaris, dan Rosacea</v>
      </c>
      <c r="AR804" t="s">
        <v>2014</v>
      </c>
      <c r="AS804" t="s">
        <v>2018</v>
      </c>
      <c r="AT804" t="s">
        <v>2019</v>
      </c>
    </row>
    <row r="805" spans="1:46">
      <c r="A805" t="s">
        <v>2267</v>
      </c>
      <c r="B805">
        <v>604579</v>
      </c>
      <c r="C805" t="s">
        <v>2273</v>
      </c>
      <c r="D805">
        <v>2315280</v>
      </c>
      <c r="E805" t="s">
        <v>2275</v>
      </c>
      <c r="F805">
        <v>2323856</v>
      </c>
      <c r="G805" t="s">
        <v>4410</v>
      </c>
      <c r="H805" t="s">
        <v>4316</v>
      </c>
      <c r="I805" t="s">
        <v>2547</v>
      </c>
      <c r="J805" t="s">
        <v>2267</v>
      </c>
      <c r="K805">
        <v>5.5E-2</v>
      </c>
      <c r="L805">
        <v>7.0000000000000007E-2</v>
      </c>
      <c r="M805">
        <v>1.5000000000000006E-2</v>
      </c>
      <c r="N805">
        <v>0.1</v>
      </c>
      <c r="O805">
        <v>0.122</v>
      </c>
      <c r="P805">
        <v>-0.02</v>
      </c>
      <c r="Q805">
        <v>0</v>
      </c>
      <c r="R805">
        <v>-0.02</v>
      </c>
      <c r="S805">
        <v>-0.02</v>
      </c>
      <c r="T805">
        <v>-0.02</v>
      </c>
      <c r="U805">
        <v>0.08</v>
      </c>
      <c r="V805">
        <v>0.1</v>
      </c>
      <c r="W805">
        <v>0.08</v>
      </c>
      <c r="X805">
        <v>0.08</v>
      </c>
      <c r="Y805">
        <v>0.08</v>
      </c>
      <c r="Z805">
        <v>0.10199999999999999</v>
      </c>
      <c r="AA805">
        <v>0.122</v>
      </c>
      <c r="AB805">
        <v>0.10199999999999999</v>
      </c>
      <c r="AC805">
        <v>0.10199999999999999</v>
      </c>
      <c r="AD805">
        <v>0.10199999999999999</v>
      </c>
      <c r="AE805" t="str">
        <f>VLOOKUP(G805,'[2]Fee Breakdown-After May18'!BO:BP,2,0)</f>
        <v>Alat &amp; Perangkat KerasOtomatisasi IndustriKontaktor</v>
      </c>
      <c r="AR805" t="s">
        <v>2014</v>
      </c>
      <c r="AS805" t="s">
        <v>2018</v>
      </c>
      <c r="AT805" t="s">
        <v>2020</v>
      </c>
    </row>
    <row r="806" spans="1:46">
      <c r="A806" t="s">
        <v>1717</v>
      </c>
      <c r="B806">
        <v>700645</v>
      </c>
      <c r="C806" t="s">
        <v>1752</v>
      </c>
      <c r="D806">
        <v>2315408</v>
      </c>
      <c r="E806" t="s">
        <v>1764</v>
      </c>
      <c r="F806">
        <v>2320400</v>
      </c>
      <c r="G806" t="s">
        <v>4147</v>
      </c>
      <c r="H806" t="s">
        <v>3767</v>
      </c>
      <c r="I806" t="s">
        <v>2457</v>
      </c>
      <c r="J806" t="s">
        <v>1717</v>
      </c>
      <c r="K806">
        <v>0.04</v>
      </c>
      <c r="L806">
        <v>6.5000000000000002E-2</v>
      </c>
      <c r="M806">
        <v>2.5000000000000001E-2</v>
      </c>
      <c r="N806">
        <v>7.4999999999999997E-2</v>
      </c>
      <c r="O806">
        <v>6.2E-2</v>
      </c>
      <c r="P806">
        <v>0</v>
      </c>
      <c r="Q806">
        <v>0</v>
      </c>
      <c r="R806">
        <v>0</v>
      </c>
      <c r="S806">
        <v>0</v>
      </c>
      <c r="T806">
        <v>0</v>
      </c>
      <c r="U806">
        <v>7.4999999999999997E-2</v>
      </c>
      <c r="V806">
        <v>7.4999999999999997E-2</v>
      </c>
      <c r="W806">
        <v>7.4999999999999997E-2</v>
      </c>
      <c r="X806">
        <v>7.4999999999999997E-2</v>
      </c>
      <c r="Y806">
        <v>7.4999999999999997E-2</v>
      </c>
      <c r="Z806">
        <v>6.2E-2</v>
      </c>
      <c r="AA806">
        <v>6.2E-2</v>
      </c>
      <c r="AB806">
        <v>6.2E-2</v>
      </c>
      <c r="AC806">
        <v>6.2E-2</v>
      </c>
      <c r="AD806">
        <v>6.2E-2</v>
      </c>
      <c r="AE806" t="str">
        <f>VLOOKUP(G806,'[2]Fee Breakdown-After May18'!BO:BP,2,0)</f>
        <v>KesehatanObat ResepObat Mulut</v>
      </c>
      <c r="AR806" t="s">
        <v>2014</v>
      </c>
      <c r="AS806" t="s">
        <v>2021</v>
      </c>
    </row>
    <row r="807" spans="1:46">
      <c r="A807" t="s">
        <v>1717</v>
      </c>
      <c r="B807">
        <v>700645</v>
      </c>
      <c r="C807" t="s">
        <v>1742</v>
      </c>
      <c r="D807">
        <v>949384</v>
      </c>
      <c r="E807" t="s">
        <v>1746</v>
      </c>
      <c r="F807">
        <v>949640</v>
      </c>
      <c r="G807" t="s">
        <v>4130</v>
      </c>
      <c r="H807" t="s">
        <v>4216</v>
      </c>
      <c r="I807" t="s">
        <v>2457</v>
      </c>
      <c r="J807" t="s">
        <v>1717</v>
      </c>
      <c r="K807">
        <v>0.04</v>
      </c>
      <c r="L807">
        <v>6.5000000000000002E-2</v>
      </c>
      <c r="M807">
        <v>2.5000000000000001E-2</v>
      </c>
      <c r="N807">
        <v>9.5000000000000001E-2</v>
      </c>
      <c r="O807">
        <v>8.2000000000000003E-2</v>
      </c>
      <c r="P807">
        <v>-0.02</v>
      </c>
      <c r="Q807">
        <v>0</v>
      </c>
      <c r="R807">
        <v>-0.02</v>
      </c>
      <c r="S807">
        <v>-0.02</v>
      </c>
      <c r="T807">
        <v>-0.02</v>
      </c>
      <c r="U807">
        <v>7.4999999999999997E-2</v>
      </c>
      <c r="V807">
        <v>9.5000000000000001E-2</v>
      </c>
      <c r="W807">
        <v>7.4999999999999997E-2</v>
      </c>
      <c r="X807">
        <v>7.4999999999999997E-2</v>
      </c>
      <c r="Y807">
        <v>7.4999999999999997E-2</v>
      </c>
      <c r="Z807">
        <v>6.2E-2</v>
      </c>
      <c r="AA807">
        <v>8.2000000000000003E-2</v>
      </c>
      <c r="AB807">
        <v>6.2E-2</v>
      </c>
      <c r="AC807">
        <v>6.2E-2</v>
      </c>
      <c r="AD807">
        <v>6.2E-2</v>
      </c>
      <c r="AE807" t="str">
        <f>VLOOKUP(G807,'[2]Fee Breakdown-After May18'!BO:BP,2,0)</f>
        <v>KesehatanObat &amp; Pengobatan OTCBatuk &amp; Pilek</v>
      </c>
      <c r="AR807" t="s">
        <v>2014</v>
      </c>
      <c r="AS807" t="s">
        <v>2022</v>
      </c>
    </row>
    <row r="808" spans="1:46">
      <c r="A808" t="s">
        <v>1717</v>
      </c>
      <c r="B808">
        <v>700645</v>
      </c>
      <c r="C808" t="s">
        <v>1742</v>
      </c>
      <c r="D808">
        <v>949384</v>
      </c>
      <c r="E808" t="s">
        <v>1745</v>
      </c>
      <c r="F808">
        <v>950152</v>
      </c>
      <c r="G808" t="s">
        <v>4132</v>
      </c>
      <c r="H808" t="s">
        <v>4216</v>
      </c>
      <c r="I808" t="s">
        <v>2457</v>
      </c>
      <c r="J808" t="s">
        <v>1717</v>
      </c>
      <c r="K808">
        <v>0.04</v>
      </c>
      <c r="L808">
        <v>6.5000000000000002E-2</v>
      </c>
      <c r="M808">
        <v>2.5000000000000001E-2</v>
      </c>
      <c r="N808">
        <v>9.5000000000000001E-2</v>
      </c>
      <c r="O808">
        <v>8.2000000000000003E-2</v>
      </c>
      <c r="P808">
        <v>-0.02</v>
      </c>
      <c r="Q808">
        <v>0</v>
      </c>
      <c r="R808">
        <v>-0.02</v>
      </c>
      <c r="S808">
        <v>-0.02</v>
      </c>
      <c r="T808">
        <v>-0.02</v>
      </c>
      <c r="U808">
        <v>7.4999999999999997E-2</v>
      </c>
      <c r="V808">
        <v>9.5000000000000001E-2</v>
      </c>
      <c r="W808">
        <v>7.4999999999999997E-2</v>
      </c>
      <c r="X808">
        <v>7.4999999999999997E-2</v>
      </c>
      <c r="Y808">
        <v>7.4999999999999997E-2</v>
      </c>
      <c r="Z808">
        <v>6.2E-2</v>
      </c>
      <c r="AA808">
        <v>8.2000000000000003E-2</v>
      </c>
      <c r="AB808">
        <v>6.2E-2</v>
      </c>
      <c r="AC808">
        <v>6.2E-2</v>
      </c>
      <c r="AD808">
        <v>6.2E-2</v>
      </c>
      <c r="AE808" t="str">
        <f>VLOOKUP(G808,'[2]Fee Breakdown-After May18'!BO:BP,2,0)</f>
        <v>KesehatanObat &amp; Pengobatan OTCObat Bayi &amp; Anak</v>
      </c>
      <c r="AR808" t="s">
        <v>2014</v>
      </c>
      <c r="AS808" t="s">
        <v>2023</v>
      </c>
    </row>
    <row r="809" spans="1:46">
      <c r="A809" t="s">
        <v>1717</v>
      </c>
      <c r="B809">
        <v>700645</v>
      </c>
      <c r="C809" t="s">
        <v>1742</v>
      </c>
      <c r="D809">
        <v>949384</v>
      </c>
      <c r="E809" t="s">
        <v>1744</v>
      </c>
      <c r="F809">
        <v>950408</v>
      </c>
      <c r="G809" t="s">
        <v>4128</v>
      </c>
      <c r="H809" t="s">
        <v>4216</v>
      </c>
      <c r="I809" t="s">
        <v>2457</v>
      </c>
      <c r="J809" t="s">
        <v>1717</v>
      </c>
      <c r="K809">
        <v>0.04</v>
      </c>
      <c r="L809">
        <v>6.5000000000000002E-2</v>
      </c>
      <c r="M809">
        <v>2.5000000000000001E-2</v>
      </c>
      <c r="N809">
        <v>9.5000000000000001E-2</v>
      </c>
      <c r="O809">
        <v>8.2000000000000003E-2</v>
      </c>
      <c r="P809">
        <v>-0.02</v>
      </c>
      <c r="Q809">
        <v>0</v>
      </c>
      <c r="R809">
        <v>-0.02</v>
      </c>
      <c r="S809">
        <v>-0.02</v>
      </c>
      <c r="T809">
        <v>-0.02</v>
      </c>
      <c r="U809">
        <v>7.4999999999999997E-2</v>
      </c>
      <c r="V809">
        <v>9.5000000000000001E-2</v>
      </c>
      <c r="W809">
        <v>7.4999999999999997E-2</v>
      </c>
      <c r="X809">
        <v>7.4999999999999997E-2</v>
      </c>
      <c r="Y809">
        <v>7.4999999999999997E-2</v>
      </c>
      <c r="Z809">
        <v>6.2E-2</v>
      </c>
      <c r="AA809">
        <v>8.2000000000000003E-2</v>
      </c>
      <c r="AB809">
        <v>6.2E-2</v>
      </c>
      <c r="AC809">
        <v>6.2E-2</v>
      </c>
      <c r="AD809">
        <v>6.2E-2</v>
      </c>
      <c r="AE809" t="str">
        <f>VLOOKUP(G809,'[2]Fee Breakdown-After May18'!BO:BP,2,0)</f>
        <v>KesehatanObat &amp; Pengobatan OTCAntijamur</v>
      </c>
      <c r="AR809" t="s">
        <v>2014</v>
      </c>
      <c r="AS809" t="s">
        <v>2024</v>
      </c>
      <c r="AT809" t="s">
        <v>2025</v>
      </c>
    </row>
    <row r="810" spans="1:46">
      <c r="A810" t="s">
        <v>2014</v>
      </c>
      <c r="B810">
        <v>824328</v>
      </c>
      <c r="C810" t="s">
        <v>2016</v>
      </c>
      <c r="D810">
        <v>840584</v>
      </c>
      <c r="G810" t="s">
        <v>3792</v>
      </c>
      <c r="H810" t="s">
        <v>3792</v>
      </c>
      <c r="I810" t="s">
        <v>246</v>
      </c>
      <c r="J810" t="s">
        <v>2014</v>
      </c>
      <c r="K810">
        <v>0.05</v>
      </c>
      <c r="L810">
        <v>0.08</v>
      </c>
      <c r="M810">
        <v>0.03</v>
      </c>
      <c r="N810">
        <v>9.2499999999999999E-2</v>
      </c>
      <c r="O810">
        <v>0.1095</v>
      </c>
      <c r="P810">
        <v>-1.2500000000000002E-2</v>
      </c>
      <c r="Q810">
        <v>0</v>
      </c>
      <c r="R810">
        <v>-1.2500000000000002E-2</v>
      </c>
      <c r="S810">
        <v>-1.2500000000000002E-2</v>
      </c>
      <c r="T810">
        <v>-1.2500000000000002E-2</v>
      </c>
      <c r="U810">
        <v>0.08</v>
      </c>
      <c r="V810">
        <v>9.2499999999999999E-2</v>
      </c>
      <c r="W810">
        <v>0.08</v>
      </c>
      <c r="X810">
        <v>0.08</v>
      </c>
      <c r="Y810">
        <v>0.08</v>
      </c>
      <c r="Z810">
        <v>9.7000000000000003E-2</v>
      </c>
      <c r="AA810">
        <v>0.1095</v>
      </c>
      <c r="AB810">
        <v>9.7000000000000003E-2</v>
      </c>
      <c r="AC810">
        <v>9.7000000000000003E-2</v>
      </c>
      <c r="AD810">
        <v>9.7000000000000003E-2</v>
      </c>
      <c r="AE810" t="str">
        <f>VLOOKUP(G810,'[2]Fee Breakdown-After May18'!BO:BP,2,0)</f>
        <v>Pakaian &amp; Pakaian Dalam PriaBaju Tidur dan Baju Santai Pria</v>
      </c>
      <c r="AR810" t="s">
        <v>2014</v>
      </c>
      <c r="AS810" t="s">
        <v>2024</v>
      </c>
      <c r="AT810" t="s">
        <v>2026</v>
      </c>
    </row>
    <row r="811" spans="1:46">
      <c r="A811" t="s">
        <v>1496</v>
      </c>
      <c r="B811">
        <v>951432</v>
      </c>
      <c r="C811" t="s">
        <v>1502</v>
      </c>
      <c r="D811">
        <v>937736</v>
      </c>
      <c r="G811" t="s">
        <v>4501</v>
      </c>
      <c r="H811" t="s">
        <v>4501</v>
      </c>
      <c r="I811" t="s">
        <v>2971</v>
      </c>
      <c r="J811" t="s">
        <v>2292</v>
      </c>
      <c r="K811">
        <v>0.06</v>
      </c>
      <c r="L811">
        <v>0.08</v>
      </c>
      <c r="M811">
        <v>2.0000000000000004E-2</v>
      </c>
      <c r="N811">
        <v>9.5000000000000001E-2</v>
      </c>
      <c r="O811">
        <v>9.1999999999999998E-2</v>
      </c>
      <c r="P811">
        <v>-0.02</v>
      </c>
      <c r="Q811">
        <v>0</v>
      </c>
      <c r="R811">
        <v>-0.02</v>
      </c>
      <c r="S811">
        <v>-0.02</v>
      </c>
      <c r="T811">
        <v>-0.02</v>
      </c>
      <c r="U811">
        <v>7.4999999999999997E-2</v>
      </c>
      <c r="V811">
        <v>9.5000000000000001E-2</v>
      </c>
      <c r="W811">
        <v>7.4999999999999997E-2</v>
      </c>
      <c r="X811">
        <v>7.4999999999999997E-2</v>
      </c>
      <c r="Y811">
        <v>7.4999999999999997E-2</v>
      </c>
      <c r="Z811">
        <v>7.1999999999999995E-2</v>
      </c>
      <c r="AA811">
        <v>9.1999999999999998E-2</v>
      </c>
      <c r="AB811">
        <v>7.1999999999999995E-2</v>
      </c>
      <c r="AC811">
        <v>7.1999999999999995E-2</v>
      </c>
      <c r="AD811">
        <v>7.1999999999999995E-2</v>
      </c>
      <c r="AE811" t="str">
        <f>VLOOKUP(G811,'[2]Fee Breakdown-After May18'!BO:BP,2,0)</f>
        <v>KoleksiKoleksi Olahraga</v>
      </c>
      <c r="AR811" t="s">
        <v>2014</v>
      </c>
      <c r="AS811" t="s">
        <v>2024</v>
      </c>
      <c r="AT811" t="s">
        <v>2027</v>
      </c>
    </row>
    <row r="812" spans="1:46">
      <c r="A812" t="s">
        <v>2292</v>
      </c>
      <c r="B812">
        <v>604206</v>
      </c>
      <c r="C812" t="s">
        <v>494</v>
      </c>
      <c r="D812">
        <v>951560</v>
      </c>
      <c r="E812" t="s">
        <v>2297</v>
      </c>
      <c r="F812">
        <v>952200</v>
      </c>
      <c r="G812" t="s">
        <v>4502</v>
      </c>
      <c r="H812" t="s">
        <v>4503</v>
      </c>
      <c r="I812" t="s">
        <v>2971</v>
      </c>
      <c r="J812" t="s">
        <v>2292</v>
      </c>
      <c r="K812">
        <v>0.06</v>
      </c>
      <c r="L812">
        <v>0.08</v>
      </c>
      <c r="M812">
        <v>2.0000000000000004E-2</v>
      </c>
      <c r="N812">
        <v>9.5000000000000001E-2</v>
      </c>
      <c r="O812">
        <v>9.1999999999999998E-2</v>
      </c>
      <c r="P812">
        <v>-0.02</v>
      </c>
      <c r="Q812">
        <v>0</v>
      </c>
      <c r="R812">
        <v>-0.02</v>
      </c>
      <c r="S812">
        <v>-0.02</v>
      </c>
      <c r="T812">
        <v>-0.02</v>
      </c>
      <c r="U812">
        <v>7.4999999999999997E-2</v>
      </c>
      <c r="V812">
        <v>9.5000000000000001E-2</v>
      </c>
      <c r="W812">
        <v>7.4999999999999997E-2</v>
      </c>
      <c r="X812">
        <v>7.4999999999999997E-2</v>
      </c>
      <c r="Y812">
        <v>7.4999999999999997E-2</v>
      </c>
      <c r="Z812">
        <v>7.1999999999999995E-2</v>
      </c>
      <c r="AA812">
        <v>9.1999999999999998E-2</v>
      </c>
      <c r="AB812">
        <v>7.1999999999999995E-2</v>
      </c>
      <c r="AC812">
        <v>7.1999999999999995E-2</v>
      </c>
      <c r="AD812">
        <v>7.1999999999999995E-2</v>
      </c>
      <c r="AE812" t="str">
        <f>VLOOKUP(G812,'[2]Fee Breakdown-After May18'!BO:BP,2,0)</f>
        <v>Mainan &amp; HobiDIYPerlengkapan Melukis DIY</v>
      </c>
      <c r="AR812" t="s">
        <v>2028</v>
      </c>
      <c r="AS812" t="s">
        <v>2029</v>
      </c>
    </row>
    <row r="813" spans="1:46">
      <c r="A813" t="s">
        <v>2292</v>
      </c>
      <c r="B813">
        <v>604206</v>
      </c>
      <c r="C813" t="s">
        <v>494</v>
      </c>
      <c r="D813">
        <v>951560</v>
      </c>
      <c r="E813" t="s">
        <v>505</v>
      </c>
      <c r="F813">
        <v>951688</v>
      </c>
      <c r="G813" t="s">
        <v>4504</v>
      </c>
      <c r="H813" t="s">
        <v>4503</v>
      </c>
      <c r="I813" t="s">
        <v>2971</v>
      </c>
      <c r="J813" t="s">
        <v>2292</v>
      </c>
      <c r="K813">
        <v>0.06</v>
      </c>
      <c r="L813">
        <v>0.08</v>
      </c>
      <c r="M813">
        <v>2.0000000000000004E-2</v>
      </c>
      <c r="N813">
        <v>9.5000000000000001E-2</v>
      </c>
      <c r="O813">
        <v>9.1999999999999998E-2</v>
      </c>
      <c r="P813">
        <v>-0.02</v>
      </c>
      <c r="Q813">
        <v>0</v>
      </c>
      <c r="R813">
        <v>-0.02</v>
      </c>
      <c r="S813">
        <v>-0.02</v>
      </c>
      <c r="T813">
        <v>-0.02</v>
      </c>
      <c r="U813">
        <v>7.4999999999999997E-2</v>
      </c>
      <c r="V813">
        <v>9.5000000000000001E-2</v>
      </c>
      <c r="W813">
        <v>7.4999999999999997E-2</v>
      </c>
      <c r="X813">
        <v>7.4999999999999997E-2</v>
      </c>
      <c r="Y813">
        <v>7.4999999999999997E-2</v>
      </c>
      <c r="Z813">
        <v>7.1999999999999995E-2</v>
      </c>
      <c r="AA813">
        <v>9.1999999999999998E-2</v>
      </c>
      <c r="AB813">
        <v>7.1999999999999995E-2</v>
      </c>
      <c r="AC813">
        <v>7.1999999999999995E-2</v>
      </c>
      <c r="AD813">
        <v>7.1999999999999995E-2</v>
      </c>
      <c r="AE813" t="str">
        <f>VLOOKUP(G813,'[2]Fee Breakdown-After May18'!BO:BP,2,0)</f>
        <v>Mainan &amp; HobiDIYScrapbooking &amp; Stamping</v>
      </c>
      <c r="AR813" t="s">
        <v>2028</v>
      </c>
      <c r="AS813" t="s">
        <v>2030</v>
      </c>
    </row>
    <row r="814" spans="1:46">
      <c r="A814" t="s">
        <v>2292</v>
      </c>
      <c r="B814">
        <v>604206</v>
      </c>
      <c r="C814" t="s">
        <v>494</v>
      </c>
      <c r="D814">
        <v>951560</v>
      </c>
      <c r="E814" t="s">
        <v>2304</v>
      </c>
      <c r="F814">
        <v>952328</v>
      </c>
      <c r="G814" t="s">
        <v>4505</v>
      </c>
      <c r="H814" t="s">
        <v>4503</v>
      </c>
      <c r="I814" t="s">
        <v>2971</v>
      </c>
      <c r="J814" t="s">
        <v>2292</v>
      </c>
      <c r="K814">
        <v>0.06</v>
      </c>
      <c r="L814">
        <v>0.08</v>
      </c>
      <c r="M814">
        <v>2.0000000000000004E-2</v>
      </c>
      <c r="N814">
        <v>9.5000000000000001E-2</v>
      </c>
      <c r="O814">
        <v>9.1999999999999998E-2</v>
      </c>
      <c r="P814">
        <v>-0.02</v>
      </c>
      <c r="Q814">
        <v>0</v>
      </c>
      <c r="R814">
        <v>-0.02</v>
      </c>
      <c r="S814">
        <v>-0.02</v>
      </c>
      <c r="T814">
        <v>-0.02</v>
      </c>
      <c r="U814">
        <v>7.4999999999999997E-2</v>
      </c>
      <c r="V814">
        <v>9.5000000000000001E-2</v>
      </c>
      <c r="W814">
        <v>7.4999999999999997E-2</v>
      </c>
      <c r="X814">
        <v>7.4999999999999997E-2</v>
      </c>
      <c r="Y814">
        <v>7.4999999999999997E-2</v>
      </c>
      <c r="Z814">
        <v>7.1999999999999995E-2</v>
      </c>
      <c r="AA814">
        <v>9.1999999999999998E-2</v>
      </c>
      <c r="AB814">
        <v>7.1999999999999995E-2</v>
      </c>
      <c r="AC814">
        <v>7.1999999999999995E-2</v>
      </c>
      <c r="AD814">
        <v>7.1999999999999995E-2</v>
      </c>
      <c r="AE814" t="str">
        <f>VLOOKUP(G814,'[2]Fee Breakdown-After May18'!BO:BP,2,0)</f>
        <v>Mainan &amp; HobiDIYPerlengkapan DIY Khusus</v>
      </c>
      <c r="AR814" t="s">
        <v>2028</v>
      </c>
      <c r="AS814" t="s">
        <v>2031</v>
      </c>
    </row>
    <row r="815" spans="1:46">
      <c r="A815" t="s">
        <v>2292</v>
      </c>
      <c r="B815">
        <v>604206</v>
      </c>
      <c r="C815" t="s">
        <v>494</v>
      </c>
      <c r="D815">
        <v>951560</v>
      </c>
      <c r="E815" t="s">
        <v>2298</v>
      </c>
      <c r="F815">
        <v>954504</v>
      </c>
      <c r="G815" t="s">
        <v>4506</v>
      </c>
      <c r="H815" t="s">
        <v>4503</v>
      </c>
      <c r="I815" t="s">
        <v>2971</v>
      </c>
      <c r="J815" t="s">
        <v>2292</v>
      </c>
      <c r="K815">
        <v>0.06</v>
      </c>
      <c r="L815">
        <v>0.08</v>
      </c>
      <c r="M815">
        <v>2.0000000000000004E-2</v>
      </c>
      <c r="N815">
        <v>9.5000000000000001E-2</v>
      </c>
      <c r="O815">
        <v>9.1999999999999998E-2</v>
      </c>
      <c r="P815">
        <v>-0.02</v>
      </c>
      <c r="Q815">
        <v>0</v>
      </c>
      <c r="R815">
        <v>-0.02</v>
      </c>
      <c r="S815">
        <v>-0.02</v>
      </c>
      <c r="T815">
        <v>-0.02</v>
      </c>
      <c r="U815">
        <v>7.4999999999999997E-2</v>
      </c>
      <c r="V815">
        <v>9.5000000000000001E-2</v>
      </c>
      <c r="W815">
        <v>7.4999999999999997E-2</v>
      </c>
      <c r="X815">
        <v>7.4999999999999997E-2</v>
      </c>
      <c r="Y815">
        <v>7.4999999999999997E-2</v>
      </c>
      <c r="Z815">
        <v>7.1999999999999995E-2</v>
      </c>
      <c r="AA815">
        <v>9.1999999999999998E-2</v>
      </c>
      <c r="AB815">
        <v>7.1999999999999995E-2</v>
      </c>
      <c r="AC815">
        <v>7.1999999999999995E-2</v>
      </c>
      <c r="AD815">
        <v>7.1999999999999995E-2</v>
      </c>
      <c r="AE815" t="str">
        <f>VLOOKUP(G815,'[2]Fee Breakdown-After May18'!BO:BP,2,0)</f>
        <v>Mainan &amp; HobiDIYKerajinan Kayu DIY</v>
      </c>
      <c r="AR815" t="s">
        <v>2028</v>
      </c>
      <c r="AS815" t="s">
        <v>2032</v>
      </c>
    </row>
    <row r="816" spans="1:46">
      <c r="A816" t="s">
        <v>2292</v>
      </c>
      <c r="B816">
        <v>604206</v>
      </c>
      <c r="C816" t="s">
        <v>494</v>
      </c>
      <c r="D816">
        <v>951560</v>
      </c>
      <c r="E816" t="s">
        <v>2303</v>
      </c>
      <c r="F816">
        <v>954376</v>
      </c>
      <c r="G816" t="s">
        <v>4507</v>
      </c>
      <c r="H816" t="s">
        <v>4503</v>
      </c>
      <c r="I816" t="s">
        <v>2971</v>
      </c>
      <c r="J816" t="s">
        <v>2292</v>
      </c>
      <c r="K816">
        <v>0.06</v>
      </c>
      <c r="L816">
        <v>0.08</v>
      </c>
      <c r="M816">
        <v>2.0000000000000004E-2</v>
      </c>
      <c r="N816">
        <v>9.5000000000000001E-2</v>
      </c>
      <c r="O816">
        <v>9.1999999999999998E-2</v>
      </c>
      <c r="P816">
        <v>-0.02</v>
      </c>
      <c r="Q816">
        <v>0</v>
      </c>
      <c r="R816">
        <v>-0.02</v>
      </c>
      <c r="S816">
        <v>-0.02</v>
      </c>
      <c r="T816">
        <v>-0.02</v>
      </c>
      <c r="U816">
        <v>7.4999999999999997E-2</v>
      </c>
      <c r="V816">
        <v>9.5000000000000001E-2</v>
      </c>
      <c r="W816">
        <v>7.4999999999999997E-2</v>
      </c>
      <c r="X816">
        <v>7.4999999999999997E-2</v>
      </c>
      <c r="Y816">
        <v>7.4999999999999997E-2</v>
      </c>
      <c r="Z816">
        <v>7.1999999999999995E-2</v>
      </c>
      <c r="AA816">
        <v>9.1999999999999998E-2</v>
      </c>
      <c r="AB816">
        <v>7.1999999999999995E-2</v>
      </c>
      <c r="AC816">
        <v>7.1999999999999995E-2</v>
      </c>
      <c r="AD816">
        <v>7.1999999999999995E-2</v>
      </c>
      <c r="AE816" t="str">
        <f>VLOOKUP(G816,'[2]Fee Breakdown-After May18'!BO:BP,2,0)</f>
        <v>Mainan &amp; HobiDIYTembikar &amp; Keramik</v>
      </c>
      <c r="AR816" t="s">
        <v>2028</v>
      </c>
      <c r="AS816" t="s">
        <v>2033</v>
      </c>
    </row>
    <row r="817" spans="1:46">
      <c r="A817" t="s">
        <v>2292</v>
      </c>
      <c r="B817">
        <v>604206</v>
      </c>
      <c r="C817" t="s">
        <v>494</v>
      </c>
      <c r="D817">
        <v>951560</v>
      </c>
      <c r="E817" t="s">
        <v>2302</v>
      </c>
      <c r="F817">
        <v>952072</v>
      </c>
      <c r="G817" t="s">
        <v>4508</v>
      </c>
      <c r="H817" t="s">
        <v>4503</v>
      </c>
      <c r="I817" t="s">
        <v>2971</v>
      </c>
      <c r="J817" t="s">
        <v>2292</v>
      </c>
      <c r="K817">
        <v>0.06</v>
      </c>
      <c r="L817">
        <v>0.08</v>
      </c>
      <c r="M817">
        <v>2.0000000000000004E-2</v>
      </c>
      <c r="N817">
        <v>9.5000000000000001E-2</v>
      </c>
      <c r="O817">
        <v>9.1999999999999998E-2</v>
      </c>
      <c r="P817">
        <v>-0.02</v>
      </c>
      <c r="Q817">
        <v>0</v>
      </c>
      <c r="R817">
        <v>-0.02</v>
      </c>
      <c r="S817">
        <v>-0.02</v>
      </c>
      <c r="T817">
        <v>-0.02</v>
      </c>
      <c r="U817">
        <v>7.4999999999999997E-2</v>
      </c>
      <c r="V817">
        <v>9.5000000000000001E-2</v>
      </c>
      <c r="W817">
        <v>7.4999999999999997E-2</v>
      </c>
      <c r="X817">
        <v>7.4999999999999997E-2</v>
      </c>
      <c r="Y817">
        <v>7.4999999999999997E-2</v>
      </c>
      <c r="Z817">
        <v>7.1999999999999995E-2</v>
      </c>
      <c r="AA817">
        <v>9.1999999999999998E-2</v>
      </c>
      <c r="AB817">
        <v>7.1999999999999995E-2</v>
      </c>
      <c r="AC817">
        <v>7.1999999999999995E-2</v>
      </c>
      <c r="AD817">
        <v>7.1999999999999995E-2</v>
      </c>
      <c r="AE817" t="str">
        <f>VLOOKUP(G817,'[2]Fee Breakdown-After May18'!BO:BP,2,0)</f>
        <v>Mainan &amp; HobiDIYMenyulam</v>
      </c>
      <c r="AR817" t="s">
        <v>2028</v>
      </c>
      <c r="AS817" t="s">
        <v>2034</v>
      </c>
    </row>
    <row r="818" spans="1:46">
      <c r="A818" t="s">
        <v>2292</v>
      </c>
      <c r="B818">
        <v>604206</v>
      </c>
      <c r="C818" t="s">
        <v>494</v>
      </c>
      <c r="D818">
        <v>951560</v>
      </c>
      <c r="E818" t="s">
        <v>2301</v>
      </c>
      <c r="F818">
        <v>952456</v>
      </c>
      <c r="G818" t="s">
        <v>4509</v>
      </c>
      <c r="H818" t="s">
        <v>4503</v>
      </c>
      <c r="I818" t="s">
        <v>2971</v>
      </c>
      <c r="J818" t="s">
        <v>2292</v>
      </c>
      <c r="K818">
        <v>0.06</v>
      </c>
      <c r="L818">
        <v>0.08</v>
      </c>
      <c r="M818">
        <v>2.0000000000000004E-2</v>
      </c>
      <c r="N818">
        <v>9.5000000000000001E-2</v>
      </c>
      <c r="O818">
        <v>9.1999999999999998E-2</v>
      </c>
      <c r="P818">
        <v>-0.02</v>
      </c>
      <c r="Q818">
        <v>0</v>
      </c>
      <c r="R818">
        <v>-0.02</v>
      </c>
      <c r="S818">
        <v>-0.02</v>
      </c>
      <c r="T818">
        <v>-0.02</v>
      </c>
      <c r="U818">
        <v>7.4999999999999997E-2</v>
      </c>
      <c r="V818">
        <v>9.5000000000000001E-2</v>
      </c>
      <c r="W818">
        <v>7.4999999999999997E-2</v>
      </c>
      <c r="X818">
        <v>7.4999999999999997E-2</v>
      </c>
      <c r="Y818">
        <v>7.4999999999999997E-2</v>
      </c>
      <c r="Z818">
        <v>7.1999999999999995E-2</v>
      </c>
      <c r="AA818">
        <v>9.1999999999999998E-2</v>
      </c>
      <c r="AB818">
        <v>7.1999999999999995E-2</v>
      </c>
      <c r="AC818">
        <v>7.1999999999999995E-2</v>
      </c>
      <c r="AD818">
        <v>7.1999999999999995E-2</v>
      </c>
      <c r="AE818" t="str">
        <f>VLOOKUP(G818,'[2]Fee Breakdown-After May18'!BO:BP,2,0)</f>
        <v>Mainan &amp; HobiDIYPrakarya Kulit</v>
      </c>
      <c r="AR818" t="s">
        <v>2028</v>
      </c>
      <c r="AS818" t="s">
        <v>2035</v>
      </c>
    </row>
    <row r="819" spans="1:46">
      <c r="A819" t="s">
        <v>2292</v>
      </c>
      <c r="B819">
        <v>604206</v>
      </c>
      <c r="C819" t="s">
        <v>494</v>
      </c>
      <c r="D819">
        <v>951560</v>
      </c>
      <c r="E819" t="s">
        <v>2300</v>
      </c>
      <c r="F819">
        <v>951816</v>
      </c>
      <c r="G819" t="s">
        <v>4510</v>
      </c>
      <c r="H819" t="s">
        <v>4503</v>
      </c>
      <c r="I819" t="s">
        <v>2971</v>
      </c>
      <c r="J819" t="s">
        <v>2292</v>
      </c>
      <c r="K819">
        <v>0.06</v>
      </c>
      <c r="L819">
        <v>0.08</v>
      </c>
      <c r="M819">
        <v>2.0000000000000004E-2</v>
      </c>
      <c r="N819">
        <v>9.5000000000000001E-2</v>
      </c>
      <c r="O819">
        <v>9.1999999999999998E-2</v>
      </c>
      <c r="P819">
        <v>-0.02</v>
      </c>
      <c r="Q819">
        <v>0</v>
      </c>
      <c r="R819">
        <v>-0.02</v>
      </c>
      <c r="S819">
        <v>-0.02</v>
      </c>
      <c r="T819">
        <v>-0.02</v>
      </c>
      <c r="U819">
        <v>7.4999999999999997E-2</v>
      </c>
      <c r="V819">
        <v>9.5000000000000001E-2</v>
      </c>
      <c r="W819">
        <v>7.4999999999999997E-2</v>
      </c>
      <c r="X819">
        <v>7.4999999999999997E-2</v>
      </c>
      <c r="Y819">
        <v>7.4999999999999997E-2</v>
      </c>
      <c r="Z819">
        <v>7.1999999999999995E-2</v>
      </c>
      <c r="AA819">
        <v>9.1999999999999998E-2</v>
      </c>
      <c r="AB819">
        <v>7.1999999999999995E-2</v>
      </c>
      <c r="AC819">
        <v>7.1999999999999995E-2</v>
      </c>
      <c r="AD819">
        <v>7.1999999999999995E-2</v>
      </c>
      <c r="AE819" t="str">
        <f>VLOOKUP(G819,'[2]Fee Breakdown-After May18'!BO:BP,2,0)</f>
        <v>Mainan &amp; HobiDIYMerajut &amp; Mengait Benang</v>
      </c>
      <c r="AR819" t="s">
        <v>2028</v>
      </c>
      <c r="AS819" t="s">
        <v>2036</v>
      </c>
    </row>
    <row r="820" spans="1:46">
      <c r="A820" t="s">
        <v>2292</v>
      </c>
      <c r="B820">
        <v>604206</v>
      </c>
      <c r="C820" t="s">
        <v>494</v>
      </c>
      <c r="D820">
        <v>951560</v>
      </c>
      <c r="E820" t="s">
        <v>2299</v>
      </c>
      <c r="F820">
        <v>954632</v>
      </c>
      <c r="G820" t="s">
        <v>4511</v>
      </c>
      <c r="H820" t="s">
        <v>4503</v>
      </c>
      <c r="I820" t="s">
        <v>2971</v>
      </c>
      <c r="J820" t="s">
        <v>2292</v>
      </c>
      <c r="K820">
        <v>0.06</v>
      </c>
      <c r="L820">
        <v>0.08</v>
      </c>
      <c r="M820">
        <v>2.0000000000000004E-2</v>
      </c>
      <c r="N820">
        <v>9.5000000000000001E-2</v>
      </c>
      <c r="O820">
        <v>9.1999999999999998E-2</v>
      </c>
      <c r="P820">
        <v>-0.02</v>
      </c>
      <c r="Q820">
        <v>0</v>
      </c>
      <c r="R820">
        <v>-0.02</v>
      </c>
      <c r="S820">
        <v>-0.02</v>
      </c>
      <c r="T820">
        <v>-0.02</v>
      </c>
      <c r="U820">
        <v>7.4999999999999997E-2</v>
      </c>
      <c r="V820">
        <v>9.5000000000000001E-2</v>
      </c>
      <c r="W820">
        <v>7.4999999999999997E-2</v>
      </c>
      <c r="X820">
        <v>7.4999999999999997E-2</v>
      </c>
      <c r="Y820">
        <v>7.4999999999999997E-2</v>
      </c>
      <c r="Z820">
        <v>7.1999999999999995E-2</v>
      </c>
      <c r="AA820">
        <v>9.1999999999999998E-2</v>
      </c>
      <c r="AB820">
        <v>7.1999999999999995E-2</v>
      </c>
      <c r="AC820">
        <v>7.1999999999999995E-2</v>
      </c>
      <c r="AD820">
        <v>7.1999999999999995E-2</v>
      </c>
      <c r="AE820" t="str">
        <f>VLOOKUP(G820,'[2]Fee Breakdown-After May18'!BO:BP,2,0)</f>
        <v>Mainan &amp; HobiDIYKerajinan Felt</v>
      </c>
      <c r="AR820" t="s">
        <v>2028</v>
      </c>
      <c r="AS820" t="s">
        <v>2037</v>
      </c>
      <c r="AT820" t="s">
        <v>2038</v>
      </c>
    </row>
    <row r="821" spans="1:46">
      <c r="A821" t="s">
        <v>2292</v>
      </c>
      <c r="B821">
        <v>604206</v>
      </c>
      <c r="C821" t="s">
        <v>494</v>
      </c>
      <c r="D821">
        <v>951560</v>
      </c>
      <c r="E821" t="s">
        <v>2296</v>
      </c>
      <c r="F821">
        <v>952584</v>
      </c>
      <c r="G821" t="s">
        <v>4512</v>
      </c>
      <c r="H821" t="s">
        <v>4503</v>
      </c>
      <c r="I821" t="s">
        <v>2971</v>
      </c>
      <c r="J821" t="s">
        <v>2292</v>
      </c>
      <c r="K821">
        <v>0.06</v>
      </c>
      <c r="L821">
        <v>0.08</v>
      </c>
      <c r="M821">
        <v>2.0000000000000004E-2</v>
      </c>
      <c r="N821">
        <v>9.5000000000000001E-2</v>
      </c>
      <c r="O821">
        <v>9.1999999999999998E-2</v>
      </c>
      <c r="P821">
        <v>-0.02</v>
      </c>
      <c r="Q821">
        <v>0</v>
      </c>
      <c r="R821">
        <v>-0.02</v>
      </c>
      <c r="S821">
        <v>-0.02</v>
      </c>
      <c r="T821">
        <v>-0.02</v>
      </c>
      <c r="U821">
        <v>7.4999999999999997E-2</v>
      </c>
      <c r="V821">
        <v>9.5000000000000001E-2</v>
      </c>
      <c r="W821">
        <v>7.4999999999999997E-2</v>
      </c>
      <c r="X821">
        <v>7.4999999999999997E-2</v>
      </c>
      <c r="Y821">
        <v>7.4999999999999997E-2</v>
      </c>
      <c r="Z821">
        <v>7.1999999999999995E-2</v>
      </c>
      <c r="AA821">
        <v>9.1999999999999998E-2</v>
      </c>
      <c r="AB821">
        <v>7.1999999999999995E-2</v>
      </c>
      <c r="AC821">
        <v>7.1999999999999995E-2</v>
      </c>
      <c r="AD821">
        <v>7.1999999999999995E-2</v>
      </c>
      <c r="AE821" t="str">
        <f>VLOOKUP(G821,'[2]Fee Breakdown-After May18'!BO:BP,2,0)</f>
        <v>Mainan &amp; HobiDIYPembuatan Lilin &amp; Sabun</v>
      </c>
      <c r="AR821" t="s">
        <v>2028</v>
      </c>
      <c r="AS821" t="s">
        <v>2037</v>
      </c>
      <c r="AT821" t="s">
        <v>2039</v>
      </c>
    </row>
    <row r="822" spans="1:46">
      <c r="A822" t="s">
        <v>2292</v>
      </c>
      <c r="B822">
        <v>604206</v>
      </c>
      <c r="C822" t="s">
        <v>494</v>
      </c>
      <c r="D822">
        <v>951560</v>
      </c>
      <c r="E822" t="s">
        <v>2295</v>
      </c>
      <c r="F822">
        <v>951944</v>
      </c>
      <c r="G822" t="s">
        <v>4513</v>
      </c>
      <c r="H822" t="s">
        <v>4503</v>
      </c>
      <c r="I822" t="s">
        <v>2971</v>
      </c>
      <c r="J822" t="s">
        <v>2292</v>
      </c>
      <c r="K822">
        <v>0.06</v>
      </c>
      <c r="L822">
        <v>0.08</v>
      </c>
      <c r="M822">
        <v>2.0000000000000004E-2</v>
      </c>
      <c r="N822">
        <v>9.5000000000000001E-2</v>
      </c>
      <c r="O822">
        <v>9.1999999999999998E-2</v>
      </c>
      <c r="P822">
        <v>-0.02</v>
      </c>
      <c r="Q822">
        <v>0</v>
      </c>
      <c r="R822">
        <v>-0.02</v>
      </c>
      <c r="S822">
        <v>-0.02</v>
      </c>
      <c r="T822">
        <v>-0.02</v>
      </c>
      <c r="U822">
        <v>7.4999999999999997E-2</v>
      </c>
      <c r="V822">
        <v>9.5000000000000001E-2</v>
      </c>
      <c r="W822">
        <v>7.4999999999999997E-2</v>
      </c>
      <c r="X822">
        <v>7.4999999999999997E-2</v>
      </c>
      <c r="Y822">
        <v>7.4999999999999997E-2</v>
      </c>
      <c r="Z822">
        <v>7.1999999999999995E-2</v>
      </c>
      <c r="AA822">
        <v>9.1999999999999998E-2</v>
      </c>
      <c r="AB822">
        <v>7.1999999999999995E-2</v>
      </c>
      <c r="AC822">
        <v>7.1999999999999995E-2</v>
      </c>
      <c r="AD822">
        <v>7.1999999999999995E-2</v>
      </c>
      <c r="AE822" t="str">
        <f>VLOOKUP(G822,'[2]Fee Breakdown-After May18'!BO:BP,2,0)</f>
        <v>Mainan &amp; HobiDIYMeronce Manik-manik &amp; Pembuatan Perhiasan</v>
      </c>
      <c r="AR822" t="s">
        <v>2028</v>
      </c>
      <c r="AS822" t="s">
        <v>2037</v>
      </c>
      <c r="AT822" t="s">
        <v>2040</v>
      </c>
    </row>
    <row r="823" spans="1:46">
      <c r="A823" t="s">
        <v>2292</v>
      </c>
      <c r="B823">
        <v>604206</v>
      </c>
      <c r="C823" t="s">
        <v>494</v>
      </c>
      <c r="D823">
        <v>951560</v>
      </c>
      <c r="E823" t="s">
        <v>2294</v>
      </c>
      <c r="F823">
        <v>954248</v>
      </c>
      <c r="G823" t="s">
        <v>4514</v>
      </c>
      <c r="H823" t="s">
        <v>4503</v>
      </c>
      <c r="I823" t="s">
        <v>2971</v>
      </c>
      <c r="J823" t="s">
        <v>2292</v>
      </c>
      <c r="K823">
        <v>0.06</v>
      </c>
      <c r="L823">
        <v>0.08</v>
      </c>
      <c r="M823">
        <v>2.0000000000000004E-2</v>
      </c>
      <c r="N823">
        <v>9.5000000000000001E-2</v>
      </c>
      <c r="O823">
        <v>9.1999999999999998E-2</v>
      </c>
      <c r="P823">
        <v>-0.02</v>
      </c>
      <c r="Q823">
        <v>0</v>
      </c>
      <c r="R823">
        <v>-0.02</v>
      </c>
      <c r="S823">
        <v>-0.02</v>
      </c>
      <c r="T823">
        <v>-0.02</v>
      </c>
      <c r="U823">
        <v>7.4999999999999997E-2</v>
      </c>
      <c r="V823">
        <v>9.5000000000000001E-2</v>
      </c>
      <c r="W823">
        <v>7.4999999999999997E-2</v>
      </c>
      <c r="X823">
        <v>7.4999999999999997E-2</v>
      </c>
      <c r="Y823">
        <v>7.4999999999999997E-2</v>
      </c>
      <c r="Z823">
        <v>7.1999999999999995E-2</v>
      </c>
      <c r="AA823">
        <v>9.1999999999999998E-2</v>
      </c>
      <c r="AB823">
        <v>7.1999999999999995E-2</v>
      </c>
      <c r="AC823">
        <v>7.1999999999999995E-2</v>
      </c>
      <c r="AD823">
        <v>7.1999999999999995E-2</v>
      </c>
      <c r="AE823" t="str">
        <f>VLOOKUP(G823,'[2]Fee Breakdown-After May18'!BO:BP,2,0)</f>
        <v>Mainan &amp; HobiDIYPembuatan Lencana</v>
      </c>
      <c r="AR823" t="s">
        <v>2028</v>
      </c>
      <c r="AS823" t="s">
        <v>2037</v>
      </c>
      <c r="AT823" t="s">
        <v>2041</v>
      </c>
    </row>
    <row r="824" spans="1:46">
      <c r="A824" t="s">
        <v>1496</v>
      </c>
      <c r="B824">
        <v>951432</v>
      </c>
      <c r="C824" t="s">
        <v>1497</v>
      </c>
      <c r="D824">
        <v>952712</v>
      </c>
      <c r="E824" t="s">
        <v>1499</v>
      </c>
      <c r="F824">
        <v>952840</v>
      </c>
      <c r="G824" t="s">
        <v>4515</v>
      </c>
      <c r="H824" t="s">
        <v>4516</v>
      </c>
      <c r="I824" t="s">
        <v>2971</v>
      </c>
      <c r="J824" t="s">
        <v>2108</v>
      </c>
      <c r="K824">
        <v>0.06</v>
      </c>
      <c r="L824">
        <v>0.08</v>
      </c>
      <c r="M824">
        <v>2.0000000000000004E-2</v>
      </c>
      <c r="N824">
        <v>9.5000000000000001E-2</v>
      </c>
      <c r="O824">
        <v>9.1999999999999998E-2</v>
      </c>
      <c r="P824">
        <v>-0.02</v>
      </c>
      <c r="Q824">
        <v>0</v>
      </c>
      <c r="R824">
        <v>-0.02</v>
      </c>
      <c r="S824">
        <v>-0.02</v>
      </c>
      <c r="T824">
        <v>-0.02</v>
      </c>
      <c r="U824">
        <v>7.4999999999999997E-2</v>
      </c>
      <c r="V824">
        <v>9.5000000000000001E-2</v>
      </c>
      <c r="W824">
        <v>7.4999999999999997E-2</v>
      </c>
      <c r="X824">
        <v>7.4999999999999997E-2</v>
      </c>
      <c r="Y824">
        <v>7.4999999999999997E-2</v>
      </c>
      <c r="Z824">
        <v>7.1999999999999995E-2</v>
      </c>
      <c r="AA824">
        <v>9.1999999999999998E-2</v>
      </c>
      <c r="AB824">
        <v>7.1999999999999995E-2</v>
      </c>
      <c r="AC824">
        <v>7.1999999999999995E-2</v>
      </c>
      <c r="AD824">
        <v>7.1999999999999995E-2</v>
      </c>
      <c r="AE824" t="str">
        <f>VLOOKUP(G824,'[2]Fee Breakdown-After May18'!BO:BP,2,0)</f>
        <v>KoleksiKoin &amp; Uang KoleksiKoin &amp; Emas Batangan</v>
      </c>
      <c r="AR824" t="s">
        <v>2028</v>
      </c>
      <c r="AS824" t="s">
        <v>2037</v>
      </c>
      <c r="AT824" t="s">
        <v>2042</v>
      </c>
    </row>
    <row r="825" spans="1:46">
      <c r="A825" t="s">
        <v>1929</v>
      </c>
      <c r="B825">
        <v>953224</v>
      </c>
      <c r="C825" t="s">
        <v>1941</v>
      </c>
      <c r="D825">
        <v>955400</v>
      </c>
      <c r="G825" t="s">
        <v>3543</v>
      </c>
      <c r="H825" t="s">
        <v>3543</v>
      </c>
      <c r="I825" t="s">
        <v>246</v>
      </c>
      <c r="J825" t="s">
        <v>2479</v>
      </c>
      <c r="K825">
        <v>0.04</v>
      </c>
      <c r="L825">
        <v>4.4999999999999998E-2</v>
      </c>
      <c r="M825">
        <v>4.9999999999999975E-3</v>
      </c>
      <c r="N825">
        <v>4.7500000000000001E-2</v>
      </c>
      <c r="O825">
        <v>3.6999999999999998E-2</v>
      </c>
      <c r="P825">
        <v>-5.0000000000000001E-3</v>
      </c>
      <c r="Q825">
        <v>0</v>
      </c>
      <c r="R825">
        <v>-5.0000000000000001E-3</v>
      </c>
      <c r="S825">
        <v>-5.0000000000000001E-3</v>
      </c>
      <c r="T825">
        <v>-5.0000000000000001E-3</v>
      </c>
      <c r="U825">
        <v>4.2500000000000003E-2</v>
      </c>
      <c r="V825">
        <v>4.7500000000000001E-2</v>
      </c>
      <c r="W825">
        <v>4.2500000000000003E-2</v>
      </c>
      <c r="X825">
        <v>4.2500000000000003E-2</v>
      </c>
      <c r="Y825">
        <v>4.2500000000000003E-2</v>
      </c>
      <c r="Z825">
        <v>3.2000000000000001E-2</v>
      </c>
      <c r="AA825">
        <v>3.6999999999999998E-2</v>
      </c>
      <c r="AB825">
        <v>3.2000000000000001E-2</v>
      </c>
      <c r="AC825">
        <v>3.2000000000000001E-2</v>
      </c>
      <c r="AD825">
        <v>3.2000000000000001E-2</v>
      </c>
      <c r="AE825" t="str">
        <f>VLOOKUP(G825,'[2]Fee Breakdown-After May18'!BO:BP,2,0)</f>
        <v>Aksesori Perhiasan &amp; TurunannyaKristal Alam</v>
      </c>
      <c r="AR825" t="s">
        <v>2028</v>
      </c>
      <c r="AS825" t="s">
        <v>2037</v>
      </c>
      <c r="AT825" t="s">
        <v>2043</v>
      </c>
    </row>
    <row r="826" spans="1:46">
      <c r="A826" t="s">
        <v>1862</v>
      </c>
      <c r="B826">
        <v>600942</v>
      </c>
      <c r="C826" t="s">
        <v>1863</v>
      </c>
      <c r="D826">
        <v>845320</v>
      </c>
      <c r="E826" t="s">
        <v>1869</v>
      </c>
      <c r="F826">
        <v>2318224</v>
      </c>
      <c r="G826" t="s">
        <v>3022</v>
      </c>
      <c r="H826" t="s">
        <v>3524</v>
      </c>
      <c r="I826" t="s">
        <v>2403</v>
      </c>
      <c r="J826" t="s">
        <v>1872</v>
      </c>
      <c r="K826">
        <v>0.04</v>
      </c>
      <c r="L826">
        <v>0.06</v>
      </c>
      <c r="M826">
        <v>1.9999999999999997E-2</v>
      </c>
      <c r="N826">
        <v>0.08</v>
      </c>
      <c r="O826">
        <v>5.1999999999999998E-2</v>
      </c>
      <c r="P826">
        <v>-0.02</v>
      </c>
      <c r="Q826">
        <v>0</v>
      </c>
      <c r="R826">
        <v>-0.02</v>
      </c>
      <c r="S826">
        <v>-0.02</v>
      </c>
      <c r="T826">
        <v>-0.02</v>
      </c>
      <c r="U826">
        <v>0.06</v>
      </c>
      <c r="V826">
        <v>0.08</v>
      </c>
      <c r="W826">
        <v>0.06</v>
      </c>
      <c r="X826">
        <v>0.06</v>
      </c>
      <c r="Y826">
        <v>0.06</v>
      </c>
      <c r="Z826">
        <v>3.2000000000000001E-2</v>
      </c>
      <c r="AA826">
        <v>5.1999999999999998E-2</v>
      </c>
      <c r="AB826">
        <v>3.2000000000000001E-2</v>
      </c>
      <c r="AC826">
        <v>3.2000000000000001E-2</v>
      </c>
      <c r="AD826">
        <v>3.2000000000000001E-2</v>
      </c>
      <c r="AE826" t="str">
        <f>VLOOKUP(G826,'[2]Fee Breakdown-After May18'!BO:BP,2,0)</f>
        <v>Peralatan Rumah TanggaPeralatan KomersialPenghangat Makanan</v>
      </c>
      <c r="AR826" t="s">
        <v>2028</v>
      </c>
      <c r="AS826" t="s">
        <v>2037</v>
      </c>
      <c r="AT826" t="s">
        <v>275</v>
      </c>
    </row>
    <row r="827" spans="1:46">
      <c r="A827" t="s">
        <v>1244</v>
      </c>
      <c r="B827">
        <v>602284</v>
      </c>
      <c r="C827" t="s">
        <v>1309</v>
      </c>
      <c r="D827">
        <v>877576</v>
      </c>
      <c r="E827" t="s">
        <v>1316</v>
      </c>
      <c r="F827">
        <v>889736</v>
      </c>
      <c r="G827" t="s">
        <v>4060</v>
      </c>
      <c r="H827" t="s">
        <v>3755</v>
      </c>
      <c r="I827" t="s">
        <v>2457</v>
      </c>
      <c r="J827" t="s">
        <v>2739</v>
      </c>
      <c r="K827">
        <v>0.04</v>
      </c>
      <c r="L827">
        <v>7.0000000000000007E-2</v>
      </c>
      <c r="M827">
        <v>3.0000000000000006E-2</v>
      </c>
      <c r="N827">
        <v>0.1</v>
      </c>
      <c r="O827">
        <v>0.11700000000000001</v>
      </c>
      <c r="P827">
        <v>-0.02</v>
      </c>
      <c r="Q827">
        <v>0</v>
      </c>
      <c r="R827">
        <v>-0.02</v>
      </c>
      <c r="S827">
        <v>-0.02</v>
      </c>
      <c r="T827">
        <v>-0.02</v>
      </c>
      <c r="U827">
        <v>0.08</v>
      </c>
      <c r="V827">
        <v>0.1</v>
      </c>
      <c r="W827">
        <v>0.08</v>
      </c>
      <c r="X827">
        <v>0.08</v>
      </c>
      <c r="Y827">
        <v>0.08</v>
      </c>
      <c r="Z827">
        <v>9.7000000000000003E-2</v>
      </c>
      <c r="AA827">
        <v>0.11700000000000001</v>
      </c>
      <c r="AB827">
        <v>9.7000000000000003E-2</v>
      </c>
      <c r="AC827">
        <v>9.7000000000000003E-2</v>
      </c>
      <c r="AD827">
        <v>9.7000000000000003E-2</v>
      </c>
      <c r="AE827" t="str">
        <f>VLOOKUP(G827,'[2]Fee Breakdown-After May18'!BO:BP,2,0)</f>
        <v>Bayi &amp; PersalinanPerlengkapan Bayi untuk TravelAksesoris Kursi Dorong</v>
      </c>
      <c r="AR827" t="s">
        <v>2028</v>
      </c>
      <c r="AS827" t="s">
        <v>2037</v>
      </c>
      <c r="AT827" t="s">
        <v>2044</v>
      </c>
    </row>
    <row r="828" spans="1:46">
      <c r="A828" t="s">
        <v>2322</v>
      </c>
      <c r="B828">
        <v>601152</v>
      </c>
      <c r="C828" t="s">
        <v>2328</v>
      </c>
      <c r="D828">
        <v>842760</v>
      </c>
      <c r="E828" t="s">
        <v>2331</v>
      </c>
      <c r="F828">
        <v>601296</v>
      </c>
      <c r="G828" t="s">
        <v>3848</v>
      </c>
      <c r="H828" t="s">
        <v>3601</v>
      </c>
      <c r="I828" t="s">
        <v>246</v>
      </c>
      <c r="J828" t="s">
        <v>2322</v>
      </c>
      <c r="K828">
        <v>5.5E-2</v>
      </c>
      <c r="L828">
        <v>0.08</v>
      </c>
      <c r="M828">
        <v>2.5000000000000001E-2</v>
      </c>
      <c r="N828">
        <v>9.2499999999999999E-2</v>
      </c>
      <c r="O828">
        <v>9.2499999999999999E-2</v>
      </c>
      <c r="P828">
        <v>-1.2500000000000002E-2</v>
      </c>
      <c r="Q828">
        <v>0</v>
      </c>
      <c r="R828">
        <v>-1.2500000000000002E-2</v>
      </c>
      <c r="S828">
        <v>-1.2500000000000002E-2</v>
      </c>
      <c r="T828">
        <v>-1.2500000000000002E-2</v>
      </c>
      <c r="U828">
        <v>0.08</v>
      </c>
      <c r="V828">
        <v>9.2499999999999999E-2</v>
      </c>
      <c r="W828">
        <v>0.08</v>
      </c>
      <c r="X828">
        <v>0.08</v>
      </c>
      <c r="Y828">
        <v>0.08</v>
      </c>
      <c r="Z828">
        <v>0.08</v>
      </c>
      <c r="AA828">
        <v>9.2499999999999999E-2</v>
      </c>
      <c r="AB828">
        <v>0.08</v>
      </c>
      <c r="AC828">
        <v>0.08</v>
      </c>
      <c r="AD828">
        <v>0.08</v>
      </c>
      <c r="AE828" t="str">
        <f>VLOOKUP(G828,'[2]Fee Breakdown-After May18'!BO:BP,2,0)</f>
        <v>Pakaian &amp; Pakaian Dalam WanitaSetelan &amp; Overall WanitaSetelan Resmi</v>
      </c>
      <c r="AR828" t="s">
        <v>2028</v>
      </c>
      <c r="AS828" t="s">
        <v>2037</v>
      </c>
      <c r="AT828" t="s">
        <v>2045</v>
      </c>
    </row>
    <row r="829" spans="1:46">
      <c r="A829" t="s">
        <v>2052</v>
      </c>
      <c r="B829">
        <v>602118</v>
      </c>
      <c r="C829" t="s">
        <v>2061</v>
      </c>
      <c r="D829">
        <v>1001992</v>
      </c>
      <c r="G829" t="s">
        <v>4520</v>
      </c>
      <c r="H829" t="s">
        <v>4520</v>
      </c>
      <c r="I829" t="s">
        <v>2971</v>
      </c>
      <c r="J829" t="s">
        <v>2052</v>
      </c>
      <c r="K829">
        <v>0.06</v>
      </c>
      <c r="L829">
        <v>0.08</v>
      </c>
      <c r="M829">
        <v>2.0000000000000004E-2</v>
      </c>
      <c r="N829">
        <v>9.5000000000000001E-2</v>
      </c>
      <c r="O829">
        <v>9.1999999999999998E-2</v>
      </c>
      <c r="P829">
        <v>-0.02</v>
      </c>
      <c r="Q829">
        <v>0</v>
      </c>
      <c r="R829">
        <v>-0.02</v>
      </c>
      <c r="S829">
        <v>-0.02</v>
      </c>
      <c r="T829">
        <v>-0.02</v>
      </c>
      <c r="U829">
        <v>7.4999999999999997E-2</v>
      </c>
      <c r="V829">
        <v>9.5000000000000001E-2</v>
      </c>
      <c r="W829">
        <v>7.4999999999999997E-2</v>
      </c>
      <c r="X829">
        <v>7.4999999999999997E-2</v>
      </c>
      <c r="Y829">
        <v>7.4999999999999997E-2</v>
      </c>
      <c r="Z829">
        <v>7.1999999999999995E-2</v>
      </c>
      <c r="AA829">
        <v>9.1999999999999998E-2</v>
      </c>
      <c r="AB829">
        <v>7.1999999999999995E-2</v>
      </c>
      <c r="AC829">
        <v>7.1999999999999995E-2</v>
      </c>
      <c r="AD829">
        <v>7.1999999999999995E-2</v>
      </c>
      <c r="AE829" t="str">
        <f>VLOOKUP(G829,'[2]Fee Breakdown-After May18'!BO:BP,2,0)</f>
        <v>Perlengkapan Hewan PeliharaanPerlengkapan Perawatan Hewan Ternak &amp; Unggas</v>
      </c>
      <c r="AR829" t="s">
        <v>2028</v>
      </c>
      <c r="AS829" t="s">
        <v>2037</v>
      </c>
      <c r="AT829" t="s">
        <v>2046</v>
      </c>
    </row>
    <row r="830" spans="1:46">
      <c r="A830" t="s">
        <v>2052</v>
      </c>
      <c r="B830">
        <v>602118</v>
      </c>
      <c r="C830" t="s">
        <v>2063</v>
      </c>
      <c r="D830">
        <v>2315152</v>
      </c>
      <c r="E830" t="s">
        <v>2068</v>
      </c>
      <c r="F830">
        <v>2316944</v>
      </c>
      <c r="G830" t="s">
        <v>4521</v>
      </c>
      <c r="H830" t="s">
        <v>4522</v>
      </c>
      <c r="I830" t="s">
        <v>2971</v>
      </c>
      <c r="J830" t="s">
        <v>2052</v>
      </c>
      <c r="K830">
        <v>0.06</v>
      </c>
      <c r="L830">
        <v>0.08</v>
      </c>
      <c r="M830">
        <v>2.0000000000000004E-2</v>
      </c>
      <c r="N830">
        <v>9.5000000000000001E-2</v>
      </c>
      <c r="O830">
        <v>9.1999999999999998E-2</v>
      </c>
      <c r="P830">
        <v>-0.02</v>
      </c>
      <c r="Q830">
        <v>0</v>
      </c>
      <c r="R830">
        <v>-0.02</v>
      </c>
      <c r="S830">
        <v>-0.02</v>
      </c>
      <c r="T830">
        <v>-0.02</v>
      </c>
      <c r="U830">
        <v>7.4999999999999997E-2</v>
      </c>
      <c r="V830">
        <v>9.5000000000000001E-2</v>
      </c>
      <c r="W830">
        <v>7.4999999999999997E-2</v>
      </c>
      <c r="X830">
        <v>7.4999999999999997E-2</v>
      </c>
      <c r="Y830">
        <v>7.4999999999999997E-2</v>
      </c>
      <c r="Z830">
        <v>7.1999999999999995E-2</v>
      </c>
      <c r="AA830">
        <v>9.1999999999999998E-2</v>
      </c>
      <c r="AB830">
        <v>7.1999999999999995E-2</v>
      </c>
      <c r="AC830">
        <v>7.1999999999999995E-2</v>
      </c>
      <c r="AD830">
        <v>7.1999999999999995E-2</v>
      </c>
      <c r="AE830" t="str">
        <f>VLOOKUP(G830,'[2]Fee Breakdown-After May18'!BO:BP,2,0)</f>
        <v>Perlengkapan Hewan PeliharaanHewan PeliharaanIkan &amp; Hewan Air</v>
      </c>
      <c r="AR830" t="s">
        <v>2028</v>
      </c>
      <c r="AS830" t="s">
        <v>2037</v>
      </c>
      <c r="AT830" t="s">
        <v>2047</v>
      </c>
    </row>
    <row r="831" spans="1:46">
      <c r="A831" t="s">
        <v>2052</v>
      </c>
      <c r="B831">
        <v>602118</v>
      </c>
      <c r="C831" t="s">
        <v>2070</v>
      </c>
      <c r="D831">
        <v>821000</v>
      </c>
      <c r="G831" t="s">
        <v>4524</v>
      </c>
      <c r="H831" t="s">
        <v>4524</v>
      </c>
      <c r="I831" t="s">
        <v>2971</v>
      </c>
      <c r="J831" t="s">
        <v>2052</v>
      </c>
      <c r="K831">
        <v>0.06</v>
      </c>
      <c r="L831">
        <v>0.08</v>
      </c>
      <c r="M831">
        <v>2.0000000000000004E-2</v>
      </c>
      <c r="N831">
        <v>9.5000000000000001E-2</v>
      </c>
      <c r="O831">
        <v>9.1999999999999998E-2</v>
      </c>
      <c r="P831">
        <v>-0.02</v>
      </c>
      <c r="Q831">
        <v>0</v>
      </c>
      <c r="R831">
        <v>-0.02</v>
      </c>
      <c r="S831">
        <v>-0.02</v>
      </c>
      <c r="T831">
        <v>-0.02</v>
      </c>
      <c r="U831">
        <v>7.4999999999999997E-2</v>
      </c>
      <c r="V831">
        <v>9.5000000000000001E-2</v>
      </c>
      <c r="W831">
        <v>7.4999999999999997E-2</v>
      </c>
      <c r="X831">
        <v>7.4999999999999997E-2</v>
      </c>
      <c r="Y831">
        <v>7.4999999999999997E-2</v>
      </c>
      <c r="Z831">
        <v>7.1999999999999995E-2</v>
      </c>
      <c r="AA831">
        <v>9.1999999999999998E-2</v>
      </c>
      <c r="AB831">
        <v>7.1999999999999995E-2</v>
      </c>
      <c r="AC831">
        <v>7.1999999999999995E-2</v>
      </c>
      <c r="AD831">
        <v>7.1999999999999995E-2</v>
      </c>
      <c r="AE831" t="str">
        <f>VLOOKUP(G831,'[2]Fee Breakdown-After May18'!BO:BP,2,0)</f>
        <v>Perlengkapan Hewan PeliharaanPerlengkapan Reptil &amp; Amfibi</v>
      </c>
      <c r="AR831" t="s">
        <v>2028</v>
      </c>
      <c r="AS831" t="s">
        <v>2037</v>
      </c>
      <c r="AT831" t="s">
        <v>2048</v>
      </c>
    </row>
    <row r="832" spans="1:46">
      <c r="A832" t="s">
        <v>1405</v>
      </c>
      <c r="B832">
        <v>2344592</v>
      </c>
      <c r="C832" t="s">
        <v>1410</v>
      </c>
      <c r="D832">
        <v>2316048</v>
      </c>
      <c r="E832" t="s">
        <v>1420</v>
      </c>
      <c r="F832">
        <v>2326672</v>
      </c>
      <c r="G832" t="s">
        <v>3504</v>
      </c>
      <c r="H832" t="s">
        <v>4525</v>
      </c>
      <c r="I832" t="s">
        <v>3415</v>
      </c>
      <c r="J832" t="s">
        <v>4526</v>
      </c>
      <c r="K832">
        <v>0.04</v>
      </c>
      <c r="L832">
        <v>0.06</v>
      </c>
      <c r="M832">
        <v>1.9999999999999997E-2</v>
      </c>
      <c r="N832">
        <v>9.5000000000000001E-2</v>
      </c>
      <c r="O832">
        <v>4.4999999999999998E-2</v>
      </c>
      <c r="P832">
        <v>-0.02</v>
      </c>
      <c r="Q832">
        <v>0</v>
      </c>
      <c r="R832">
        <v>-0.02</v>
      </c>
      <c r="S832">
        <v>-0.02</v>
      </c>
      <c r="T832">
        <v>-0.02</v>
      </c>
      <c r="U832">
        <v>7.4999999999999997E-2</v>
      </c>
      <c r="V832">
        <v>9.5000000000000001E-2</v>
      </c>
      <c r="W832">
        <v>7.4999999999999997E-2</v>
      </c>
      <c r="X832">
        <v>7.4999999999999997E-2</v>
      </c>
      <c r="Y832">
        <v>7.4999999999999997E-2</v>
      </c>
      <c r="Z832">
        <v>2.4999999999999998E-2</v>
      </c>
      <c r="AA832">
        <v>4.4999999999999998E-2</v>
      </c>
      <c r="AB832">
        <v>2.4999999999999998E-2</v>
      </c>
      <c r="AC832">
        <v>2.4999999999999998E-2</v>
      </c>
      <c r="AD832">
        <v>2.4999999999999998E-2</v>
      </c>
      <c r="AE832" t="str">
        <f>VLOOKUP(G832,'[2]Fee Breakdown-After May18'!BO:BP,2,0)</f>
        <v>Pemesanan &amp; VoucherPropertiSewa Rumah</v>
      </c>
      <c r="AR832" t="s">
        <v>2028</v>
      </c>
      <c r="AS832" t="s">
        <v>2037</v>
      </c>
      <c r="AT832" t="s">
        <v>2049</v>
      </c>
    </row>
    <row r="833" spans="1:46">
      <c r="A833" t="s">
        <v>1244</v>
      </c>
      <c r="B833">
        <v>602284</v>
      </c>
      <c r="C833" t="s">
        <v>1269</v>
      </c>
      <c r="D833">
        <v>961928</v>
      </c>
      <c r="E833" t="s">
        <v>1276</v>
      </c>
      <c r="F833">
        <v>962312</v>
      </c>
      <c r="G833" t="s">
        <v>3878</v>
      </c>
      <c r="H833" t="s">
        <v>4527</v>
      </c>
      <c r="I833" t="s">
        <v>2457</v>
      </c>
      <c r="J833" t="s">
        <v>1948</v>
      </c>
      <c r="K833">
        <v>0.04</v>
      </c>
      <c r="L833">
        <v>7.0000000000000007E-2</v>
      </c>
      <c r="M833">
        <v>3.0000000000000006E-2</v>
      </c>
      <c r="N833">
        <v>0.1</v>
      </c>
      <c r="O833">
        <v>0.11700000000000001</v>
      </c>
      <c r="P833">
        <v>-0.02</v>
      </c>
      <c r="Q833">
        <v>0</v>
      </c>
      <c r="R833">
        <v>-0.02</v>
      </c>
      <c r="S833">
        <v>-0.02</v>
      </c>
      <c r="T833">
        <v>-0.02</v>
      </c>
      <c r="U833">
        <v>0.08</v>
      </c>
      <c r="V833">
        <v>0.1</v>
      </c>
      <c r="W833">
        <v>0.08</v>
      </c>
      <c r="X833">
        <v>0.08</v>
      </c>
      <c r="Y833">
        <v>0.08</v>
      </c>
      <c r="Z833">
        <v>9.7000000000000003E-2</v>
      </c>
      <c r="AA833">
        <v>0.11700000000000001</v>
      </c>
      <c r="AB833">
        <v>9.7000000000000003E-2</v>
      </c>
      <c r="AC833">
        <v>9.7000000000000003E-2</v>
      </c>
      <c r="AD833">
        <v>9.7000000000000003E-2</v>
      </c>
      <c r="AE833" t="str">
        <f>VLOOKUP(G833,'[2]Fee Breakdown-After May18'!BO:BP,2,0)</f>
        <v>Bayi &amp; PersalinanAksesori Fashion BayiTopi &amp; Tutup Kepala Bayi</v>
      </c>
      <c r="AR833" t="s">
        <v>2028</v>
      </c>
      <c r="AS833" t="s">
        <v>2037</v>
      </c>
      <c r="AT833" t="s">
        <v>2050</v>
      </c>
    </row>
    <row r="834" spans="1:46">
      <c r="A834" t="s">
        <v>1244</v>
      </c>
      <c r="B834">
        <v>602284</v>
      </c>
      <c r="C834" t="s">
        <v>1269</v>
      </c>
      <c r="D834">
        <v>961928</v>
      </c>
      <c r="E834" t="s">
        <v>1278</v>
      </c>
      <c r="F834">
        <v>890760</v>
      </c>
      <c r="G834" t="s">
        <v>3859</v>
      </c>
      <c r="H834" t="s">
        <v>4527</v>
      </c>
      <c r="I834" t="s">
        <v>2457</v>
      </c>
      <c r="J834" t="s">
        <v>1948</v>
      </c>
      <c r="K834">
        <v>0.04</v>
      </c>
      <c r="L834">
        <v>7.0000000000000007E-2</v>
      </c>
      <c r="M834">
        <v>3.0000000000000006E-2</v>
      </c>
      <c r="N834">
        <v>9.2499999999999999E-2</v>
      </c>
      <c r="O834">
        <v>0.1095</v>
      </c>
      <c r="P834">
        <v>-1.2500000000000002E-2</v>
      </c>
      <c r="Q834">
        <v>0</v>
      </c>
      <c r="R834">
        <v>-1.2500000000000002E-2</v>
      </c>
      <c r="S834">
        <v>-1.2500000000000002E-2</v>
      </c>
      <c r="T834">
        <v>-1.2500000000000002E-2</v>
      </c>
      <c r="U834">
        <v>0.08</v>
      </c>
      <c r="V834">
        <v>9.2499999999999999E-2</v>
      </c>
      <c r="W834">
        <v>0.08</v>
      </c>
      <c r="X834">
        <v>0.08</v>
      </c>
      <c r="Y834">
        <v>0.08</v>
      </c>
      <c r="Z834">
        <v>9.7000000000000003E-2</v>
      </c>
      <c r="AA834">
        <v>0.1095</v>
      </c>
      <c r="AB834">
        <v>9.7000000000000003E-2</v>
      </c>
      <c r="AC834">
        <v>9.7000000000000003E-2</v>
      </c>
      <c r="AD834">
        <v>9.7000000000000003E-2</v>
      </c>
      <c r="AE834" t="str">
        <f>VLOOKUP(G834,'[2]Fee Breakdown-After May18'!BO:BP,2,0)</f>
        <v>Bayi &amp; PersalinanAksesori Fashion BayiCelemek Makan &amp; Lap Liur Bayi</v>
      </c>
      <c r="AR834" t="s">
        <v>2028</v>
      </c>
      <c r="AS834" t="s">
        <v>2037</v>
      </c>
      <c r="AT834" t="s">
        <v>2051</v>
      </c>
    </row>
    <row r="835" spans="1:46">
      <c r="A835" t="s">
        <v>1244</v>
      </c>
      <c r="B835">
        <v>602284</v>
      </c>
      <c r="C835" t="s">
        <v>1269</v>
      </c>
      <c r="D835">
        <v>961928</v>
      </c>
      <c r="E835" t="s">
        <v>1270</v>
      </c>
      <c r="F835">
        <v>998920</v>
      </c>
      <c r="G835" t="s">
        <v>3876</v>
      </c>
      <c r="H835" t="s">
        <v>4527</v>
      </c>
      <c r="I835" t="s">
        <v>2457</v>
      </c>
      <c r="J835" t="s">
        <v>1948</v>
      </c>
      <c r="K835">
        <v>0.04</v>
      </c>
      <c r="L835">
        <v>7.0000000000000007E-2</v>
      </c>
      <c r="M835">
        <v>3.0000000000000006E-2</v>
      </c>
      <c r="N835">
        <v>0.1</v>
      </c>
      <c r="O835">
        <v>0.11700000000000001</v>
      </c>
      <c r="P835">
        <v>-0.02</v>
      </c>
      <c r="Q835">
        <v>0</v>
      </c>
      <c r="R835">
        <v>-0.02</v>
      </c>
      <c r="S835">
        <v>-0.02</v>
      </c>
      <c r="T835">
        <v>-0.02</v>
      </c>
      <c r="U835">
        <v>0.08</v>
      </c>
      <c r="V835">
        <v>0.1</v>
      </c>
      <c r="W835">
        <v>0.08</v>
      </c>
      <c r="X835">
        <v>0.08</v>
      </c>
      <c r="Y835">
        <v>0.08</v>
      </c>
      <c r="Z835">
        <v>9.7000000000000003E-2</v>
      </c>
      <c r="AA835">
        <v>0.11700000000000001</v>
      </c>
      <c r="AB835">
        <v>9.7000000000000003E-2</v>
      </c>
      <c r="AC835">
        <v>9.7000000000000003E-2</v>
      </c>
      <c r="AD835">
        <v>9.7000000000000003E-2</v>
      </c>
      <c r="AE835" t="str">
        <f>VLOOKUP(G835,'[2]Fee Breakdown-After May18'!BO:BP,2,0)</f>
        <v>Bayi &amp; PersalinanAksesori Fashion BayiTas Keperluan Bayi</v>
      </c>
      <c r="AR835" t="s">
        <v>2052</v>
      </c>
      <c r="AS835" t="s">
        <v>2053</v>
      </c>
    </row>
    <row r="836" spans="1:46">
      <c r="A836" t="s">
        <v>1244</v>
      </c>
      <c r="B836">
        <v>602284</v>
      </c>
      <c r="C836" t="s">
        <v>1269</v>
      </c>
      <c r="D836">
        <v>961928</v>
      </c>
      <c r="E836" t="s">
        <v>1279</v>
      </c>
      <c r="F836">
        <v>998536</v>
      </c>
      <c r="G836" t="s">
        <v>3872</v>
      </c>
      <c r="H836" t="s">
        <v>4527</v>
      </c>
      <c r="I836" t="s">
        <v>2457</v>
      </c>
      <c r="J836" t="s">
        <v>1948</v>
      </c>
      <c r="K836">
        <v>0.04</v>
      </c>
      <c r="L836">
        <v>7.0000000000000007E-2</v>
      </c>
      <c r="M836">
        <v>3.0000000000000006E-2</v>
      </c>
      <c r="N836">
        <v>9.2499999999999999E-2</v>
      </c>
      <c r="O836">
        <v>0.1095</v>
      </c>
      <c r="P836">
        <v>-1.2500000000000002E-2</v>
      </c>
      <c r="Q836">
        <v>0</v>
      </c>
      <c r="R836">
        <v>-1.2500000000000002E-2</v>
      </c>
      <c r="S836">
        <v>-1.2500000000000002E-2</v>
      </c>
      <c r="T836">
        <v>-1.2500000000000002E-2</v>
      </c>
      <c r="U836">
        <v>0.08</v>
      </c>
      <c r="V836">
        <v>9.2499999999999999E-2</v>
      </c>
      <c r="W836">
        <v>0.08</v>
      </c>
      <c r="X836">
        <v>0.08</v>
      </c>
      <c r="Y836">
        <v>0.08</v>
      </c>
      <c r="Z836">
        <v>9.7000000000000003E-2</v>
      </c>
      <c r="AA836">
        <v>0.1095</v>
      </c>
      <c r="AB836">
        <v>9.7000000000000003E-2</v>
      </c>
      <c r="AC836">
        <v>9.7000000000000003E-2</v>
      </c>
      <c r="AD836">
        <v>9.7000000000000003E-2</v>
      </c>
      <c r="AE836" t="str">
        <f>VLOOKUP(G836,'[2]Fee Breakdown-After May18'!BO:BP,2,0)</f>
        <v>Bayi &amp; PersalinanAksesori Fashion BayiSet Kado</v>
      </c>
      <c r="AR836" t="s">
        <v>2052</v>
      </c>
      <c r="AS836" t="s">
        <v>2054</v>
      </c>
    </row>
    <row r="837" spans="1:46">
      <c r="A837" t="s">
        <v>1244</v>
      </c>
      <c r="B837">
        <v>602284</v>
      </c>
      <c r="C837" t="s">
        <v>1269</v>
      </c>
      <c r="D837">
        <v>961928</v>
      </c>
      <c r="E837" t="s">
        <v>1272</v>
      </c>
      <c r="F837">
        <v>962440</v>
      </c>
      <c r="G837" t="s">
        <v>3866</v>
      </c>
      <c r="H837" t="s">
        <v>4527</v>
      </c>
      <c r="I837" t="s">
        <v>2457</v>
      </c>
      <c r="J837" t="s">
        <v>1948</v>
      </c>
      <c r="K837">
        <v>0.04</v>
      </c>
      <c r="L837">
        <v>7.0000000000000007E-2</v>
      </c>
      <c r="M837">
        <v>3.0000000000000006E-2</v>
      </c>
      <c r="N837">
        <v>0.1</v>
      </c>
      <c r="O837">
        <v>0.11700000000000001</v>
      </c>
      <c r="P837">
        <v>-0.02</v>
      </c>
      <c r="Q837">
        <v>0</v>
      </c>
      <c r="R837">
        <v>-0.02</v>
      </c>
      <c r="S837">
        <v>-0.02</v>
      </c>
      <c r="T837">
        <v>-0.02</v>
      </c>
      <c r="U837">
        <v>0.08</v>
      </c>
      <c r="V837">
        <v>0.1</v>
      </c>
      <c r="W837">
        <v>0.08</v>
      </c>
      <c r="X837">
        <v>0.08</v>
      </c>
      <c r="Y837">
        <v>0.08</v>
      </c>
      <c r="Z837">
        <v>9.7000000000000003E-2</v>
      </c>
      <c r="AA837">
        <v>0.11700000000000001</v>
      </c>
      <c r="AB837">
        <v>9.7000000000000003E-2</v>
      </c>
      <c r="AC837">
        <v>9.7000000000000003E-2</v>
      </c>
      <c r="AD837">
        <v>9.7000000000000003E-2</v>
      </c>
      <c r="AE837" t="str">
        <f>VLOOKUP(G837,'[2]Fee Breakdown-After May18'!BO:BP,2,0)</f>
        <v>Bayi &amp; PersalinanAksesori Fashion BayiPenutup Telinga Bayi</v>
      </c>
      <c r="AR837" t="s">
        <v>2052</v>
      </c>
      <c r="AS837" t="s">
        <v>2055</v>
      </c>
    </row>
    <row r="838" spans="1:46">
      <c r="A838" t="s">
        <v>1244</v>
      </c>
      <c r="B838">
        <v>602284</v>
      </c>
      <c r="C838" t="s">
        <v>1269</v>
      </c>
      <c r="D838">
        <v>961928</v>
      </c>
      <c r="E838" t="s">
        <v>1271</v>
      </c>
      <c r="F838">
        <v>602301</v>
      </c>
      <c r="G838" t="s">
        <v>3868</v>
      </c>
      <c r="H838" t="s">
        <v>4527</v>
      </c>
      <c r="I838" t="s">
        <v>2457</v>
      </c>
      <c r="J838" t="s">
        <v>1948</v>
      </c>
      <c r="K838">
        <v>0.04</v>
      </c>
      <c r="L838">
        <v>7.0000000000000007E-2</v>
      </c>
      <c r="M838">
        <v>3.0000000000000006E-2</v>
      </c>
      <c r="N838">
        <v>5.2500000000000005E-2</v>
      </c>
      <c r="O838">
        <v>0.107</v>
      </c>
      <c r="P838">
        <v>-0.01</v>
      </c>
      <c r="Q838">
        <v>0</v>
      </c>
      <c r="R838">
        <v>-0.01</v>
      </c>
      <c r="S838">
        <v>-0.01</v>
      </c>
      <c r="T838">
        <v>-0.01</v>
      </c>
      <c r="U838">
        <v>4.2500000000000003E-2</v>
      </c>
      <c r="V838">
        <v>5.2500000000000005E-2</v>
      </c>
      <c r="W838">
        <v>4.2500000000000003E-2</v>
      </c>
      <c r="X838">
        <v>4.2500000000000003E-2</v>
      </c>
      <c r="Y838">
        <v>4.2500000000000003E-2</v>
      </c>
      <c r="Z838">
        <v>9.7000000000000003E-2</v>
      </c>
      <c r="AA838">
        <v>0.107</v>
      </c>
      <c r="AB838">
        <v>9.7000000000000003E-2</v>
      </c>
      <c r="AC838">
        <v>9.7000000000000003E-2</v>
      </c>
      <c r="AD838">
        <v>9.7000000000000003E-2</v>
      </c>
      <c r="AE838" t="str">
        <f>VLOOKUP(G838,'[2]Fee Breakdown-After May18'!BO:BP,2,0)</f>
        <v>Bayi &amp; PersalinanAksesori Fashion BayiPerhiasan Kostum Bayi</v>
      </c>
      <c r="AR838" t="s">
        <v>2052</v>
      </c>
      <c r="AS838" t="s">
        <v>2056</v>
      </c>
    </row>
    <row r="839" spans="1:46">
      <c r="A839" t="s">
        <v>1244</v>
      </c>
      <c r="B839">
        <v>602284</v>
      </c>
      <c r="C839" t="s">
        <v>1269</v>
      </c>
      <c r="D839">
        <v>961928</v>
      </c>
      <c r="E839" t="s">
        <v>1275</v>
      </c>
      <c r="F839">
        <v>962696</v>
      </c>
      <c r="G839" t="s">
        <v>3857</v>
      </c>
      <c r="H839" t="s">
        <v>4527</v>
      </c>
      <c r="I839" t="s">
        <v>2457</v>
      </c>
      <c r="J839" t="s">
        <v>1948</v>
      </c>
      <c r="K839">
        <v>0.04</v>
      </c>
      <c r="L839">
        <v>7.0000000000000007E-2</v>
      </c>
      <c r="M839">
        <v>3.0000000000000006E-2</v>
      </c>
      <c r="N839">
        <v>0.1</v>
      </c>
      <c r="O839">
        <v>0.11700000000000001</v>
      </c>
      <c r="P839">
        <v>-0.02</v>
      </c>
      <c r="Q839">
        <v>0</v>
      </c>
      <c r="R839">
        <v>-0.02</v>
      </c>
      <c r="S839">
        <v>-0.02</v>
      </c>
      <c r="T839">
        <v>-0.02</v>
      </c>
      <c r="U839">
        <v>0.08</v>
      </c>
      <c r="V839">
        <v>0.1</v>
      </c>
      <c r="W839">
        <v>0.08</v>
      </c>
      <c r="X839">
        <v>0.08</v>
      </c>
      <c r="Y839">
        <v>0.08</v>
      </c>
      <c r="Z839">
        <v>9.7000000000000003E-2</v>
      </c>
      <c r="AA839">
        <v>0.11700000000000001</v>
      </c>
      <c r="AB839">
        <v>9.7000000000000003E-2</v>
      </c>
      <c r="AC839">
        <v>9.7000000000000003E-2</v>
      </c>
      <c r="AD839">
        <v>9.7000000000000003E-2</v>
      </c>
      <c r="AE839" t="str">
        <f>VLOOKUP(G839,'[2]Fee Breakdown-After May18'!BO:BP,2,0)</f>
        <v>Bayi &amp; PersalinanAksesori Fashion BayiAksesori Rambut Bayi</v>
      </c>
      <c r="AR839" t="s">
        <v>2052</v>
      </c>
      <c r="AS839" t="s">
        <v>2057</v>
      </c>
    </row>
    <row r="840" spans="1:46">
      <c r="A840" t="s">
        <v>1244</v>
      </c>
      <c r="B840">
        <v>602284</v>
      </c>
      <c r="C840" t="s">
        <v>1269</v>
      </c>
      <c r="D840">
        <v>961928</v>
      </c>
      <c r="E840" t="s">
        <v>1274</v>
      </c>
      <c r="F840">
        <v>962056</v>
      </c>
      <c r="G840" t="s">
        <v>3870</v>
      </c>
      <c r="H840" t="s">
        <v>4527</v>
      </c>
      <c r="I840" t="s">
        <v>2457</v>
      </c>
      <c r="J840" t="s">
        <v>1948</v>
      </c>
      <c r="K840">
        <v>0.04</v>
      </c>
      <c r="L840">
        <v>7.0000000000000007E-2</v>
      </c>
      <c r="M840">
        <v>3.0000000000000006E-2</v>
      </c>
      <c r="N840">
        <v>0.1</v>
      </c>
      <c r="O840">
        <v>0.11700000000000001</v>
      </c>
      <c r="P840">
        <v>-0.02</v>
      </c>
      <c r="Q840">
        <v>0</v>
      </c>
      <c r="R840">
        <v>-0.02</v>
      </c>
      <c r="S840">
        <v>-0.02</v>
      </c>
      <c r="T840">
        <v>-0.02</v>
      </c>
      <c r="U840">
        <v>0.08</v>
      </c>
      <c r="V840">
        <v>0.1</v>
      </c>
      <c r="W840">
        <v>0.08</v>
      </c>
      <c r="X840">
        <v>0.08</v>
      </c>
      <c r="Y840">
        <v>0.08</v>
      </c>
      <c r="Z840">
        <v>9.7000000000000003E-2</v>
      </c>
      <c r="AA840">
        <v>0.11700000000000001</v>
      </c>
      <c r="AB840">
        <v>9.7000000000000003E-2</v>
      </c>
      <c r="AC840">
        <v>9.7000000000000003E-2</v>
      </c>
      <c r="AD840">
        <v>9.7000000000000003E-2</v>
      </c>
      <c r="AE840" t="str">
        <f>VLOOKUP(G840,'[2]Fee Breakdown-After May18'!BO:BP,2,0)</f>
        <v>Bayi &amp; PersalinanAksesori Fashion BayiSarung Tangan Bayi</v>
      </c>
      <c r="AR840" t="s">
        <v>2052</v>
      </c>
      <c r="AS840" t="s">
        <v>2058</v>
      </c>
    </row>
    <row r="841" spans="1:46">
      <c r="A841" t="s">
        <v>1244</v>
      </c>
      <c r="B841">
        <v>602284</v>
      </c>
      <c r="C841" t="s">
        <v>1269</v>
      </c>
      <c r="D841">
        <v>961928</v>
      </c>
      <c r="E841" t="s">
        <v>1280</v>
      </c>
      <c r="F841">
        <v>817424</v>
      </c>
      <c r="G841" t="s">
        <v>3862</v>
      </c>
      <c r="H841" t="s">
        <v>4527</v>
      </c>
      <c r="I841" t="s">
        <v>2457</v>
      </c>
      <c r="J841" t="s">
        <v>1948</v>
      </c>
      <c r="K841">
        <v>0.04</v>
      </c>
      <c r="L841">
        <v>7.0000000000000007E-2</v>
      </c>
      <c r="M841">
        <v>3.0000000000000006E-2</v>
      </c>
      <c r="N841">
        <v>0.1</v>
      </c>
      <c r="O841">
        <v>0.11700000000000001</v>
      </c>
      <c r="P841">
        <v>-0.02</v>
      </c>
      <c r="Q841">
        <v>0</v>
      </c>
      <c r="R841">
        <v>-0.02</v>
      </c>
      <c r="S841">
        <v>-0.02</v>
      </c>
      <c r="T841">
        <v>-0.02</v>
      </c>
      <c r="U841">
        <v>0.08</v>
      </c>
      <c r="V841">
        <v>0.1</v>
      </c>
      <c r="W841">
        <v>0.08</v>
      </c>
      <c r="X841">
        <v>0.08</v>
      </c>
      <c r="Y841">
        <v>0.08</v>
      </c>
      <c r="Z841">
        <v>9.7000000000000003E-2</v>
      </c>
      <c r="AA841">
        <v>0.11700000000000001</v>
      </c>
      <c r="AB841">
        <v>9.7000000000000003E-2</v>
      </c>
      <c r="AC841">
        <v>9.7000000000000003E-2</v>
      </c>
      <c r="AD841">
        <v>9.7000000000000003E-2</v>
      </c>
      <c r="AE841" t="str">
        <f>VLOOKUP(G841,'[2]Fee Breakdown-After May18'!BO:BP,2,0)</f>
        <v>Bayi &amp; PersalinanAksesori Fashion BayiKacamata hitam</v>
      </c>
      <c r="AR841" t="s">
        <v>2052</v>
      </c>
      <c r="AS841" t="s">
        <v>2059</v>
      </c>
    </row>
    <row r="842" spans="1:46">
      <c r="A842" t="s">
        <v>1244</v>
      </c>
      <c r="B842">
        <v>602284</v>
      </c>
      <c r="C842" t="s">
        <v>1269</v>
      </c>
      <c r="D842">
        <v>961928</v>
      </c>
      <c r="E842" t="s">
        <v>1277</v>
      </c>
      <c r="F842">
        <v>962184</v>
      </c>
      <c r="G842" t="s">
        <v>3874</v>
      </c>
      <c r="H842" t="s">
        <v>4527</v>
      </c>
      <c r="I842" t="s">
        <v>2457</v>
      </c>
      <c r="J842" t="s">
        <v>1948</v>
      </c>
      <c r="K842">
        <v>0.04</v>
      </c>
      <c r="L842">
        <v>7.0000000000000007E-2</v>
      </c>
      <c r="M842">
        <v>3.0000000000000006E-2</v>
      </c>
      <c r="N842">
        <v>0.1</v>
      </c>
      <c r="O842">
        <v>0.11700000000000001</v>
      </c>
      <c r="P842">
        <v>-0.02</v>
      </c>
      <c r="Q842">
        <v>0</v>
      </c>
      <c r="R842">
        <v>-0.02</v>
      </c>
      <c r="S842">
        <v>-0.02</v>
      </c>
      <c r="T842">
        <v>-0.02</v>
      </c>
      <c r="U842">
        <v>0.08</v>
      </c>
      <c r="V842">
        <v>0.1</v>
      </c>
      <c r="W842">
        <v>0.08</v>
      </c>
      <c r="X842">
        <v>0.08</v>
      </c>
      <c r="Y842">
        <v>0.08</v>
      </c>
      <c r="Z842">
        <v>9.7000000000000003E-2</v>
      </c>
      <c r="AA842">
        <v>0.11700000000000001</v>
      </c>
      <c r="AB842">
        <v>9.7000000000000003E-2</v>
      </c>
      <c r="AC842">
        <v>9.7000000000000003E-2</v>
      </c>
      <c r="AD842">
        <v>9.7000000000000003E-2</v>
      </c>
      <c r="AE842" t="str">
        <f>VLOOKUP(G842,'[2]Fee Breakdown-After May18'!BO:BP,2,0)</f>
        <v>Bayi &amp; PersalinanAksesori Fashion BayiSyal Bayi</v>
      </c>
      <c r="AR842" t="s">
        <v>2052</v>
      </c>
      <c r="AS842" t="s">
        <v>2060</v>
      </c>
    </row>
    <row r="843" spans="1:46">
      <c r="A843" t="s">
        <v>1244</v>
      </c>
      <c r="B843">
        <v>602284</v>
      </c>
      <c r="C843" t="s">
        <v>1269</v>
      </c>
      <c r="D843">
        <v>961928</v>
      </c>
      <c r="E843" t="s">
        <v>1273</v>
      </c>
      <c r="F843">
        <v>962568</v>
      </c>
      <c r="G843" t="s">
        <v>3864</v>
      </c>
      <c r="H843" t="s">
        <v>4527</v>
      </c>
      <c r="I843" t="s">
        <v>2457</v>
      </c>
      <c r="J843" t="s">
        <v>1948</v>
      </c>
      <c r="K843">
        <v>0.04</v>
      </c>
      <c r="L843">
        <v>7.0000000000000007E-2</v>
      </c>
      <c r="M843">
        <v>3.0000000000000006E-2</v>
      </c>
      <c r="N843">
        <v>9.2499999999999999E-2</v>
      </c>
      <c r="O843">
        <v>0.1095</v>
      </c>
      <c r="P843">
        <v>-1.2500000000000002E-2</v>
      </c>
      <c r="Q843">
        <v>0</v>
      </c>
      <c r="R843">
        <v>-1.2500000000000002E-2</v>
      </c>
      <c r="S843">
        <v>-1.2500000000000002E-2</v>
      </c>
      <c r="T843">
        <v>-1.2500000000000002E-2</v>
      </c>
      <c r="U843">
        <v>0.08</v>
      </c>
      <c r="V843">
        <v>9.2499999999999999E-2</v>
      </c>
      <c r="W843">
        <v>0.08</v>
      </c>
      <c r="X843">
        <v>0.08</v>
      </c>
      <c r="Y843">
        <v>0.08</v>
      </c>
      <c r="Z843">
        <v>9.7000000000000003E-2</v>
      </c>
      <c r="AA843">
        <v>0.1095</v>
      </c>
      <c r="AB843">
        <v>9.7000000000000003E-2</v>
      </c>
      <c r="AC843">
        <v>9.7000000000000003E-2</v>
      </c>
      <c r="AD843">
        <v>9.7000000000000003E-2</v>
      </c>
      <c r="AE843" t="str">
        <f>VLOOKUP(G843,'[2]Fee Breakdown-After May18'!BO:BP,2,0)</f>
        <v>Bayi &amp; PersalinanAksesori Fashion BayiMasker Wajah Bayi</v>
      </c>
      <c r="AR843" t="s">
        <v>2052</v>
      </c>
      <c r="AS843" t="s">
        <v>2061</v>
      </c>
    </row>
    <row r="844" spans="1:46">
      <c r="A844" t="s">
        <v>1717</v>
      </c>
      <c r="B844">
        <v>700645</v>
      </c>
      <c r="C844" t="s">
        <v>1752</v>
      </c>
      <c r="D844">
        <v>2315408</v>
      </c>
      <c r="E844" t="s">
        <v>1763</v>
      </c>
      <c r="F844">
        <v>2318864</v>
      </c>
      <c r="G844" t="s">
        <v>4146</v>
      </c>
      <c r="H844" t="s">
        <v>3767</v>
      </c>
      <c r="I844" t="s">
        <v>2457</v>
      </c>
      <c r="J844" t="s">
        <v>1717</v>
      </c>
      <c r="K844">
        <v>0.04</v>
      </c>
      <c r="L844">
        <v>6.5000000000000002E-2</v>
      </c>
      <c r="M844">
        <v>2.5000000000000001E-2</v>
      </c>
      <c r="N844">
        <v>7.4999999999999997E-2</v>
      </c>
      <c r="O844">
        <v>6.2E-2</v>
      </c>
      <c r="P844">
        <v>0</v>
      </c>
      <c r="Q844">
        <v>0</v>
      </c>
      <c r="R844">
        <v>0</v>
      </c>
      <c r="S844">
        <v>0</v>
      </c>
      <c r="T844">
        <v>0</v>
      </c>
      <c r="U844">
        <v>7.4999999999999997E-2</v>
      </c>
      <c r="V844">
        <v>7.4999999999999997E-2</v>
      </c>
      <c r="W844">
        <v>7.4999999999999997E-2</v>
      </c>
      <c r="X844">
        <v>7.4999999999999997E-2</v>
      </c>
      <c r="Y844">
        <v>7.4999999999999997E-2</v>
      </c>
      <c r="Z844">
        <v>6.2E-2</v>
      </c>
      <c r="AA844">
        <v>6.2E-2</v>
      </c>
      <c r="AB844">
        <v>6.2E-2</v>
      </c>
      <c r="AC844">
        <v>6.2E-2</v>
      </c>
      <c r="AD844">
        <v>6.2E-2</v>
      </c>
      <c r="AE844" t="str">
        <f>VLOOKUP(G844,'[2]Fee Breakdown-After May18'!BO:BP,2,0)</f>
        <v>KesehatanObat ResepObat Menstruasi</v>
      </c>
      <c r="AR844" t="s">
        <v>2052</v>
      </c>
      <c r="AS844" t="s">
        <v>2062</v>
      </c>
    </row>
    <row r="845" spans="1:46">
      <c r="A845" t="s">
        <v>2267</v>
      </c>
      <c r="B845">
        <v>604579</v>
      </c>
      <c r="C845" t="s">
        <v>2273</v>
      </c>
      <c r="D845">
        <v>2315280</v>
      </c>
      <c r="E845" t="s">
        <v>2279</v>
      </c>
      <c r="F845">
        <v>2317712</v>
      </c>
      <c r="G845" t="s">
        <v>4412</v>
      </c>
      <c r="H845" t="s">
        <v>4316</v>
      </c>
      <c r="I845" t="s">
        <v>2547</v>
      </c>
      <c r="J845" t="s">
        <v>2267</v>
      </c>
      <c r="K845">
        <v>5.5E-2</v>
      </c>
      <c r="L845">
        <v>7.0000000000000007E-2</v>
      </c>
      <c r="M845">
        <v>1.5000000000000006E-2</v>
      </c>
      <c r="N845">
        <v>0.1</v>
      </c>
      <c r="O845">
        <v>0.122</v>
      </c>
      <c r="P845">
        <v>-0.02</v>
      </c>
      <c r="Q845">
        <v>0</v>
      </c>
      <c r="R845">
        <v>-0.02</v>
      </c>
      <c r="S845">
        <v>-0.02</v>
      </c>
      <c r="T845">
        <v>-0.02</v>
      </c>
      <c r="U845">
        <v>0.08</v>
      </c>
      <c r="V845">
        <v>0.1</v>
      </c>
      <c r="W845">
        <v>0.08</v>
      </c>
      <c r="X845">
        <v>0.08</v>
      </c>
      <c r="Y845">
        <v>0.08</v>
      </c>
      <c r="Z845">
        <v>0.10199999999999999</v>
      </c>
      <c r="AA845">
        <v>0.122</v>
      </c>
      <c r="AB845">
        <v>0.10199999999999999</v>
      </c>
      <c r="AC845">
        <v>0.10199999999999999</v>
      </c>
      <c r="AD845">
        <v>0.10199999999999999</v>
      </c>
      <c r="AE845" t="str">
        <f>VLOOKUP(G845,'[2]Fee Breakdown-After May18'!BO:BP,2,0)</f>
        <v>Alat &amp; Perangkat KerasOtomatisasi IndustriPengontrol Logika Terprogram (PLC)</v>
      </c>
      <c r="AR845" t="s">
        <v>2052</v>
      </c>
      <c r="AS845" t="s">
        <v>2063</v>
      </c>
      <c r="AT845" t="s">
        <v>2064</v>
      </c>
    </row>
    <row r="846" spans="1:46">
      <c r="A846" t="s">
        <v>1929</v>
      </c>
      <c r="B846">
        <v>953224</v>
      </c>
      <c r="C846" t="s">
        <v>1945</v>
      </c>
      <c r="D846">
        <v>964104</v>
      </c>
      <c r="G846" t="s">
        <v>3562</v>
      </c>
      <c r="H846" t="s">
        <v>3562</v>
      </c>
      <c r="I846" t="s">
        <v>246</v>
      </c>
      <c r="J846" t="s">
        <v>2479</v>
      </c>
      <c r="K846">
        <v>0.04</v>
      </c>
      <c r="L846">
        <v>4.4999999999999998E-2</v>
      </c>
      <c r="M846">
        <v>4.9999999999999975E-3</v>
      </c>
      <c r="N846">
        <v>4.7500000000000001E-2</v>
      </c>
      <c r="O846">
        <v>3.6999999999999998E-2</v>
      </c>
      <c r="P846">
        <v>-5.0000000000000001E-3</v>
      </c>
      <c r="Q846">
        <v>0</v>
      </c>
      <c r="R846">
        <v>-5.0000000000000001E-3</v>
      </c>
      <c r="S846">
        <v>-5.0000000000000001E-3</v>
      </c>
      <c r="T846">
        <v>-5.0000000000000001E-3</v>
      </c>
      <c r="U846">
        <v>4.2500000000000003E-2</v>
      </c>
      <c r="V846">
        <v>4.7500000000000001E-2</v>
      </c>
      <c r="W846">
        <v>4.2500000000000003E-2</v>
      </c>
      <c r="X846">
        <v>4.2500000000000003E-2</v>
      </c>
      <c r="Y846">
        <v>4.2500000000000003E-2</v>
      </c>
      <c r="Z846">
        <v>3.2000000000000001E-2</v>
      </c>
      <c r="AA846">
        <v>3.6999999999999998E-2</v>
      </c>
      <c r="AB846">
        <v>3.2000000000000001E-2</v>
      </c>
      <c r="AC846">
        <v>3.2000000000000001E-2</v>
      </c>
      <c r="AD846">
        <v>3.2000000000000001E-2</v>
      </c>
      <c r="AE846" t="str">
        <f>VLOOKUP(G846,'[2]Fee Breakdown-After May18'!BO:BP,2,0)</f>
        <v>Aksesori Perhiasan &amp; TurunannyaRubi, Safir &amp; Zamrud</v>
      </c>
      <c r="AR846" t="s">
        <v>2052</v>
      </c>
      <c r="AS846" t="s">
        <v>2063</v>
      </c>
      <c r="AT846" t="s">
        <v>2065</v>
      </c>
    </row>
    <row r="847" spans="1:46">
      <c r="A847" t="s">
        <v>1929</v>
      </c>
      <c r="B847">
        <v>953224</v>
      </c>
      <c r="C847" t="s">
        <v>1931</v>
      </c>
      <c r="D847">
        <v>964360</v>
      </c>
      <c r="E847" t="s">
        <v>1937</v>
      </c>
      <c r="F847">
        <v>973960</v>
      </c>
      <c r="G847" t="s">
        <v>3528</v>
      </c>
      <c r="H847" t="s">
        <v>4529</v>
      </c>
      <c r="I847" t="s">
        <v>246</v>
      </c>
      <c r="J847" t="s">
        <v>2479</v>
      </c>
      <c r="K847">
        <v>0.04</v>
      </c>
      <c r="L847">
        <v>4.4999999999999998E-2</v>
      </c>
      <c r="M847">
        <v>4.9999999999999975E-3</v>
      </c>
      <c r="N847">
        <v>4.7500000000000001E-2</v>
      </c>
      <c r="O847">
        <v>3.6999999999999998E-2</v>
      </c>
      <c r="P847">
        <v>-5.0000000000000001E-3</v>
      </c>
      <c r="Q847">
        <v>0</v>
      </c>
      <c r="R847">
        <v>-5.0000000000000001E-3</v>
      </c>
      <c r="S847">
        <v>-5.0000000000000001E-3</v>
      </c>
      <c r="T847">
        <v>-5.0000000000000001E-3</v>
      </c>
      <c r="U847">
        <v>4.2500000000000003E-2</v>
      </c>
      <c r="V847">
        <v>4.7500000000000001E-2</v>
      </c>
      <c r="W847">
        <v>4.2500000000000003E-2</v>
      </c>
      <c r="X847">
        <v>4.2500000000000003E-2</v>
      </c>
      <c r="Y847">
        <v>4.2500000000000003E-2</v>
      </c>
      <c r="Z847">
        <v>3.2000000000000001E-2</v>
      </c>
      <c r="AA847">
        <v>3.6999999999999998E-2</v>
      </c>
      <c r="AB847">
        <v>3.2000000000000001E-2</v>
      </c>
      <c r="AC847">
        <v>3.2000000000000001E-2</v>
      </c>
      <c r="AD847">
        <v>3.2000000000000001E-2</v>
      </c>
      <c r="AE847" t="str">
        <f>VLOOKUP(G847,'[2]Fee Breakdown-After May18'!BO:BP,2,0)</f>
        <v>Aksesori Perhiasan &amp; TurunannyaBatu Permata ArtifisialCincin Batu Permata Artifisial</v>
      </c>
      <c r="AR847" t="s">
        <v>2052</v>
      </c>
      <c r="AS847" t="s">
        <v>2063</v>
      </c>
      <c r="AT847" t="s">
        <v>2066</v>
      </c>
    </row>
    <row r="848" spans="1:46">
      <c r="A848" t="s">
        <v>1929</v>
      </c>
      <c r="B848">
        <v>953224</v>
      </c>
      <c r="C848" t="s">
        <v>1931</v>
      </c>
      <c r="D848">
        <v>964360</v>
      </c>
      <c r="E848" t="s">
        <v>1936</v>
      </c>
      <c r="F848">
        <v>958216</v>
      </c>
      <c r="G848" t="s">
        <v>3532</v>
      </c>
      <c r="H848" t="s">
        <v>4529</v>
      </c>
      <c r="I848" t="s">
        <v>246</v>
      </c>
      <c r="J848" t="s">
        <v>2479</v>
      </c>
      <c r="K848">
        <v>0.04</v>
      </c>
      <c r="L848">
        <v>4.4999999999999998E-2</v>
      </c>
      <c r="M848">
        <v>4.9999999999999975E-3</v>
      </c>
      <c r="N848">
        <v>4.7500000000000001E-2</v>
      </c>
      <c r="O848">
        <v>3.6999999999999998E-2</v>
      </c>
      <c r="P848">
        <v>-5.0000000000000001E-3</v>
      </c>
      <c r="Q848">
        <v>0</v>
      </c>
      <c r="R848">
        <v>-5.0000000000000001E-3</v>
      </c>
      <c r="S848">
        <v>-5.0000000000000001E-3</v>
      </c>
      <c r="T848">
        <v>-5.0000000000000001E-3</v>
      </c>
      <c r="U848">
        <v>4.2500000000000003E-2</v>
      </c>
      <c r="V848">
        <v>4.7500000000000001E-2</v>
      </c>
      <c r="W848">
        <v>4.2500000000000003E-2</v>
      </c>
      <c r="X848">
        <v>4.2500000000000003E-2</v>
      </c>
      <c r="Y848">
        <v>4.2500000000000003E-2</v>
      </c>
      <c r="Z848">
        <v>3.2000000000000001E-2</v>
      </c>
      <c r="AA848">
        <v>3.6999999999999998E-2</v>
      </c>
      <c r="AB848">
        <v>3.2000000000000001E-2</v>
      </c>
      <c r="AC848">
        <v>3.2000000000000001E-2</v>
      </c>
      <c r="AD848">
        <v>3.2000000000000001E-2</v>
      </c>
      <c r="AE848" t="str">
        <f>VLOOKUP(G848,'[2]Fee Breakdown-After May18'!BO:BP,2,0)</f>
        <v>Aksesori Perhiasan &amp; TurunannyaBatu Permata ArtifisialKalung &amp; Liontin Batu Permata Artifisial</v>
      </c>
      <c r="AR848" t="s">
        <v>2052</v>
      </c>
      <c r="AS848" t="s">
        <v>2063</v>
      </c>
      <c r="AT848" t="s">
        <v>2067</v>
      </c>
    </row>
    <row r="849" spans="1:46">
      <c r="A849" t="s">
        <v>1929</v>
      </c>
      <c r="B849">
        <v>953224</v>
      </c>
      <c r="C849" t="s">
        <v>1931</v>
      </c>
      <c r="D849">
        <v>964360</v>
      </c>
      <c r="E849" t="s">
        <v>1934</v>
      </c>
      <c r="F849">
        <v>974216</v>
      </c>
      <c r="G849" t="s">
        <v>3526</v>
      </c>
      <c r="H849" t="s">
        <v>4529</v>
      </c>
      <c r="I849" t="s">
        <v>246</v>
      </c>
      <c r="J849" t="s">
        <v>2479</v>
      </c>
      <c r="K849">
        <v>0.04</v>
      </c>
      <c r="L849">
        <v>4.4999999999999998E-2</v>
      </c>
      <c r="M849">
        <v>4.9999999999999975E-3</v>
      </c>
      <c r="N849">
        <v>4.7500000000000001E-2</v>
      </c>
      <c r="O849">
        <v>3.6999999999999998E-2</v>
      </c>
      <c r="P849">
        <v>-5.0000000000000001E-3</v>
      </c>
      <c r="Q849">
        <v>0</v>
      </c>
      <c r="R849">
        <v>-5.0000000000000001E-3</v>
      </c>
      <c r="S849">
        <v>-5.0000000000000001E-3</v>
      </c>
      <c r="T849">
        <v>-5.0000000000000001E-3</v>
      </c>
      <c r="U849">
        <v>4.2500000000000003E-2</v>
      </c>
      <c r="V849">
        <v>4.7500000000000001E-2</v>
      </c>
      <c r="W849">
        <v>4.2500000000000003E-2</v>
      </c>
      <c r="X849">
        <v>4.2500000000000003E-2</v>
      </c>
      <c r="Y849">
        <v>4.2500000000000003E-2</v>
      </c>
      <c r="Z849">
        <v>3.2000000000000001E-2</v>
      </c>
      <c r="AA849">
        <v>3.6999999999999998E-2</v>
      </c>
      <c r="AB849">
        <v>3.2000000000000001E-2</v>
      </c>
      <c r="AC849">
        <v>3.2000000000000001E-2</v>
      </c>
      <c r="AD849">
        <v>3.2000000000000001E-2</v>
      </c>
      <c r="AE849" t="str">
        <f>VLOOKUP(G849,'[2]Fee Breakdown-After May18'!BO:BP,2,0)</f>
        <v>Aksesori Perhiasan &amp; TurunannyaBatu Permata ArtifisialAnting Batu Permata Artifisial</v>
      </c>
      <c r="AR849" t="s">
        <v>2052</v>
      </c>
      <c r="AS849" t="s">
        <v>2063</v>
      </c>
      <c r="AT849" t="s">
        <v>2068</v>
      </c>
    </row>
    <row r="850" spans="1:46">
      <c r="A850" t="s">
        <v>1929</v>
      </c>
      <c r="B850">
        <v>953224</v>
      </c>
      <c r="C850" t="s">
        <v>1931</v>
      </c>
      <c r="D850">
        <v>964360</v>
      </c>
      <c r="E850" t="s">
        <v>1932</v>
      </c>
      <c r="F850">
        <v>974088</v>
      </c>
      <c r="G850" t="s">
        <v>3530</v>
      </c>
      <c r="H850" t="s">
        <v>4529</v>
      </c>
      <c r="I850" t="s">
        <v>246</v>
      </c>
      <c r="J850" t="s">
        <v>2479</v>
      </c>
      <c r="K850">
        <v>0.04</v>
      </c>
      <c r="L850">
        <v>4.4999999999999998E-2</v>
      </c>
      <c r="M850">
        <v>4.9999999999999975E-3</v>
      </c>
      <c r="N850">
        <v>4.7500000000000001E-2</v>
      </c>
      <c r="O850">
        <v>3.6999999999999998E-2</v>
      </c>
      <c r="P850">
        <v>-5.0000000000000001E-3</v>
      </c>
      <c r="Q850">
        <v>0</v>
      </c>
      <c r="R850">
        <v>-5.0000000000000001E-3</v>
      </c>
      <c r="S850">
        <v>-5.0000000000000001E-3</v>
      </c>
      <c r="T850">
        <v>-5.0000000000000001E-3</v>
      </c>
      <c r="U850">
        <v>4.2500000000000003E-2</v>
      </c>
      <c r="V850">
        <v>4.7500000000000001E-2</v>
      </c>
      <c r="W850">
        <v>4.2500000000000003E-2</v>
      </c>
      <c r="X850">
        <v>4.2500000000000003E-2</v>
      </c>
      <c r="Y850">
        <v>4.2500000000000003E-2</v>
      </c>
      <c r="Z850">
        <v>3.2000000000000001E-2</v>
      </c>
      <c r="AA850">
        <v>3.6999999999999998E-2</v>
      </c>
      <c r="AB850">
        <v>3.2000000000000001E-2</v>
      </c>
      <c r="AC850">
        <v>3.2000000000000001E-2</v>
      </c>
      <c r="AD850">
        <v>3.2000000000000001E-2</v>
      </c>
      <c r="AE850" t="str">
        <f>VLOOKUP(G850,'[2]Fee Breakdown-After May18'!BO:BP,2,0)</f>
        <v>Aksesori Perhiasan &amp; TurunannyaBatu Permata ArtifisialGelang &amp; Gelang Kaki Batu Permata Artifisial</v>
      </c>
      <c r="AR850" t="s">
        <v>2052</v>
      </c>
      <c r="AS850" t="s">
        <v>2063</v>
      </c>
      <c r="AT850" t="s">
        <v>2069</v>
      </c>
    </row>
    <row r="851" spans="1:46">
      <c r="A851" t="s">
        <v>1929</v>
      </c>
      <c r="B851">
        <v>953224</v>
      </c>
      <c r="C851" t="s">
        <v>1931</v>
      </c>
      <c r="D851">
        <v>964360</v>
      </c>
      <c r="E851" t="s">
        <v>1935</v>
      </c>
      <c r="F851">
        <v>974344</v>
      </c>
      <c r="G851" t="s">
        <v>3534</v>
      </c>
      <c r="H851" t="s">
        <v>4529</v>
      </c>
      <c r="I851" t="s">
        <v>246</v>
      </c>
      <c r="J851" t="s">
        <v>2479</v>
      </c>
      <c r="K851">
        <v>0.04</v>
      </c>
      <c r="L851">
        <v>4.4999999999999998E-2</v>
      </c>
      <c r="M851">
        <v>4.9999999999999975E-3</v>
      </c>
      <c r="N851">
        <v>4.7500000000000001E-2</v>
      </c>
      <c r="O851">
        <v>3.6999999999999998E-2</v>
      </c>
      <c r="P851">
        <v>-5.0000000000000001E-3</v>
      </c>
      <c r="Q851">
        <v>0</v>
      </c>
      <c r="R851">
        <v>-5.0000000000000001E-3</v>
      </c>
      <c r="S851">
        <v>-5.0000000000000001E-3</v>
      </c>
      <c r="T851">
        <v>-5.0000000000000001E-3</v>
      </c>
      <c r="U851">
        <v>4.2500000000000003E-2</v>
      </c>
      <c r="V851">
        <v>4.7500000000000001E-2</v>
      </c>
      <c r="W851">
        <v>4.2500000000000003E-2</v>
      </c>
      <c r="X851">
        <v>4.2500000000000003E-2</v>
      </c>
      <c r="Y851">
        <v>4.2500000000000003E-2</v>
      </c>
      <c r="Z851">
        <v>3.2000000000000001E-2</v>
      </c>
      <c r="AA851">
        <v>3.6999999999999998E-2</v>
      </c>
      <c r="AB851">
        <v>3.2000000000000001E-2</v>
      </c>
      <c r="AC851">
        <v>3.2000000000000001E-2</v>
      </c>
      <c r="AD851">
        <v>3.2000000000000001E-2</v>
      </c>
      <c r="AE851" t="str">
        <f>VLOOKUP(G851,'[2]Fee Breakdown-After May18'!BO:BP,2,0)</f>
        <v>Aksesori Perhiasan &amp; TurunannyaBatu Permata ArtifisialSet Perhiasan Batu Permata Artifisial</v>
      </c>
      <c r="AR851" t="s">
        <v>2052</v>
      </c>
      <c r="AS851" t="s">
        <v>2070</v>
      </c>
    </row>
    <row r="852" spans="1:46">
      <c r="A852" t="s">
        <v>1929</v>
      </c>
      <c r="B852">
        <v>953224</v>
      </c>
      <c r="C852" t="s">
        <v>1931</v>
      </c>
      <c r="D852">
        <v>964360</v>
      </c>
      <c r="E852" t="s">
        <v>1933</v>
      </c>
      <c r="F852">
        <v>974472</v>
      </c>
      <c r="G852" t="s">
        <v>3523</v>
      </c>
      <c r="H852" t="s">
        <v>4529</v>
      </c>
      <c r="I852" t="s">
        <v>246</v>
      </c>
      <c r="J852" t="s">
        <v>2479</v>
      </c>
      <c r="K852">
        <v>0.04</v>
      </c>
      <c r="L852">
        <v>4.4999999999999998E-2</v>
      </c>
      <c r="M852">
        <v>4.9999999999999975E-3</v>
      </c>
      <c r="N852">
        <v>4.7500000000000001E-2</v>
      </c>
      <c r="O852">
        <v>3.6999999999999998E-2</v>
      </c>
      <c r="P852">
        <v>-5.0000000000000001E-3</v>
      </c>
      <c r="Q852">
        <v>0</v>
      </c>
      <c r="R852">
        <v>-5.0000000000000001E-3</v>
      </c>
      <c r="S852">
        <v>-5.0000000000000001E-3</v>
      </c>
      <c r="T852">
        <v>-5.0000000000000001E-3</v>
      </c>
      <c r="U852">
        <v>4.2500000000000003E-2</v>
      </c>
      <c r="V852">
        <v>4.7500000000000001E-2</v>
      </c>
      <c r="W852">
        <v>4.2500000000000003E-2</v>
      </c>
      <c r="X852">
        <v>4.2500000000000003E-2</v>
      </c>
      <c r="Y852">
        <v>4.2500000000000003E-2</v>
      </c>
      <c r="Z852">
        <v>3.2000000000000001E-2</v>
      </c>
      <c r="AA852">
        <v>3.6999999999999998E-2</v>
      </c>
      <c r="AB852">
        <v>3.2000000000000001E-2</v>
      </c>
      <c r="AC852">
        <v>3.2000000000000001E-2</v>
      </c>
      <c r="AD852">
        <v>3.2000000000000001E-2</v>
      </c>
      <c r="AE852" t="str">
        <f>VLOOKUP(G852,'[2]Fee Breakdown-After May18'!BO:BP,2,0)</f>
        <v>Aksesori Perhiasan &amp; TurunannyaBatu Permata ArtifisialAksesori Pakaian Batu Permata Artifisial</v>
      </c>
      <c r="AR852" t="s">
        <v>2052</v>
      </c>
      <c r="AS852" t="s">
        <v>2071</v>
      </c>
    </row>
    <row r="853" spans="1:46">
      <c r="A853" t="s">
        <v>1717</v>
      </c>
      <c r="B853">
        <v>700645</v>
      </c>
      <c r="C853" t="s">
        <v>373</v>
      </c>
      <c r="D853">
        <v>2315536</v>
      </c>
      <c r="E853" t="s">
        <v>1773</v>
      </c>
      <c r="F853">
        <v>2320912</v>
      </c>
      <c r="G853" t="s">
        <v>2489</v>
      </c>
      <c r="H853" t="s">
        <v>3641</v>
      </c>
      <c r="I853" t="s">
        <v>2403</v>
      </c>
      <c r="J853" t="s">
        <v>2529</v>
      </c>
      <c r="K853">
        <v>0.04</v>
      </c>
      <c r="L853">
        <v>6.5000000000000002E-2</v>
      </c>
      <c r="M853">
        <v>2.5000000000000001E-2</v>
      </c>
      <c r="N853">
        <v>7.4999999999999997E-2</v>
      </c>
      <c r="O853">
        <v>0.06</v>
      </c>
      <c r="P853">
        <v>0</v>
      </c>
      <c r="Q853">
        <v>0</v>
      </c>
      <c r="R853">
        <v>0</v>
      </c>
      <c r="S853">
        <v>0</v>
      </c>
      <c r="T853">
        <v>0</v>
      </c>
      <c r="U853">
        <v>7.4999999999999997E-2</v>
      </c>
      <c r="V853">
        <v>7.4999999999999997E-2</v>
      </c>
      <c r="W853">
        <v>7.4999999999999997E-2</v>
      </c>
      <c r="X853">
        <v>7.4999999999999997E-2</v>
      </c>
      <c r="Y853">
        <v>7.4999999999999997E-2</v>
      </c>
      <c r="Z853">
        <v>0.06</v>
      </c>
      <c r="AA853">
        <v>0.06</v>
      </c>
      <c r="AB853">
        <v>0.06</v>
      </c>
      <c r="AC853">
        <v>0.06</v>
      </c>
      <c r="AD853">
        <v>0.06</v>
      </c>
      <c r="AE853" t="str">
        <f>VLOOKUP(G853,'[2]Fee Breakdown-After May18'!BO:BP,2,0)</f>
        <v>KesehatanVaporizerPengisi Daya Vape</v>
      </c>
      <c r="AR853" t="s">
        <v>2072</v>
      </c>
      <c r="AS853" t="s">
        <v>1134</v>
      </c>
      <c r="AT853" t="s">
        <v>2073</v>
      </c>
    </row>
    <row r="854" spans="1:46">
      <c r="A854" t="s">
        <v>2160</v>
      </c>
      <c r="B854">
        <v>603014</v>
      </c>
      <c r="C854" t="s">
        <v>2243</v>
      </c>
      <c r="D854">
        <v>846224</v>
      </c>
      <c r="G854" t="s">
        <v>3779</v>
      </c>
      <c r="H854" t="s">
        <v>3779</v>
      </c>
      <c r="I854" t="s">
        <v>246</v>
      </c>
      <c r="J854" t="s">
        <v>2748</v>
      </c>
      <c r="K854">
        <v>0.06</v>
      </c>
      <c r="L854">
        <v>6.5000000000000002E-2</v>
      </c>
      <c r="M854">
        <v>5.0000000000000044E-3</v>
      </c>
      <c r="N854">
        <v>0.1</v>
      </c>
      <c r="O854">
        <v>0.122</v>
      </c>
      <c r="P854">
        <v>-0.02</v>
      </c>
      <c r="Q854">
        <v>0</v>
      </c>
      <c r="R854">
        <v>-0.02</v>
      </c>
      <c r="S854">
        <v>-0.02</v>
      </c>
      <c r="T854">
        <v>-0.02</v>
      </c>
      <c r="U854">
        <v>0.08</v>
      </c>
      <c r="V854">
        <v>0.1</v>
      </c>
      <c r="W854">
        <v>0.08</v>
      </c>
      <c r="X854">
        <v>0.08</v>
      </c>
      <c r="Y854">
        <v>0.08</v>
      </c>
      <c r="Z854">
        <v>0.10199999999999999</v>
      </c>
      <c r="AA854">
        <v>0.122</v>
      </c>
      <c r="AB854">
        <v>0.10199999999999999</v>
      </c>
      <c r="AC854">
        <v>0.10199999999999999</v>
      </c>
      <c r="AD854">
        <v>0.10199999999999999</v>
      </c>
      <c r="AE854" t="str">
        <f>VLOOKUP(G854,'[2]Fee Breakdown-After May18'!BO:BP,2,0)</f>
        <v>Olahraga &amp; OutdoorBaju renang, baju selancar, &amp; baju selam</v>
      </c>
      <c r="AR854" t="s">
        <v>2072</v>
      </c>
      <c r="AS854" t="s">
        <v>1134</v>
      </c>
      <c r="AT854" t="s">
        <v>2074</v>
      </c>
    </row>
    <row r="855" spans="1:46">
      <c r="A855" t="s">
        <v>2267</v>
      </c>
      <c r="B855">
        <v>604579</v>
      </c>
      <c r="C855" t="s">
        <v>2273</v>
      </c>
      <c r="D855">
        <v>2315280</v>
      </c>
      <c r="E855" t="s">
        <v>2280</v>
      </c>
      <c r="F855">
        <v>2317840</v>
      </c>
      <c r="G855" t="s">
        <v>4414</v>
      </c>
      <c r="H855" t="s">
        <v>4316</v>
      </c>
      <c r="I855" t="s">
        <v>2547</v>
      </c>
      <c r="J855" t="s">
        <v>2267</v>
      </c>
      <c r="K855">
        <v>5.5E-2</v>
      </c>
      <c r="L855">
        <v>7.0000000000000007E-2</v>
      </c>
      <c r="M855">
        <v>1.5000000000000006E-2</v>
      </c>
      <c r="N855">
        <v>0.1</v>
      </c>
      <c r="O855">
        <v>0.122</v>
      </c>
      <c r="P855">
        <v>-0.02</v>
      </c>
      <c r="Q855">
        <v>0</v>
      </c>
      <c r="R855">
        <v>-0.02</v>
      </c>
      <c r="S855">
        <v>-0.02</v>
      </c>
      <c r="T855">
        <v>-0.02</v>
      </c>
      <c r="U855">
        <v>0.08</v>
      </c>
      <c r="V855">
        <v>0.1</v>
      </c>
      <c r="W855">
        <v>0.08</v>
      </c>
      <c r="X855">
        <v>0.08</v>
      </c>
      <c r="Y855">
        <v>0.08</v>
      </c>
      <c r="Z855">
        <v>0.10199999999999999</v>
      </c>
      <c r="AA855">
        <v>0.122</v>
      </c>
      <c r="AB855">
        <v>0.10199999999999999</v>
      </c>
      <c r="AC855">
        <v>0.10199999999999999</v>
      </c>
      <c r="AD855">
        <v>0.10199999999999999</v>
      </c>
      <c r="AE855" t="str">
        <f>VLOOKUP(G855,'[2]Fee Breakdown-After May18'!BO:BP,2,0)</f>
        <v>Alat &amp; Perangkat KerasOtomatisasi IndustriTombol Tekan</v>
      </c>
      <c r="AR855" t="s">
        <v>2072</v>
      </c>
      <c r="AS855" t="s">
        <v>1134</v>
      </c>
      <c r="AT855" t="s">
        <v>2075</v>
      </c>
    </row>
    <row r="856" spans="1:46">
      <c r="A856" t="s">
        <v>2072</v>
      </c>
      <c r="B856">
        <v>601739</v>
      </c>
      <c r="C856" t="s">
        <v>2138</v>
      </c>
      <c r="D856">
        <v>978952</v>
      </c>
      <c r="E856" t="s">
        <v>2143</v>
      </c>
      <c r="F856">
        <v>990728</v>
      </c>
      <c r="G856" t="s">
        <v>3258</v>
      </c>
      <c r="H856" t="s">
        <v>4530</v>
      </c>
      <c r="I856" t="s">
        <v>2403</v>
      </c>
      <c r="J856" t="s">
        <v>2818</v>
      </c>
      <c r="K856">
        <v>0.04</v>
      </c>
      <c r="L856">
        <v>0.03</v>
      </c>
      <c r="M856">
        <v>-1.0000000000000002E-2</v>
      </c>
      <c r="N856">
        <v>0.1</v>
      </c>
      <c r="O856">
        <v>8.2000000000000003E-2</v>
      </c>
      <c r="P856">
        <v>-0.02</v>
      </c>
      <c r="Q856">
        <v>0</v>
      </c>
      <c r="R856">
        <v>-0.02</v>
      </c>
      <c r="S856">
        <v>-0.02</v>
      </c>
      <c r="T856">
        <v>-0.02</v>
      </c>
      <c r="U856">
        <v>0.08</v>
      </c>
      <c r="V856">
        <v>0.1</v>
      </c>
      <c r="W856">
        <v>0.08</v>
      </c>
      <c r="X856">
        <v>0.08</v>
      </c>
      <c r="Y856">
        <v>0.08</v>
      </c>
      <c r="Z856">
        <v>6.2E-2</v>
      </c>
      <c r="AA856">
        <v>8.2000000000000003E-2</v>
      </c>
      <c r="AB856">
        <v>6.2E-2</v>
      </c>
      <c r="AC856">
        <v>6.2E-2</v>
      </c>
      <c r="AD856">
        <v>6.2E-2</v>
      </c>
      <c r="AE856" t="str">
        <f>VLOOKUP(G856,'[2]Fee Breakdown-After May18'!BO:BP,2,0)</f>
        <v>Telepon &amp; ElektronikAksesori UniversalKipas USB &amp; Seluler</v>
      </c>
      <c r="AR856" t="s">
        <v>2072</v>
      </c>
      <c r="AS856" t="s">
        <v>1134</v>
      </c>
      <c r="AT856" t="s">
        <v>2076</v>
      </c>
    </row>
    <row r="857" spans="1:46">
      <c r="A857" t="s">
        <v>2072</v>
      </c>
      <c r="B857">
        <v>601739</v>
      </c>
      <c r="C857" t="s">
        <v>2138</v>
      </c>
      <c r="D857">
        <v>978952</v>
      </c>
      <c r="E857" t="s">
        <v>2144</v>
      </c>
      <c r="F857">
        <v>983816</v>
      </c>
      <c r="G857" t="s">
        <v>3262</v>
      </c>
      <c r="H857" t="s">
        <v>4530</v>
      </c>
      <c r="I857" t="s">
        <v>2403</v>
      </c>
      <c r="J857" t="s">
        <v>2818</v>
      </c>
      <c r="K857">
        <v>0.04</v>
      </c>
      <c r="L857">
        <v>0.03</v>
      </c>
      <c r="M857">
        <v>-1.0000000000000002E-2</v>
      </c>
      <c r="N857">
        <v>0.08</v>
      </c>
      <c r="O857">
        <v>7.1999999999999995E-2</v>
      </c>
      <c r="P857">
        <v>-0.02</v>
      </c>
      <c r="Q857">
        <v>0</v>
      </c>
      <c r="R857">
        <v>-0.02</v>
      </c>
      <c r="S857">
        <v>-0.02</v>
      </c>
      <c r="T857">
        <v>-0.02</v>
      </c>
      <c r="U857">
        <v>0.06</v>
      </c>
      <c r="V857">
        <v>0.08</v>
      </c>
      <c r="W857">
        <v>0.06</v>
      </c>
      <c r="X857">
        <v>0.06</v>
      </c>
      <c r="Y857">
        <v>0.06</v>
      </c>
      <c r="Z857">
        <v>5.1999999999999991E-2</v>
      </c>
      <c r="AA857">
        <v>7.1999999999999995E-2</v>
      </c>
      <c r="AB857">
        <v>5.1999999999999991E-2</v>
      </c>
      <c r="AC857">
        <v>5.1999999999999991E-2</v>
      </c>
      <c r="AD857">
        <v>5.1999999999999991E-2</v>
      </c>
      <c r="AE857" t="str">
        <f>VLOOKUP(G857,'[2]Fee Breakdown-After May18'!BO:BP,2,0)</f>
        <v>Telepon &amp; ElektronikAksesori UniversalLampu USB &amp; Seluler</v>
      </c>
      <c r="AR857" t="s">
        <v>2072</v>
      </c>
      <c r="AS857" t="s">
        <v>1134</v>
      </c>
      <c r="AT857" t="s">
        <v>2077</v>
      </c>
    </row>
    <row r="858" spans="1:46">
      <c r="A858" t="s">
        <v>2072</v>
      </c>
      <c r="B858">
        <v>601739</v>
      </c>
      <c r="C858" t="s">
        <v>2138</v>
      </c>
      <c r="D858">
        <v>978952</v>
      </c>
      <c r="E858" t="s">
        <v>2145</v>
      </c>
      <c r="F858">
        <v>803856</v>
      </c>
      <c r="G858" t="s">
        <v>3270</v>
      </c>
      <c r="H858" t="s">
        <v>4530</v>
      </c>
      <c r="I858" t="s">
        <v>2403</v>
      </c>
      <c r="J858" t="s">
        <v>2818</v>
      </c>
      <c r="K858">
        <v>0.04</v>
      </c>
      <c r="L858">
        <v>0.03</v>
      </c>
      <c r="M858">
        <v>-1.0000000000000002E-2</v>
      </c>
      <c r="N858">
        <v>0.08</v>
      </c>
      <c r="O858">
        <v>5.1999999999999998E-2</v>
      </c>
      <c r="P858">
        <v>-0.02</v>
      </c>
      <c r="Q858">
        <v>0</v>
      </c>
      <c r="R858">
        <v>-0.02</v>
      </c>
      <c r="S858">
        <v>-0.02</v>
      </c>
      <c r="T858">
        <v>-0.02</v>
      </c>
      <c r="U858">
        <v>0.06</v>
      </c>
      <c r="V858">
        <v>0.08</v>
      </c>
      <c r="W858">
        <v>0.06</v>
      </c>
      <c r="X858">
        <v>0.06</v>
      </c>
      <c r="Y858">
        <v>0.06</v>
      </c>
      <c r="Z858">
        <v>3.2000000000000001E-2</v>
      </c>
      <c r="AA858">
        <v>5.1999999999999998E-2</v>
      </c>
      <c r="AB858">
        <v>3.2000000000000001E-2</v>
      </c>
      <c r="AC858">
        <v>3.2000000000000001E-2</v>
      </c>
      <c r="AD858">
        <v>3.2000000000000001E-2</v>
      </c>
      <c r="AE858" t="str">
        <f>VLOOKUP(G858,'[2]Fee Breakdown-After May18'!BO:BP,2,0)</f>
        <v>Telepon &amp; ElektronikAksesori UniversalPenyedot Debu USB</v>
      </c>
      <c r="AR858" t="s">
        <v>2072</v>
      </c>
      <c r="AS858" t="s">
        <v>1134</v>
      </c>
      <c r="AT858" t="s">
        <v>2078</v>
      </c>
    </row>
    <row r="859" spans="1:46">
      <c r="A859" t="s">
        <v>2072</v>
      </c>
      <c r="B859">
        <v>601739</v>
      </c>
      <c r="C859" t="s">
        <v>2138</v>
      </c>
      <c r="D859">
        <v>978952</v>
      </c>
      <c r="E859" t="s">
        <v>2142</v>
      </c>
      <c r="F859">
        <v>842128</v>
      </c>
      <c r="G859" t="s">
        <v>3266</v>
      </c>
      <c r="H859" t="s">
        <v>4530</v>
      </c>
      <c r="I859" t="s">
        <v>2403</v>
      </c>
      <c r="J859" t="s">
        <v>2818</v>
      </c>
      <c r="K859">
        <v>0.04</v>
      </c>
      <c r="L859">
        <v>0.03</v>
      </c>
      <c r="M859">
        <v>-1.0000000000000002E-2</v>
      </c>
      <c r="N859">
        <v>0.1</v>
      </c>
      <c r="O859">
        <v>0.11700000000000001</v>
      </c>
      <c r="P859">
        <v>-0.02</v>
      </c>
      <c r="Q859">
        <v>0</v>
      </c>
      <c r="R859">
        <v>-0.02</v>
      </c>
      <c r="S859">
        <v>-0.02</v>
      </c>
      <c r="T859">
        <v>-0.02</v>
      </c>
      <c r="U859">
        <v>0.08</v>
      </c>
      <c r="V859">
        <v>0.1</v>
      </c>
      <c r="W859">
        <v>0.08</v>
      </c>
      <c r="X859">
        <v>0.08</v>
      </c>
      <c r="Y859">
        <v>0.08</v>
      </c>
      <c r="Z859">
        <v>9.7000000000000003E-2</v>
      </c>
      <c r="AA859">
        <v>0.11700000000000001</v>
      </c>
      <c r="AB859">
        <v>9.7000000000000003E-2</v>
      </c>
      <c r="AC859">
        <v>9.7000000000000003E-2</v>
      </c>
      <c r="AD859">
        <v>9.7000000000000003E-2</v>
      </c>
      <c r="AE859" t="str">
        <f>VLOOKUP(G859,'[2]Fee Breakdown-After May18'!BO:BP,2,0)</f>
        <v>Telepon &amp; ElektronikAksesori UniversalPengisian Daya Baterai Universal</v>
      </c>
      <c r="AR859" t="s">
        <v>2072</v>
      </c>
      <c r="AS859" t="s">
        <v>1134</v>
      </c>
      <c r="AT859" t="s">
        <v>2079</v>
      </c>
    </row>
    <row r="860" spans="1:46">
      <c r="A860" t="s">
        <v>2072</v>
      </c>
      <c r="B860">
        <v>601739</v>
      </c>
      <c r="C860" t="s">
        <v>2138</v>
      </c>
      <c r="D860">
        <v>978952</v>
      </c>
      <c r="E860" t="s">
        <v>2141</v>
      </c>
      <c r="F860">
        <v>979208</v>
      </c>
      <c r="G860" t="s">
        <v>3274</v>
      </c>
      <c r="H860" t="s">
        <v>4530</v>
      </c>
      <c r="I860" t="s">
        <v>2403</v>
      </c>
      <c r="J860" t="s">
        <v>1504</v>
      </c>
      <c r="K860">
        <v>0.04</v>
      </c>
      <c r="L860">
        <v>0.03</v>
      </c>
      <c r="M860">
        <v>-1.0000000000000002E-2</v>
      </c>
      <c r="N860">
        <v>7.7499999999999999E-2</v>
      </c>
      <c r="O860">
        <v>9.1999999999999998E-2</v>
      </c>
      <c r="P860">
        <v>-0.02</v>
      </c>
      <c r="Q860">
        <v>0</v>
      </c>
      <c r="R860">
        <v>-0.02</v>
      </c>
      <c r="S860">
        <v>-0.02</v>
      </c>
      <c r="T860">
        <v>-0.02</v>
      </c>
      <c r="U860">
        <v>5.7499999999999996E-2</v>
      </c>
      <c r="V860">
        <v>7.7499999999999999E-2</v>
      </c>
      <c r="W860">
        <v>5.7499999999999996E-2</v>
      </c>
      <c r="X860">
        <v>5.7499999999999996E-2</v>
      </c>
      <c r="Y860">
        <v>5.7499999999999996E-2</v>
      </c>
      <c r="Z860">
        <v>7.1999999999999995E-2</v>
      </c>
      <c r="AA860">
        <v>9.1999999999999998E-2</v>
      </c>
      <c r="AB860">
        <v>7.1999999999999995E-2</v>
      </c>
      <c r="AC860">
        <v>7.1999999999999995E-2</v>
      </c>
      <c r="AD860">
        <v>7.1999999999999995E-2</v>
      </c>
      <c r="AE860" t="str">
        <f>VLOOKUP(G860,'[2]Fee Breakdown-After May18'!BO:BP,2,0)</f>
        <v>Telepon &amp; ElektronikAksesori UniversalWi-Fi Saku</v>
      </c>
      <c r="AR860" t="s">
        <v>2072</v>
      </c>
      <c r="AS860" t="s">
        <v>1134</v>
      </c>
      <c r="AT860" t="s">
        <v>2080</v>
      </c>
    </row>
    <row r="861" spans="1:46">
      <c r="A861" t="s">
        <v>2072</v>
      </c>
      <c r="B861">
        <v>601739</v>
      </c>
      <c r="C861" t="s">
        <v>2138</v>
      </c>
      <c r="D861">
        <v>978952</v>
      </c>
      <c r="E861" t="s">
        <v>2140</v>
      </c>
      <c r="F861">
        <v>841872</v>
      </c>
      <c r="G861" t="s">
        <v>3250</v>
      </c>
      <c r="H861" t="s">
        <v>4530</v>
      </c>
      <c r="I861" t="s">
        <v>2403</v>
      </c>
      <c r="J861" t="s">
        <v>2818</v>
      </c>
      <c r="K861">
        <v>0.04</v>
      </c>
      <c r="L861">
        <v>0.03</v>
      </c>
      <c r="M861">
        <v>-1.0000000000000002E-2</v>
      </c>
      <c r="N861">
        <v>9.5000000000000001E-2</v>
      </c>
      <c r="O861">
        <v>9.1999999999999998E-2</v>
      </c>
      <c r="P861">
        <v>-0.02</v>
      </c>
      <c r="Q861">
        <v>0</v>
      </c>
      <c r="R861">
        <v>-0.02</v>
      </c>
      <c r="S861">
        <v>-0.02</v>
      </c>
      <c r="T861">
        <v>-0.02</v>
      </c>
      <c r="U861">
        <v>7.4999999999999997E-2</v>
      </c>
      <c r="V861">
        <v>9.5000000000000001E-2</v>
      </c>
      <c r="W861">
        <v>7.4999999999999997E-2</v>
      </c>
      <c r="X861">
        <v>7.4999999999999997E-2</v>
      </c>
      <c r="Y861">
        <v>7.4999999999999997E-2</v>
      </c>
      <c r="Z861">
        <v>7.1999999999999995E-2</v>
      </c>
      <c r="AA861">
        <v>9.1999999999999998E-2</v>
      </c>
      <c r="AB861">
        <v>7.1999999999999995E-2</v>
      </c>
      <c r="AC861">
        <v>7.1999999999999995E-2</v>
      </c>
      <c r="AD861">
        <v>7.1999999999999995E-2</v>
      </c>
      <c r="AE861" t="str">
        <f>VLOOKUP(G861,'[2]Fee Breakdown-After May18'!BO:BP,2,0)</f>
        <v>Telepon &amp; ElektronikAksesori UniversalBaterai</v>
      </c>
      <c r="AR861" t="s">
        <v>2072</v>
      </c>
      <c r="AS861" t="s">
        <v>1134</v>
      </c>
      <c r="AT861" t="s">
        <v>2081</v>
      </c>
    </row>
    <row r="862" spans="1:46">
      <c r="A862" t="s">
        <v>2072</v>
      </c>
      <c r="B862">
        <v>601739</v>
      </c>
      <c r="C862" t="s">
        <v>2138</v>
      </c>
      <c r="D862">
        <v>978952</v>
      </c>
      <c r="E862" t="s">
        <v>2139</v>
      </c>
      <c r="F862">
        <v>842000</v>
      </c>
      <c r="G862" t="s">
        <v>3254</v>
      </c>
      <c r="H862" t="s">
        <v>4530</v>
      </c>
      <c r="I862" t="s">
        <v>2403</v>
      </c>
      <c r="J862" t="s">
        <v>2818</v>
      </c>
      <c r="K862">
        <v>0.04</v>
      </c>
      <c r="L862">
        <v>0.03</v>
      </c>
      <c r="M862">
        <v>-1.0000000000000002E-2</v>
      </c>
      <c r="N862">
        <v>0.1</v>
      </c>
      <c r="O862">
        <v>9.1999999999999998E-2</v>
      </c>
      <c r="P862">
        <v>-0.02</v>
      </c>
      <c r="Q862">
        <v>0</v>
      </c>
      <c r="R862">
        <v>-0.02</v>
      </c>
      <c r="S862">
        <v>-0.02</v>
      </c>
      <c r="T862">
        <v>-0.02</v>
      </c>
      <c r="U862">
        <v>0.08</v>
      </c>
      <c r="V862">
        <v>0.1</v>
      </c>
      <c r="W862">
        <v>0.08</v>
      </c>
      <c r="X862">
        <v>0.08</v>
      </c>
      <c r="Y862">
        <v>0.08</v>
      </c>
      <c r="Z862">
        <v>7.1999999999999995E-2</v>
      </c>
      <c r="AA862">
        <v>9.1999999999999998E-2</v>
      </c>
      <c r="AB862">
        <v>7.1999999999999995E-2</v>
      </c>
      <c r="AC862">
        <v>7.1999999999999995E-2</v>
      </c>
      <c r="AD862">
        <v>7.1999999999999995E-2</v>
      </c>
      <c r="AE862" t="str">
        <f>VLOOKUP(G862,'[2]Fee Breakdown-After May18'!BO:BP,2,0)</f>
        <v>Telepon &amp; ElektronikAksesori UniversalBaterai Kancing</v>
      </c>
      <c r="AR862" t="s">
        <v>2072</v>
      </c>
      <c r="AS862" t="s">
        <v>1134</v>
      </c>
      <c r="AT862" t="s">
        <v>2082</v>
      </c>
    </row>
    <row r="863" spans="1:46">
      <c r="A863" t="s">
        <v>2028</v>
      </c>
      <c r="B863">
        <v>601303</v>
      </c>
      <c r="C863" t="s">
        <v>2037</v>
      </c>
      <c r="D863">
        <v>601310</v>
      </c>
      <c r="E863" t="s">
        <v>2040</v>
      </c>
      <c r="F863">
        <v>996616</v>
      </c>
      <c r="G863" t="s">
        <v>3695</v>
      </c>
      <c r="H863" t="s">
        <v>2415</v>
      </c>
      <c r="I863" t="s">
        <v>246</v>
      </c>
      <c r="J863" t="s">
        <v>2028</v>
      </c>
      <c r="K863">
        <v>5.5E-2</v>
      </c>
      <c r="L863">
        <v>0.08</v>
      </c>
      <c r="M863">
        <v>2.5000000000000001E-2</v>
      </c>
      <c r="N863">
        <v>9.2499999999999999E-2</v>
      </c>
      <c r="O863">
        <v>0.1095</v>
      </c>
      <c r="P863">
        <v>-1.2500000000000002E-2</v>
      </c>
      <c r="Q863">
        <v>0</v>
      </c>
      <c r="R863">
        <v>-1.2500000000000002E-2</v>
      </c>
      <c r="S863">
        <v>-1.2500000000000002E-2</v>
      </c>
      <c r="T863">
        <v>-1.2500000000000002E-2</v>
      </c>
      <c r="U863">
        <v>0.08</v>
      </c>
      <c r="V863">
        <v>9.2499999999999999E-2</v>
      </c>
      <c r="W863">
        <v>0.08</v>
      </c>
      <c r="X863">
        <v>0.08</v>
      </c>
      <c r="Y863">
        <v>0.08</v>
      </c>
      <c r="Z863">
        <v>9.7000000000000003E-2</v>
      </c>
      <c r="AA863">
        <v>0.1095</v>
      </c>
      <c r="AB863">
        <v>9.7000000000000003E-2</v>
      </c>
      <c r="AC863">
        <v>9.7000000000000003E-2</v>
      </c>
      <c r="AD863">
        <v>9.7000000000000003E-2</v>
      </c>
      <c r="AE863" t="str">
        <f>VLOOKUP(G863,'[2]Fee Breakdown-After May18'!BO:BP,2,0)</f>
        <v>Fashion MuslimBusana Muslim WanitaSetelan Pakaian Pasangan</v>
      </c>
      <c r="AR863" t="s">
        <v>2072</v>
      </c>
      <c r="AS863" t="s">
        <v>1134</v>
      </c>
      <c r="AT863" t="s">
        <v>2083</v>
      </c>
    </row>
    <row r="864" spans="1:46">
      <c r="A864" t="s">
        <v>1348</v>
      </c>
      <c r="B864">
        <v>601450</v>
      </c>
      <c r="C864" t="s">
        <v>1399</v>
      </c>
      <c r="D864">
        <v>981128</v>
      </c>
      <c r="E864" t="s">
        <v>1400</v>
      </c>
      <c r="F864">
        <v>981256</v>
      </c>
      <c r="G864" t="s">
        <v>4385</v>
      </c>
      <c r="H864" t="s">
        <v>4531</v>
      </c>
      <c r="I864" t="s">
        <v>2457</v>
      </c>
      <c r="J864" t="s">
        <v>1348</v>
      </c>
      <c r="K864">
        <v>0.04</v>
      </c>
      <c r="L864">
        <v>7.0000000000000007E-2</v>
      </c>
      <c r="M864">
        <v>3.0000000000000006E-2</v>
      </c>
      <c r="N864">
        <v>0.1</v>
      </c>
      <c r="O864">
        <v>9.1999999999999998E-2</v>
      </c>
      <c r="P864">
        <v>-0.02</v>
      </c>
      <c r="Q864">
        <v>0</v>
      </c>
      <c r="R864">
        <v>-0.02</v>
      </c>
      <c r="S864">
        <v>-0.02</v>
      </c>
      <c r="T864">
        <v>-0.02</v>
      </c>
      <c r="U864">
        <v>0.08</v>
      </c>
      <c r="V864">
        <v>0.1</v>
      </c>
      <c r="W864">
        <v>0.08</v>
      </c>
      <c r="X864">
        <v>0.08</v>
      </c>
      <c r="Y864">
        <v>0.08</v>
      </c>
      <c r="Z864">
        <v>7.1999999999999995E-2</v>
      </c>
      <c r="AA864">
        <v>9.1999999999999998E-2</v>
      </c>
      <c r="AB864">
        <v>7.1999999999999995E-2</v>
      </c>
      <c r="AC864">
        <v>7.1999999999999995E-2</v>
      </c>
      <c r="AD864">
        <v>7.1999999999999995E-2</v>
      </c>
      <c r="AE864" t="str">
        <f>VLOOKUP(G864,'[2]Fee Breakdown-After May18'!BO:BP,2,0)</f>
        <v>Perawatan &amp; KecantikanPerawatan Pribadi KhususPopok Dewasa</v>
      </c>
      <c r="AR864" t="s">
        <v>2072</v>
      </c>
      <c r="AS864" t="s">
        <v>1134</v>
      </c>
      <c r="AT864" t="s">
        <v>2084</v>
      </c>
    </row>
    <row r="865" spans="1:46">
      <c r="A865" t="s">
        <v>1348</v>
      </c>
      <c r="B865">
        <v>601450</v>
      </c>
      <c r="C865" t="s">
        <v>1399</v>
      </c>
      <c r="D865">
        <v>981128</v>
      </c>
      <c r="E865" t="s">
        <v>1403</v>
      </c>
      <c r="F865">
        <v>1005064</v>
      </c>
      <c r="G865" t="s">
        <v>4383</v>
      </c>
      <c r="H865" t="s">
        <v>4531</v>
      </c>
      <c r="I865" t="s">
        <v>2457</v>
      </c>
      <c r="J865" t="s">
        <v>1348</v>
      </c>
      <c r="K865">
        <v>0.04</v>
      </c>
      <c r="L865">
        <v>7.0000000000000007E-2</v>
      </c>
      <c r="M865">
        <v>3.0000000000000006E-2</v>
      </c>
      <c r="N865">
        <v>9.5000000000000001E-2</v>
      </c>
      <c r="O865">
        <v>9.1999999999999998E-2</v>
      </c>
      <c r="P865">
        <v>-0.02</v>
      </c>
      <c r="Q865">
        <v>0</v>
      </c>
      <c r="R865">
        <v>-0.02</v>
      </c>
      <c r="S865">
        <v>-0.02</v>
      </c>
      <c r="T865">
        <v>-0.02</v>
      </c>
      <c r="U865">
        <v>7.4999999999999997E-2</v>
      </c>
      <c r="V865">
        <v>9.5000000000000001E-2</v>
      </c>
      <c r="W865">
        <v>7.4999999999999997E-2</v>
      </c>
      <c r="X865">
        <v>7.4999999999999997E-2</v>
      </c>
      <c r="Y865">
        <v>7.4999999999999997E-2</v>
      </c>
      <c r="Z865">
        <v>7.1999999999999995E-2</v>
      </c>
      <c r="AA865">
        <v>9.1999999999999998E-2</v>
      </c>
      <c r="AB865">
        <v>7.1999999999999995E-2</v>
      </c>
      <c r="AC865">
        <v>7.1999999999999995E-2</v>
      </c>
      <c r="AD865">
        <v>7.1999999999999995E-2</v>
      </c>
      <c r="AE865" t="str">
        <f>VLOOKUP(G865,'[2]Fee Breakdown-After May18'!BO:BP,2,0)</f>
        <v>Perawatan &amp; KecantikanPerawatan Pribadi KhususPerlak</v>
      </c>
      <c r="AR865" t="s">
        <v>2072</v>
      </c>
      <c r="AS865" t="s">
        <v>1134</v>
      </c>
      <c r="AT865" t="s">
        <v>2085</v>
      </c>
    </row>
    <row r="866" spans="1:46">
      <c r="A866" t="s">
        <v>1348</v>
      </c>
      <c r="B866">
        <v>601450</v>
      </c>
      <c r="C866" t="s">
        <v>1399</v>
      </c>
      <c r="D866">
        <v>981128</v>
      </c>
      <c r="E866" t="s">
        <v>1402</v>
      </c>
      <c r="F866">
        <v>856328</v>
      </c>
      <c r="G866" t="s">
        <v>4379</v>
      </c>
      <c r="H866" t="s">
        <v>4531</v>
      </c>
      <c r="I866" t="s">
        <v>2457</v>
      </c>
      <c r="J866" t="s">
        <v>1348</v>
      </c>
      <c r="K866">
        <v>0.04</v>
      </c>
      <c r="L866">
        <v>7.0000000000000007E-2</v>
      </c>
      <c r="M866">
        <v>3.0000000000000006E-2</v>
      </c>
      <c r="N866">
        <v>9.5000000000000001E-2</v>
      </c>
      <c r="O866">
        <v>9.1999999999999998E-2</v>
      </c>
      <c r="P866">
        <v>-0.02</v>
      </c>
      <c r="Q866">
        <v>0</v>
      </c>
      <c r="R866">
        <v>-0.02</v>
      </c>
      <c r="S866">
        <v>-0.02</v>
      </c>
      <c r="T866">
        <v>-0.02</v>
      </c>
      <c r="U866">
        <v>7.4999999999999997E-2</v>
      </c>
      <c r="V866">
        <v>9.5000000000000001E-2</v>
      </c>
      <c r="W866">
        <v>7.4999999999999997E-2</v>
      </c>
      <c r="X866">
        <v>7.4999999999999997E-2</v>
      </c>
      <c r="Y866">
        <v>7.4999999999999997E-2</v>
      </c>
      <c r="Z866">
        <v>7.1999999999999995E-2</v>
      </c>
      <c r="AA866">
        <v>9.1999999999999998E-2</v>
      </c>
      <c r="AB866">
        <v>7.1999999999999995E-2</v>
      </c>
      <c r="AC866">
        <v>7.1999999999999995E-2</v>
      </c>
      <c r="AD866">
        <v>7.1999999999999995E-2</v>
      </c>
      <c r="AE866" t="str">
        <f>VLOOKUP(G866,'[2]Fee Breakdown-After May18'!BO:BP,2,0)</f>
        <v>Perawatan &amp; KecantikanPerawatan Pribadi KhususIce Pack</v>
      </c>
      <c r="AR866" t="s">
        <v>2072</v>
      </c>
      <c r="AS866" t="s">
        <v>2086</v>
      </c>
      <c r="AT866" t="s">
        <v>2087</v>
      </c>
    </row>
    <row r="867" spans="1:46">
      <c r="A867" t="s">
        <v>1348</v>
      </c>
      <c r="B867">
        <v>601450</v>
      </c>
      <c r="C867" t="s">
        <v>1399</v>
      </c>
      <c r="D867">
        <v>981128</v>
      </c>
      <c r="E867" t="s">
        <v>1404</v>
      </c>
      <c r="F867">
        <v>981384</v>
      </c>
      <c r="G867" t="s">
        <v>4377</v>
      </c>
      <c r="H867" t="s">
        <v>4531</v>
      </c>
      <c r="I867" t="s">
        <v>2457</v>
      </c>
      <c r="J867" t="s">
        <v>1348</v>
      </c>
      <c r="K867">
        <v>0.04</v>
      </c>
      <c r="L867">
        <v>7.0000000000000007E-2</v>
      </c>
      <c r="M867">
        <v>3.0000000000000006E-2</v>
      </c>
      <c r="N867">
        <v>0.1</v>
      </c>
      <c r="O867">
        <v>8.2000000000000003E-2</v>
      </c>
      <c r="P867">
        <v>-0.02</v>
      </c>
      <c r="Q867">
        <v>0</v>
      </c>
      <c r="R867">
        <v>-0.02</v>
      </c>
      <c r="S867">
        <v>-0.02</v>
      </c>
      <c r="T867">
        <v>-0.02</v>
      </c>
      <c r="U867">
        <v>0.08</v>
      </c>
      <c r="V867">
        <v>0.1</v>
      </c>
      <c r="W867">
        <v>0.08</v>
      </c>
      <c r="X867">
        <v>0.08</v>
      </c>
      <c r="Y867">
        <v>0.08</v>
      </c>
      <c r="Z867">
        <v>6.2E-2</v>
      </c>
      <c r="AA867">
        <v>8.2000000000000003E-2</v>
      </c>
      <c r="AB867">
        <v>6.2E-2</v>
      </c>
      <c r="AC867">
        <v>6.2E-2</v>
      </c>
      <c r="AD867">
        <v>6.2E-2</v>
      </c>
      <c r="AE867" t="str">
        <f>VLOOKUP(G867,'[2]Fee Breakdown-After May18'!BO:BP,2,0)</f>
        <v>Perawatan &amp; KecantikanPerawatan Pribadi KhususAntinyamuk</v>
      </c>
      <c r="AR867" t="s">
        <v>2072</v>
      </c>
      <c r="AS867" t="s">
        <v>2086</v>
      </c>
      <c r="AT867" t="s">
        <v>2088</v>
      </c>
    </row>
    <row r="868" spans="1:46">
      <c r="A868" t="s">
        <v>1348</v>
      </c>
      <c r="B868">
        <v>601450</v>
      </c>
      <c r="C868" t="s">
        <v>1399</v>
      </c>
      <c r="D868">
        <v>981128</v>
      </c>
      <c r="E868" t="s">
        <v>1401</v>
      </c>
      <c r="F868">
        <v>700662</v>
      </c>
      <c r="G868" t="s">
        <v>4381</v>
      </c>
      <c r="H868" t="s">
        <v>4531</v>
      </c>
      <c r="I868" t="s">
        <v>2457</v>
      </c>
      <c r="J868" t="s">
        <v>1348</v>
      </c>
      <c r="K868">
        <v>0.04</v>
      </c>
      <c r="L868">
        <v>7.0000000000000007E-2</v>
      </c>
      <c r="M868">
        <v>3.0000000000000006E-2</v>
      </c>
      <c r="N868">
        <v>9.5000000000000001E-2</v>
      </c>
      <c r="O868">
        <v>9.1999999999999998E-2</v>
      </c>
      <c r="P868">
        <v>-0.02</v>
      </c>
      <c r="Q868">
        <v>0</v>
      </c>
      <c r="R868">
        <v>-0.02</v>
      </c>
      <c r="S868">
        <v>-0.02</v>
      </c>
      <c r="T868">
        <v>-0.02</v>
      </c>
      <c r="U868">
        <v>7.4999999999999997E-2</v>
      </c>
      <c r="V868">
        <v>9.5000000000000001E-2</v>
      </c>
      <c r="W868">
        <v>7.4999999999999997E-2</v>
      </c>
      <c r="X868">
        <v>7.4999999999999997E-2</v>
      </c>
      <c r="Y868">
        <v>7.4999999999999997E-2</v>
      </c>
      <c r="Z868">
        <v>7.1999999999999995E-2</v>
      </c>
      <c r="AA868">
        <v>9.1999999999999998E-2</v>
      </c>
      <c r="AB868">
        <v>7.1999999999999995E-2</v>
      </c>
      <c r="AC868">
        <v>7.1999999999999995E-2</v>
      </c>
      <c r="AD868">
        <v>7.1999999999999995E-2</v>
      </c>
      <c r="AE868" t="str">
        <f>VLOOKUP(G868,'[2]Fee Breakdown-After May18'!BO:BP,2,0)</f>
        <v>Perawatan &amp; KecantikanPerawatan Pribadi KhususKoyok</v>
      </c>
      <c r="AR868" t="s">
        <v>2072</v>
      </c>
      <c r="AS868" t="s">
        <v>2086</v>
      </c>
      <c r="AT868" t="s">
        <v>2089</v>
      </c>
    </row>
    <row r="869" spans="1:46">
      <c r="A869" t="s">
        <v>2072</v>
      </c>
      <c r="B869">
        <v>601739</v>
      </c>
      <c r="C869" t="s">
        <v>2129</v>
      </c>
      <c r="D869">
        <v>984584</v>
      </c>
      <c r="E869" t="s">
        <v>2130</v>
      </c>
      <c r="F869">
        <v>992264</v>
      </c>
      <c r="G869" t="s">
        <v>3242</v>
      </c>
      <c r="H869" t="s">
        <v>4532</v>
      </c>
      <c r="I869" t="s">
        <v>2403</v>
      </c>
      <c r="J869" t="s">
        <v>2818</v>
      </c>
      <c r="K869">
        <v>0.04</v>
      </c>
      <c r="L869">
        <v>0.03</v>
      </c>
      <c r="M869">
        <v>-1.0000000000000002E-2</v>
      </c>
      <c r="N869">
        <v>0.1</v>
      </c>
      <c r="O869">
        <v>9.1999999999999998E-2</v>
      </c>
      <c r="P869">
        <v>-0.02</v>
      </c>
      <c r="Q869">
        <v>0</v>
      </c>
      <c r="R869">
        <v>-0.02</v>
      </c>
      <c r="S869">
        <v>-0.02</v>
      </c>
      <c r="T869">
        <v>-0.02</v>
      </c>
      <c r="U869">
        <v>0.08</v>
      </c>
      <c r="V869">
        <v>0.1</v>
      </c>
      <c r="W869">
        <v>0.08</v>
      </c>
      <c r="X869">
        <v>0.08</v>
      </c>
      <c r="Y869">
        <v>0.08</v>
      </c>
      <c r="Z869">
        <v>7.1999999999999995E-2</v>
      </c>
      <c r="AA869">
        <v>9.1999999999999998E-2</v>
      </c>
      <c r="AB869">
        <v>7.1999999999999995E-2</v>
      </c>
      <c r="AC869">
        <v>7.1999999999999995E-2</v>
      </c>
      <c r="AD869">
        <v>7.1999999999999995E-2</v>
      </c>
      <c r="AE869" t="str">
        <f>VLOOKUP(G869,'[2]Fee Breakdown-After May18'!BO:BP,2,0)</f>
        <v>Telepon &amp; ElektronikAksesori Tablet &amp; KomputerStilus</v>
      </c>
      <c r="AR869" t="s">
        <v>2072</v>
      </c>
      <c r="AS869" t="s">
        <v>2086</v>
      </c>
      <c r="AT869" t="s">
        <v>2090</v>
      </c>
    </row>
    <row r="870" spans="1:46">
      <c r="A870" t="s">
        <v>2072</v>
      </c>
      <c r="B870">
        <v>601739</v>
      </c>
      <c r="C870" t="s">
        <v>2129</v>
      </c>
      <c r="D870">
        <v>984584</v>
      </c>
      <c r="E870" t="s">
        <v>2133</v>
      </c>
      <c r="F870">
        <v>991496</v>
      </c>
      <c r="G870" t="s">
        <v>3218</v>
      </c>
      <c r="H870" t="s">
        <v>4532</v>
      </c>
      <c r="I870" t="s">
        <v>2403</v>
      </c>
      <c r="J870" t="s">
        <v>2818</v>
      </c>
      <c r="K870">
        <v>0.04</v>
      </c>
      <c r="L870">
        <v>0.03</v>
      </c>
      <c r="M870">
        <v>-1.0000000000000002E-2</v>
      </c>
      <c r="N870">
        <v>0.1</v>
      </c>
      <c r="O870">
        <v>0.11700000000000001</v>
      </c>
      <c r="P870">
        <v>-0.02</v>
      </c>
      <c r="Q870">
        <v>0</v>
      </c>
      <c r="R870">
        <v>-0.02</v>
      </c>
      <c r="S870">
        <v>-0.02</v>
      </c>
      <c r="T870">
        <v>-0.02</v>
      </c>
      <c r="U870">
        <v>0.08</v>
      </c>
      <c r="V870">
        <v>0.1</v>
      </c>
      <c r="W870">
        <v>0.08</v>
      </c>
      <c r="X870">
        <v>0.08</v>
      </c>
      <c r="Y870">
        <v>0.08</v>
      </c>
      <c r="Z870">
        <v>9.7000000000000003E-2</v>
      </c>
      <c r="AA870">
        <v>0.11700000000000001</v>
      </c>
      <c r="AB870">
        <v>9.7000000000000003E-2</v>
      </c>
      <c r="AC870">
        <v>9.7000000000000003E-2</v>
      </c>
      <c r="AD870">
        <v>9.7000000000000003E-2</v>
      </c>
      <c r="AE870" t="str">
        <f>VLOOKUP(G870,'[2]Fee Breakdown-After May18'!BO:BP,2,0)</f>
        <v>Telepon &amp; ElektronikAksesori Tablet &amp; KomputerCover &amp; Casing Tablet</v>
      </c>
      <c r="AR870" t="s">
        <v>2072</v>
      </c>
      <c r="AS870" t="s">
        <v>2086</v>
      </c>
      <c r="AT870" t="s">
        <v>2091</v>
      </c>
    </row>
    <row r="871" spans="1:46">
      <c r="A871" t="s">
        <v>2072</v>
      </c>
      <c r="B871">
        <v>601739</v>
      </c>
      <c r="C871" t="s">
        <v>2129</v>
      </c>
      <c r="D871">
        <v>984584</v>
      </c>
      <c r="E871" t="s">
        <v>2136</v>
      </c>
      <c r="F871">
        <v>991880</v>
      </c>
      <c r="G871" t="s">
        <v>3234</v>
      </c>
      <c r="H871" t="s">
        <v>4532</v>
      </c>
      <c r="I871" t="s">
        <v>2403</v>
      </c>
      <c r="J871" t="s">
        <v>2818</v>
      </c>
      <c r="K871">
        <v>0.04</v>
      </c>
      <c r="L871">
        <v>0.03</v>
      </c>
      <c r="M871">
        <v>-1.0000000000000002E-2</v>
      </c>
      <c r="N871">
        <v>7.7499999999999999E-2</v>
      </c>
      <c r="O871">
        <v>0.11700000000000001</v>
      </c>
      <c r="P871">
        <v>-0.02</v>
      </c>
      <c r="Q871">
        <v>0</v>
      </c>
      <c r="R871">
        <v>-0.02</v>
      </c>
      <c r="S871">
        <v>-0.02</v>
      </c>
      <c r="T871">
        <v>-0.02</v>
      </c>
      <c r="U871">
        <v>5.7499999999999996E-2</v>
      </c>
      <c r="V871">
        <v>7.7499999999999999E-2</v>
      </c>
      <c r="W871">
        <v>5.7499999999999996E-2</v>
      </c>
      <c r="X871">
        <v>5.7499999999999996E-2</v>
      </c>
      <c r="Y871">
        <v>5.7499999999999996E-2</v>
      </c>
      <c r="Z871">
        <v>9.7000000000000003E-2</v>
      </c>
      <c r="AA871">
        <v>0.11700000000000001</v>
      </c>
      <c r="AB871">
        <v>9.7000000000000003E-2</v>
      </c>
      <c r="AC871">
        <v>9.7000000000000003E-2</v>
      </c>
      <c r="AD871">
        <v>9.7000000000000003E-2</v>
      </c>
      <c r="AE871" t="str">
        <f>VLOOKUP(G871,'[2]Fee Breakdown-After May18'!BO:BP,2,0)</f>
        <v>Telepon &amp; ElektronikAksesori Tablet &amp; KomputerPelindung Layar Tablet</v>
      </c>
      <c r="AR871" t="s">
        <v>2072</v>
      </c>
      <c r="AS871" t="s">
        <v>2086</v>
      </c>
      <c r="AT871" t="s">
        <v>2092</v>
      </c>
    </row>
    <row r="872" spans="1:46">
      <c r="A872" t="s">
        <v>2072</v>
      </c>
      <c r="B872">
        <v>601739</v>
      </c>
      <c r="C872" t="s">
        <v>2129</v>
      </c>
      <c r="D872">
        <v>984584</v>
      </c>
      <c r="E872" t="s">
        <v>2131</v>
      </c>
      <c r="F872">
        <v>993288</v>
      </c>
      <c r="G872" t="s">
        <v>3246</v>
      </c>
      <c r="H872" t="s">
        <v>4532</v>
      </c>
      <c r="I872" t="s">
        <v>2403</v>
      </c>
      <c r="J872" t="s">
        <v>2818</v>
      </c>
      <c r="K872">
        <v>0.04</v>
      </c>
      <c r="L872">
        <v>0.03</v>
      </c>
      <c r="M872">
        <v>-1.0000000000000002E-2</v>
      </c>
      <c r="N872">
        <v>0.1</v>
      </c>
      <c r="O872">
        <v>0.11700000000000001</v>
      </c>
      <c r="P872">
        <v>-0.02</v>
      </c>
      <c r="Q872">
        <v>0</v>
      </c>
      <c r="R872">
        <v>-0.02</v>
      </c>
      <c r="S872">
        <v>-0.02</v>
      </c>
      <c r="T872">
        <v>-0.02</v>
      </c>
      <c r="U872">
        <v>0.08</v>
      </c>
      <c r="V872">
        <v>0.1</v>
      </c>
      <c r="W872">
        <v>0.08</v>
      </c>
      <c r="X872">
        <v>0.08</v>
      </c>
      <c r="Y872">
        <v>0.08</v>
      </c>
      <c r="Z872">
        <v>9.7000000000000003E-2</v>
      </c>
      <c r="AA872">
        <v>0.11700000000000001</v>
      </c>
      <c r="AB872">
        <v>9.7000000000000003E-2</v>
      </c>
      <c r="AC872">
        <v>9.7000000000000003E-2</v>
      </c>
      <c r="AD872">
        <v>9.7000000000000003E-2</v>
      </c>
      <c r="AE872" t="str">
        <f>VLOOKUP(G872,'[2]Fee Breakdown-After May18'!BO:BP,2,0)</f>
        <v>Telepon &amp; ElektronikAksesori Tablet &amp; KomputerTas &amp; Pembungkus Tablet</v>
      </c>
      <c r="AR872" t="s">
        <v>2072</v>
      </c>
      <c r="AS872" t="s">
        <v>2086</v>
      </c>
      <c r="AT872" t="s">
        <v>2093</v>
      </c>
    </row>
    <row r="873" spans="1:46">
      <c r="A873" t="s">
        <v>2072</v>
      </c>
      <c r="B873">
        <v>601739</v>
      </c>
      <c r="C873" t="s">
        <v>2129</v>
      </c>
      <c r="D873">
        <v>984584</v>
      </c>
      <c r="E873" t="s">
        <v>2132</v>
      </c>
      <c r="F873">
        <v>991624</v>
      </c>
      <c r="G873" t="s">
        <v>3238</v>
      </c>
      <c r="H873" t="s">
        <v>4532</v>
      </c>
      <c r="I873" t="s">
        <v>2403</v>
      </c>
      <c r="J873" t="s">
        <v>2818</v>
      </c>
      <c r="K873">
        <v>0.04</v>
      </c>
      <c r="L873">
        <v>0.03</v>
      </c>
      <c r="M873">
        <v>-1.0000000000000002E-2</v>
      </c>
      <c r="N873">
        <v>0.1</v>
      </c>
      <c r="O873">
        <v>0.11700000000000001</v>
      </c>
      <c r="P873">
        <v>-0.02</v>
      </c>
      <c r="Q873">
        <v>0</v>
      </c>
      <c r="R873">
        <v>-0.02</v>
      </c>
      <c r="S873">
        <v>-0.02</v>
      </c>
      <c r="T873">
        <v>-0.02</v>
      </c>
      <c r="U873">
        <v>0.08</v>
      </c>
      <c r="V873">
        <v>0.1</v>
      </c>
      <c r="W873">
        <v>0.08</v>
      </c>
      <c r="X873">
        <v>0.08</v>
      </c>
      <c r="Y873">
        <v>0.08</v>
      </c>
      <c r="Z873">
        <v>9.7000000000000003E-2</v>
      </c>
      <c r="AA873">
        <v>0.11700000000000001</v>
      </c>
      <c r="AB873">
        <v>9.7000000000000003E-2</v>
      </c>
      <c r="AC873">
        <v>9.7000000000000003E-2</v>
      </c>
      <c r="AD873">
        <v>9.7000000000000003E-2</v>
      </c>
      <c r="AE873" t="str">
        <f>VLOOKUP(G873,'[2]Fee Breakdown-After May18'!BO:BP,2,0)</f>
        <v>Telepon &amp; ElektronikAksesori Tablet &amp; KomputerPengisi Daya &amp; Adaptor Tablet</v>
      </c>
      <c r="AR873" t="s">
        <v>2072</v>
      </c>
      <c r="AS873" t="s">
        <v>2086</v>
      </c>
      <c r="AT873" t="s">
        <v>2094</v>
      </c>
    </row>
    <row r="874" spans="1:46">
      <c r="A874" t="s">
        <v>2072</v>
      </c>
      <c r="B874">
        <v>601739</v>
      </c>
      <c r="C874" t="s">
        <v>2129</v>
      </c>
      <c r="D874">
        <v>984584</v>
      </c>
      <c r="E874" t="s">
        <v>2134</v>
      </c>
      <c r="F874">
        <v>992008</v>
      </c>
      <c r="G874" t="s">
        <v>3226</v>
      </c>
      <c r="H874" t="s">
        <v>4532</v>
      </c>
      <c r="I874" t="s">
        <v>2403</v>
      </c>
      <c r="J874" t="s">
        <v>2818</v>
      </c>
      <c r="K874">
        <v>0.04</v>
      </c>
      <c r="L874">
        <v>0.03</v>
      </c>
      <c r="M874">
        <v>-1.0000000000000002E-2</v>
      </c>
      <c r="N874">
        <v>7.4999999999999997E-2</v>
      </c>
      <c r="O874">
        <v>7.1999999999999995E-2</v>
      </c>
      <c r="P874">
        <v>-0.02</v>
      </c>
      <c r="Q874">
        <v>0</v>
      </c>
      <c r="R874">
        <v>-0.02</v>
      </c>
      <c r="S874">
        <v>-0.02</v>
      </c>
      <c r="T874">
        <v>-0.02</v>
      </c>
      <c r="U874">
        <v>5.4999999999999993E-2</v>
      </c>
      <c r="V874">
        <v>7.4999999999999997E-2</v>
      </c>
      <c r="W874">
        <v>5.4999999999999993E-2</v>
      </c>
      <c r="X874">
        <v>5.4999999999999993E-2</v>
      </c>
      <c r="Y874">
        <v>5.4999999999999993E-2</v>
      </c>
      <c r="Z874">
        <v>5.1999999999999991E-2</v>
      </c>
      <c r="AA874">
        <v>7.1999999999999995E-2</v>
      </c>
      <c r="AB874">
        <v>5.1999999999999991E-2</v>
      </c>
      <c r="AC874">
        <v>5.1999999999999991E-2</v>
      </c>
      <c r="AD874">
        <v>5.1999999999999991E-2</v>
      </c>
      <c r="AE874" t="str">
        <f>VLOOKUP(G874,'[2]Fee Breakdown-After May18'!BO:BP,2,0)</f>
        <v>Telepon &amp; ElektronikAksesori Tablet &amp; KomputerKeyboard Tablet</v>
      </c>
      <c r="AR874" t="s">
        <v>2072</v>
      </c>
      <c r="AS874" t="s">
        <v>2086</v>
      </c>
      <c r="AT874" t="s">
        <v>2095</v>
      </c>
    </row>
    <row r="875" spans="1:46">
      <c r="A875" t="s">
        <v>2072</v>
      </c>
      <c r="B875">
        <v>601739</v>
      </c>
      <c r="C875" t="s">
        <v>2129</v>
      </c>
      <c r="D875">
        <v>984584</v>
      </c>
      <c r="E875" t="s">
        <v>2137</v>
      </c>
      <c r="F875">
        <v>992136</v>
      </c>
      <c r="G875" t="s">
        <v>3222</v>
      </c>
      <c r="H875" t="s">
        <v>4532</v>
      </c>
      <c r="I875" t="s">
        <v>2403</v>
      </c>
      <c r="J875" t="s">
        <v>2818</v>
      </c>
      <c r="K875">
        <v>0.04</v>
      </c>
      <c r="L875">
        <v>0.03</v>
      </c>
      <c r="M875">
        <v>-1.0000000000000002E-2</v>
      </c>
      <c r="N875">
        <v>0.1</v>
      </c>
      <c r="O875">
        <v>0.11700000000000001</v>
      </c>
      <c r="P875">
        <v>-0.02</v>
      </c>
      <c r="Q875">
        <v>0</v>
      </c>
      <c r="R875">
        <v>-0.02</v>
      </c>
      <c r="S875">
        <v>-0.02</v>
      </c>
      <c r="T875">
        <v>-0.02</v>
      </c>
      <c r="U875">
        <v>0.08</v>
      </c>
      <c r="V875">
        <v>0.1</v>
      </c>
      <c r="W875">
        <v>0.08</v>
      </c>
      <c r="X875">
        <v>0.08</v>
      </c>
      <c r="Y875">
        <v>0.08</v>
      </c>
      <c r="Z875">
        <v>9.7000000000000003E-2</v>
      </c>
      <c r="AA875">
        <v>0.11700000000000001</v>
      </c>
      <c r="AB875">
        <v>9.7000000000000003E-2</v>
      </c>
      <c r="AC875">
        <v>9.7000000000000003E-2</v>
      </c>
      <c r="AD875">
        <v>9.7000000000000003E-2</v>
      </c>
      <c r="AE875" t="str">
        <f>VLOOKUP(G875,'[2]Fee Breakdown-After May18'!BO:BP,2,0)</f>
        <v>Telepon &amp; ElektronikAksesori Tablet &amp; KomputerDudukan &amp; Alas Tablet</v>
      </c>
      <c r="AR875" t="s">
        <v>2072</v>
      </c>
      <c r="AS875" t="s">
        <v>2086</v>
      </c>
      <c r="AT875" t="s">
        <v>2096</v>
      </c>
    </row>
    <row r="876" spans="1:46">
      <c r="A876" t="s">
        <v>2072</v>
      </c>
      <c r="B876">
        <v>601739</v>
      </c>
      <c r="C876" t="s">
        <v>2129</v>
      </c>
      <c r="D876">
        <v>984584</v>
      </c>
      <c r="E876" t="s">
        <v>2135</v>
      </c>
      <c r="F876">
        <v>991752</v>
      </c>
      <c r="G876" t="s">
        <v>3230</v>
      </c>
      <c r="H876" t="s">
        <v>4532</v>
      </c>
      <c r="I876" t="s">
        <v>2403</v>
      </c>
      <c r="J876" t="s">
        <v>2818</v>
      </c>
      <c r="K876">
        <v>0.04</v>
      </c>
      <c r="L876">
        <v>0.03</v>
      </c>
      <c r="M876">
        <v>-1.0000000000000002E-2</v>
      </c>
      <c r="N876">
        <v>0.1</v>
      </c>
      <c r="O876">
        <v>0.11700000000000001</v>
      </c>
      <c r="P876">
        <v>-0.02</v>
      </c>
      <c r="Q876">
        <v>0</v>
      </c>
      <c r="R876">
        <v>-0.02</v>
      </c>
      <c r="S876">
        <v>-0.02</v>
      </c>
      <c r="T876">
        <v>-0.02</v>
      </c>
      <c r="U876">
        <v>0.08</v>
      </c>
      <c r="V876">
        <v>0.1</v>
      </c>
      <c r="W876">
        <v>0.08</v>
      </c>
      <c r="X876">
        <v>0.08</v>
      </c>
      <c r="Y876">
        <v>0.08</v>
      </c>
      <c r="Z876">
        <v>9.7000000000000003E-2</v>
      </c>
      <c r="AA876">
        <v>0.11700000000000001</v>
      </c>
      <c r="AB876">
        <v>9.7000000000000003E-2</v>
      </c>
      <c r="AC876">
        <v>9.7000000000000003E-2</v>
      </c>
      <c r="AD876">
        <v>9.7000000000000003E-2</v>
      </c>
      <c r="AE876" t="str">
        <f>VLOOKUP(G876,'[2]Fee Breakdown-After May18'!BO:BP,2,0)</f>
        <v>Telepon &amp; ElektronikAksesori Tablet &amp; KomputerKomponen Tablet</v>
      </c>
      <c r="AR876" t="s">
        <v>2072</v>
      </c>
      <c r="AS876" t="s">
        <v>2086</v>
      </c>
      <c r="AT876" t="s">
        <v>2097</v>
      </c>
    </row>
    <row r="877" spans="1:46">
      <c r="A877" t="s">
        <v>1581</v>
      </c>
      <c r="B877">
        <v>605248</v>
      </c>
      <c r="C877" t="s">
        <v>1582</v>
      </c>
      <c r="D877">
        <v>905224</v>
      </c>
      <c r="E877" t="s">
        <v>1585</v>
      </c>
      <c r="F877">
        <v>906888</v>
      </c>
      <c r="G877" t="s">
        <v>3571</v>
      </c>
      <c r="H877" t="s">
        <v>4181</v>
      </c>
      <c r="I877" t="s">
        <v>246</v>
      </c>
      <c r="J877" t="s">
        <v>1581</v>
      </c>
      <c r="K877">
        <v>0.06</v>
      </c>
      <c r="L877">
        <v>7.4999999999999997E-2</v>
      </c>
      <c r="M877">
        <v>1.4999999999999999E-2</v>
      </c>
      <c r="N877">
        <v>0.1</v>
      </c>
      <c r="O877">
        <v>8.2000000000000003E-2</v>
      </c>
      <c r="P877">
        <v>-0.02</v>
      </c>
      <c r="Q877">
        <v>0</v>
      </c>
      <c r="R877">
        <v>-0.02</v>
      </c>
      <c r="S877">
        <v>-0.02</v>
      </c>
      <c r="T877">
        <v>-0.02</v>
      </c>
      <c r="U877">
        <v>0.08</v>
      </c>
      <c r="V877">
        <v>0.1</v>
      </c>
      <c r="W877">
        <v>0.08</v>
      </c>
      <c r="X877">
        <v>0.08</v>
      </c>
      <c r="Y877">
        <v>0.08</v>
      </c>
      <c r="Z877">
        <v>6.2E-2</v>
      </c>
      <c r="AA877">
        <v>8.2000000000000003E-2</v>
      </c>
      <c r="AB877">
        <v>6.2E-2</v>
      </c>
      <c r="AC877">
        <v>6.2E-2</v>
      </c>
      <c r="AD877">
        <v>6.2E-2</v>
      </c>
      <c r="AE877" t="str">
        <f>VLOOKUP(G877,'[2]Fee Breakdown-After May18'!BO:BP,2,0)</f>
        <v>Aksesoris FashionAksesoris PakaianManset</v>
      </c>
      <c r="AR877" t="s">
        <v>2072</v>
      </c>
      <c r="AS877" t="s">
        <v>2086</v>
      </c>
      <c r="AT877" t="s">
        <v>2098</v>
      </c>
    </row>
    <row r="878" spans="1:46">
      <c r="A878" t="s">
        <v>1444</v>
      </c>
      <c r="B878">
        <v>801928</v>
      </c>
      <c r="C878" t="s">
        <v>1475</v>
      </c>
      <c r="D878">
        <v>986760</v>
      </c>
      <c r="E878" t="s">
        <v>1480</v>
      </c>
      <c r="F878">
        <v>987016</v>
      </c>
      <c r="G878" t="s">
        <v>4489</v>
      </c>
      <c r="H878" t="s">
        <v>4534</v>
      </c>
      <c r="I878" t="s">
        <v>2971</v>
      </c>
      <c r="J878" t="s">
        <v>3208</v>
      </c>
      <c r="K878">
        <v>0.05</v>
      </c>
      <c r="L878">
        <v>0.08</v>
      </c>
      <c r="M878">
        <v>0.03</v>
      </c>
      <c r="N878">
        <v>0.1</v>
      </c>
      <c r="O878">
        <v>8.2000000000000003E-2</v>
      </c>
      <c r="P878">
        <v>-0.02</v>
      </c>
      <c r="Q878">
        <v>0</v>
      </c>
      <c r="R878">
        <v>-0.02</v>
      </c>
      <c r="S878">
        <v>-0.02</v>
      </c>
      <c r="T878">
        <v>-0.02</v>
      </c>
      <c r="U878">
        <v>0.08</v>
      </c>
      <c r="V878">
        <v>0.1</v>
      </c>
      <c r="W878">
        <v>0.08</v>
      </c>
      <c r="X878">
        <v>0.08</v>
      </c>
      <c r="Y878">
        <v>0.08</v>
      </c>
      <c r="Z878">
        <v>6.2E-2</v>
      </c>
      <c r="AA878">
        <v>8.2000000000000003E-2</v>
      </c>
      <c r="AB878">
        <v>6.2E-2</v>
      </c>
      <c r="AC878">
        <v>6.2E-2</v>
      </c>
      <c r="AD878">
        <v>6.2E-2</v>
      </c>
      <c r="AE878" t="str">
        <f>VLOOKUP(G878,'[2]Fee Breakdown-After May18'!BO:BP,2,0)</f>
        <v>Buku, Majalah, &amp; AudioSastra &amp; SeniFiksi</v>
      </c>
      <c r="AR878" t="s">
        <v>2072</v>
      </c>
      <c r="AS878" t="s">
        <v>2099</v>
      </c>
      <c r="AT878" t="s">
        <v>2100</v>
      </c>
    </row>
    <row r="879" spans="1:46">
      <c r="A879" t="s">
        <v>1444</v>
      </c>
      <c r="B879">
        <v>801928</v>
      </c>
      <c r="C879" t="s">
        <v>1475</v>
      </c>
      <c r="D879">
        <v>986760</v>
      </c>
      <c r="E879" t="s">
        <v>1478</v>
      </c>
      <c r="F879">
        <v>926856</v>
      </c>
      <c r="G879" t="s">
        <v>4498</v>
      </c>
      <c r="H879" t="s">
        <v>4534</v>
      </c>
      <c r="I879" t="s">
        <v>2971</v>
      </c>
      <c r="J879" t="s">
        <v>3208</v>
      </c>
      <c r="K879">
        <v>0.05</v>
      </c>
      <c r="L879">
        <v>0.08</v>
      </c>
      <c r="M879">
        <v>0.03</v>
      </c>
      <c r="N879">
        <v>0.1</v>
      </c>
      <c r="O879">
        <v>8.2000000000000003E-2</v>
      </c>
      <c r="P879">
        <v>-0.02</v>
      </c>
      <c r="Q879">
        <v>0</v>
      </c>
      <c r="R879">
        <v>-0.02</v>
      </c>
      <c r="S879">
        <v>-0.02</v>
      </c>
      <c r="T879">
        <v>-0.02</v>
      </c>
      <c r="U879">
        <v>0.08</v>
      </c>
      <c r="V879">
        <v>0.1</v>
      </c>
      <c r="W879">
        <v>0.08</v>
      </c>
      <c r="X879">
        <v>0.08</v>
      </c>
      <c r="Y879">
        <v>0.08</v>
      </c>
      <c r="Z879">
        <v>6.2E-2</v>
      </c>
      <c r="AA879">
        <v>8.2000000000000003E-2</v>
      </c>
      <c r="AB879">
        <v>6.2E-2</v>
      </c>
      <c r="AC879">
        <v>6.2E-2</v>
      </c>
      <c r="AD879">
        <v>6.2E-2</v>
      </c>
      <c r="AE879" t="str">
        <f>VLOOKUP(G879,'[2]Fee Breakdown-After May18'!BO:BP,2,0)</f>
        <v>Buku, Majalah, &amp; AudioSastra &amp; SeniSastra</v>
      </c>
      <c r="AR879" t="s">
        <v>2072</v>
      </c>
      <c r="AS879" t="s">
        <v>2099</v>
      </c>
      <c r="AT879" t="s">
        <v>2101</v>
      </c>
    </row>
    <row r="880" spans="1:46">
      <c r="A880" t="s">
        <v>1444</v>
      </c>
      <c r="B880">
        <v>801928</v>
      </c>
      <c r="C880" t="s">
        <v>1475</v>
      </c>
      <c r="D880">
        <v>986760</v>
      </c>
      <c r="E880" t="s">
        <v>1481</v>
      </c>
      <c r="F880">
        <v>989192</v>
      </c>
      <c r="G880" t="s">
        <v>4494</v>
      </c>
      <c r="H880" t="s">
        <v>4534</v>
      </c>
      <c r="I880" t="s">
        <v>2971</v>
      </c>
      <c r="J880" t="s">
        <v>3208</v>
      </c>
      <c r="K880">
        <v>0.05</v>
      </c>
      <c r="L880">
        <v>0.08</v>
      </c>
      <c r="M880">
        <v>0.03</v>
      </c>
      <c r="N880">
        <v>0.1</v>
      </c>
      <c r="O880">
        <v>8.2000000000000003E-2</v>
      </c>
      <c r="P880">
        <v>-0.02</v>
      </c>
      <c r="Q880">
        <v>0</v>
      </c>
      <c r="R880">
        <v>-0.02</v>
      </c>
      <c r="S880">
        <v>-0.02</v>
      </c>
      <c r="T880">
        <v>-0.02</v>
      </c>
      <c r="U880">
        <v>0.08</v>
      </c>
      <c r="V880">
        <v>0.1</v>
      </c>
      <c r="W880">
        <v>0.08</v>
      </c>
      <c r="X880">
        <v>0.08</v>
      </c>
      <c r="Y880">
        <v>0.08</v>
      </c>
      <c r="Z880">
        <v>6.2E-2</v>
      </c>
      <c r="AA880">
        <v>8.2000000000000003E-2</v>
      </c>
      <c r="AB880">
        <v>6.2E-2</v>
      </c>
      <c r="AC880">
        <v>6.2E-2</v>
      </c>
      <c r="AD880">
        <v>6.2E-2</v>
      </c>
      <c r="AE880" t="str">
        <f>VLOOKUP(G880,'[2]Fee Breakdown-After May18'!BO:BP,2,0)</f>
        <v>Buku, Majalah, &amp; AudioSastra &amp; SeniMelukis &amp; Desain</v>
      </c>
      <c r="AR880" t="s">
        <v>2072</v>
      </c>
      <c r="AS880" t="s">
        <v>2099</v>
      </c>
      <c r="AT880" t="s">
        <v>2102</v>
      </c>
    </row>
    <row r="881" spans="1:46">
      <c r="A881" t="s">
        <v>1444</v>
      </c>
      <c r="B881">
        <v>801928</v>
      </c>
      <c r="C881" t="s">
        <v>1475</v>
      </c>
      <c r="D881">
        <v>986760</v>
      </c>
      <c r="E881" t="s">
        <v>1479</v>
      </c>
      <c r="F881">
        <v>987400</v>
      </c>
      <c r="G881" t="s">
        <v>4496</v>
      </c>
      <c r="H881" t="s">
        <v>4534</v>
      </c>
      <c r="I881" t="s">
        <v>2971</v>
      </c>
      <c r="J881" t="s">
        <v>3208</v>
      </c>
      <c r="K881">
        <v>0.05</v>
      </c>
      <c r="L881">
        <v>0.08</v>
      </c>
      <c r="M881">
        <v>0.03</v>
      </c>
      <c r="N881">
        <v>0.1</v>
      </c>
      <c r="O881">
        <v>8.2000000000000003E-2</v>
      </c>
      <c r="P881">
        <v>-0.02</v>
      </c>
      <c r="Q881">
        <v>0</v>
      </c>
      <c r="R881">
        <v>-0.02</v>
      </c>
      <c r="S881">
        <v>-0.02</v>
      </c>
      <c r="T881">
        <v>-0.02</v>
      </c>
      <c r="U881">
        <v>0.08</v>
      </c>
      <c r="V881">
        <v>0.1</v>
      </c>
      <c r="W881">
        <v>0.08</v>
      </c>
      <c r="X881">
        <v>0.08</v>
      </c>
      <c r="Y881">
        <v>0.08</v>
      </c>
      <c r="Z881">
        <v>6.2E-2</v>
      </c>
      <c r="AA881">
        <v>8.2000000000000003E-2</v>
      </c>
      <c r="AB881">
        <v>6.2E-2</v>
      </c>
      <c r="AC881">
        <v>6.2E-2</v>
      </c>
      <c r="AD881">
        <v>6.2E-2</v>
      </c>
      <c r="AE881" t="str">
        <f>VLOOKUP(G881,'[2]Fee Breakdown-After May18'!BO:BP,2,0)</f>
        <v>Buku, Majalah, &amp; AudioSastra &amp; SeniMusik</v>
      </c>
      <c r="AR881" t="s">
        <v>2072</v>
      </c>
      <c r="AS881" t="s">
        <v>2099</v>
      </c>
      <c r="AT881" t="s">
        <v>2103</v>
      </c>
    </row>
    <row r="882" spans="1:46">
      <c r="A882" t="s">
        <v>1444</v>
      </c>
      <c r="B882">
        <v>801928</v>
      </c>
      <c r="C882" t="s">
        <v>1475</v>
      </c>
      <c r="D882">
        <v>986760</v>
      </c>
      <c r="E882" t="s">
        <v>1476</v>
      </c>
      <c r="F882">
        <v>926472</v>
      </c>
      <c r="G882" t="s">
        <v>4487</v>
      </c>
      <c r="H882" t="s">
        <v>4534</v>
      </c>
      <c r="I882" t="s">
        <v>2971</v>
      </c>
      <c r="J882" t="s">
        <v>3208</v>
      </c>
      <c r="K882">
        <v>0.05</v>
      </c>
      <c r="L882">
        <v>0.08</v>
      </c>
      <c r="M882">
        <v>0.03</v>
      </c>
      <c r="N882">
        <v>0.1</v>
      </c>
      <c r="O882">
        <v>8.2000000000000003E-2</v>
      </c>
      <c r="P882">
        <v>-0.02</v>
      </c>
      <c r="Q882">
        <v>0</v>
      </c>
      <c r="R882">
        <v>-0.02</v>
      </c>
      <c r="S882">
        <v>-0.02</v>
      </c>
      <c r="T882">
        <v>-0.02</v>
      </c>
      <c r="U882">
        <v>0.08</v>
      </c>
      <c r="V882">
        <v>0.1</v>
      </c>
      <c r="W882">
        <v>0.08</v>
      </c>
      <c r="X882">
        <v>0.08</v>
      </c>
      <c r="Y882">
        <v>0.08</v>
      </c>
      <c r="Z882">
        <v>6.2E-2</v>
      </c>
      <c r="AA882">
        <v>8.2000000000000003E-2</v>
      </c>
      <c r="AB882">
        <v>6.2E-2</v>
      </c>
      <c r="AC882">
        <v>6.2E-2</v>
      </c>
      <c r="AD882">
        <v>6.2E-2</v>
      </c>
      <c r="AE882" t="str">
        <f>VLOOKUP(G882,'[2]Fee Breakdown-After May18'!BO:BP,2,0)</f>
        <v>Buku, Majalah, &amp; AudioSastra &amp; SeniBiografi &amp; Memoar</v>
      </c>
      <c r="AR882" t="s">
        <v>2072</v>
      </c>
      <c r="AS882" t="s">
        <v>2099</v>
      </c>
      <c r="AT882" t="s">
        <v>2104</v>
      </c>
    </row>
    <row r="883" spans="1:46">
      <c r="A883" t="s">
        <v>1444</v>
      </c>
      <c r="B883">
        <v>801928</v>
      </c>
      <c r="C883" t="s">
        <v>1475</v>
      </c>
      <c r="D883">
        <v>986760</v>
      </c>
      <c r="E883" t="s">
        <v>1483</v>
      </c>
      <c r="F883">
        <v>926344</v>
      </c>
      <c r="G883" t="s">
        <v>4491</v>
      </c>
      <c r="H883" t="s">
        <v>4534</v>
      </c>
      <c r="I883" t="s">
        <v>2971</v>
      </c>
      <c r="J883" t="s">
        <v>3208</v>
      </c>
      <c r="K883">
        <v>0.05</v>
      </c>
      <c r="L883">
        <v>0.08</v>
      </c>
      <c r="M883">
        <v>0.03</v>
      </c>
      <c r="N883">
        <v>0.1</v>
      </c>
      <c r="O883">
        <v>8.2000000000000003E-2</v>
      </c>
      <c r="P883">
        <v>-0.02</v>
      </c>
      <c r="Q883">
        <v>0</v>
      </c>
      <c r="R883">
        <v>-0.02</v>
      </c>
      <c r="S883">
        <v>-0.02</v>
      </c>
      <c r="T883">
        <v>-0.02</v>
      </c>
      <c r="U883">
        <v>0.08</v>
      </c>
      <c r="V883">
        <v>0.1</v>
      </c>
      <c r="W883">
        <v>0.08</v>
      </c>
      <c r="X883">
        <v>0.08</v>
      </c>
      <c r="Y883">
        <v>0.08</v>
      </c>
      <c r="Z883">
        <v>6.2E-2</v>
      </c>
      <c r="AA883">
        <v>8.2000000000000003E-2</v>
      </c>
      <c r="AB883">
        <v>6.2E-2</v>
      </c>
      <c r="AC883">
        <v>6.2E-2</v>
      </c>
      <c r="AD883">
        <v>6.2E-2</v>
      </c>
      <c r="AE883" t="str">
        <f>VLOOKUP(G883,'[2]Fee Breakdown-After May18'!BO:BP,2,0)</f>
        <v>Buku, Majalah, &amp; AudioSastra &amp; SeniFotografi &amp; Video</v>
      </c>
      <c r="AR883" t="s">
        <v>2072</v>
      </c>
      <c r="AS883" t="s">
        <v>2099</v>
      </c>
      <c r="AT883" t="s">
        <v>2105</v>
      </c>
    </row>
    <row r="884" spans="1:46">
      <c r="A884" t="s">
        <v>1444</v>
      </c>
      <c r="B884">
        <v>801928</v>
      </c>
      <c r="C884" t="s">
        <v>1475</v>
      </c>
      <c r="D884">
        <v>986760</v>
      </c>
      <c r="E884" t="s">
        <v>1482</v>
      </c>
      <c r="F884">
        <v>987144</v>
      </c>
      <c r="G884" t="s">
        <v>4500</v>
      </c>
      <c r="H884" t="s">
        <v>4534</v>
      </c>
      <c r="I884" t="s">
        <v>2971</v>
      </c>
      <c r="J884" t="s">
        <v>3208</v>
      </c>
      <c r="K884">
        <v>0.05</v>
      </c>
      <c r="L884">
        <v>0.08</v>
      </c>
      <c r="M884">
        <v>0.03</v>
      </c>
      <c r="N884">
        <v>0.1</v>
      </c>
      <c r="O884">
        <v>8.2000000000000003E-2</v>
      </c>
      <c r="P884">
        <v>-0.02</v>
      </c>
      <c r="Q884">
        <v>0</v>
      </c>
      <c r="R884">
        <v>-0.02</v>
      </c>
      <c r="S884">
        <v>-0.02</v>
      </c>
      <c r="T884">
        <v>-0.02</v>
      </c>
      <c r="U884">
        <v>0.08</v>
      </c>
      <c r="V884">
        <v>0.1</v>
      </c>
      <c r="W884">
        <v>0.08</v>
      </c>
      <c r="X884">
        <v>0.08</v>
      </c>
      <c r="Y884">
        <v>0.08</v>
      </c>
      <c r="Z884">
        <v>6.2E-2</v>
      </c>
      <c r="AA884">
        <v>8.2000000000000003E-2</v>
      </c>
      <c r="AB884">
        <v>6.2E-2</v>
      </c>
      <c r="AC884">
        <v>6.2E-2</v>
      </c>
      <c r="AD884">
        <v>6.2E-2</v>
      </c>
      <c r="AE884" t="str">
        <f>VLOOKUP(G884,'[2]Fee Breakdown-After May18'!BO:BP,2,0)</f>
        <v>Buku, Majalah, &amp; AudioSastra &amp; SeniSeni Pertunjukan</v>
      </c>
      <c r="AR884" t="s">
        <v>2072</v>
      </c>
      <c r="AS884" t="s">
        <v>2099</v>
      </c>
      <c r="AT884" t="s">
        <v>2106</v>
      </c>
    </row>
    <row r="885" spans="1:46">
      <c r="A885" t="s">
        <v>1444</v>
      </c>
      <c r="B885">
        <v>801928</v>
      </c>
      <c r="C885" t="s">
        <v>1475</v>
      </c>
      <c r="D885">
        <v>986760</v>
      </c>
      <c r="E885" t="s">
        <v>1477</v>
      </c>
      <c r="F885">
        <v>989064</v>
      </c>
      <c r="G885" t="s">
        <v>4499</v>
      </c>
      <c r="H885" t="s">
        <v>4534</v>
      </c>
      <c r="I885" t="s">
        <v>2971</v>
      </c>
      <c r="J885" t="s">
        <v>3208</v>
      </c>
      <c r="K885">
        <v>0.05</v>
      </c>
      <c r="L885">
        <v>0.08</v>
      </c>
      <c r="M885">
        <v>0.03</v>
      </c>
      <c r="N885">
        <v>0.1</v>
      </c>
      <c r="O885">
        <v>8.2000000000000003E-2</v>
      </c>
      <c r="P885">
        <v>-0.02</v>
      </c>
      <c r="Q885">
        <v>0</v>
      </c>
      <c r="R885">
        <v>-0.02</v>
      </c>
      <c r="S885">
        <v>-0.02</v>
      </c>
      <c r="T885">
        <v>-0.02</v>
      </c>
      <c r="U885">
        <v>0.08</v>
      </c>
      <c r="V885">
        <v>0.1</v>
      </c>
      <c r="W885">
        <v>0.08</v>
      </c>
      <c r="X885">
        <v>0.08</v>
      </c>
      <c r="Y885">
        <v>0.08</v>
      </c>
      <c r="Z885">
        <v>6.2E-2</v>
      </c>
      <c r="AA885">
        <v>8.2000000000000003E-2</v>
      </c>
      <c r="AB885">
        <v>6.2E-2</v>
      </c>
      <c r="AC885">
        <v>6.2E-2</v>
      </c>
      <c r="AD885">
        <v>6.2E-2</v>
      </c>
      <c r="AE885" t="str">
        <f>VLOOKUP(G885,'[2]Fee Breakdown-After May18'!BO:BP,2,0)</f>
        <v>Buku, Majalah, &amp; AudioSastra &amp; SeniSeni Film &amp; Televisi</v>
      </c>
      <c r="AR885" t="s">
        <v>2072</v>
      </c>
      <c r="AS885" t="s">
        <v>2099</v>
      </c>
      <c r="AT885" t="s">
        <v>2107</v>
      </c>
    </row>
    <row r="886" spans="1:46">
      <c r="A886" t="s">
        <v>2160</v>
      </c>
      <c r="B886">
        <v>603014</v>
      </c>
      <c r="C886" t="s">
        <v>2221</v>
      </c>
      <c r="D886">
        <v>834824</v>
      </c>
      <c r="E886" t="s">
        <v>2222</v>
      </c>
      <c r="F886">
        <v>810640</v>
      </c>
      <c r="G886" t="s">
        <v>4535</v>
      </c>
      <c r="H886" t="s">
        <v>3061</v>
      </c>
      <c r="I886" t="s">
        <v>2971</v>
      </c>
      <c r="J886" t="s">
        <v>3062</v>
      </c>
      <c r="K886">
        <v>0.06</v>
      </c>
      <c r="L886">
        <v>6.5000000000000002E-2</v>
      </c>
      <c r="M886">
        <v>5.0000000000000044E-3</v>
      </c>
      <c r="N886">
        <v>0.1</v>
      </c>
      <c r="O886">
        <v>0.122</v>
      </c>
      <c r="P886">
        <v>-0.02</v>
      </c>
      <c r="Q886">
        <v>0</v>
      </c>
      <c r="R886">
        <v>-0.02</v>
      </c>
      <c r="S886">
        <v>-0.02</v>
      </c>
      <c r="T886">
        <v>-0.02</v>
      </c>
      <c r="U886">
        <v>0.08</v>
      </c>
      <c r="V886">
        <v>0.1</v>
      </c>
      <c r="W886">
        <v>0.08</v>
      </c>
      <c r="X886">
        <v>0.08</v>
      </c>
      <c r="Y886">
        <v>0.08</v>
      </c>
      <c r="Z886">
        <v>0.10199999999999999</v>
      </c>
      <c r="AA886">
        <v>0.122</v>
      </c>
      <c r="AB886">
        <v>0.10199999999999999</v>
      </c>
      <c r="AC886">
        <v>0.10199999999999999</v>
      </c>
      <c r="AD886">
        <v>0.10199999999999999</v>
      </c>
      <c r="AE886" t="str">
        <f>VLOOKUP(G886,'[2]Fee Breakdown-After May18'!BO:BP,2,0)</f>
        <v>Olahraga &amp; OutdoorAksesoris Olahraga &amp; OutdoorPerlengkapan Pelatih &amp; Wasit</v>
      </c>
      <c r="AR886" t="s">
        <v>2072</v>
      </c>
      <c r="AS886" t="s">
        <v>2108</v>
      </c>
    </row>
    <row r="887" spans="1:46">
      <c r="A887" t="s">
        <v>1717</v>
      </c>
      <c r="B887">
        <v>700645</v>
      </c>
      <c r="C887" t="s">
        <v>373</v>
      </c>
      <c r="D887">
        <v>2315536</v>
      </c>
      <c r="E887" t="s">
        <v>1777</v>
      </c>
      <c r="F887">
        <v>2321936</v>
      </c>
      <c r="G887" t="s">
        <v>2459</v>
      </c>
      <c r="H887" t="s">
        <v>3641</v>
      </c>
      <c r="I887" t="s">
        <v>2403</v>
      </c>
      <c r="J887" t="s">
        <v>2529</v>
      </c>
      <c r="K887">
        <v>0.04</v>
      </c>
      <c r="L887">
        <v>6.5000000000000002E-2</v>
      </c>
      <c r="M887">
        <v>2.5000000000000001E-2</v>
      </c>
      <c r="N887">
        <v>7.4999999999999997E-2</v>
      </c>
      <c r="O887">
        <v>0.06</v>
      </c>
      <c r="P887">
        <v>0</v>
      </c>
      <c r="Q887">
        <v>0</v>
      </c>
      <c r="R887">
        <v>0</v>
      </c>
      <c r="S887">
        <v>0</v>
      </c>
      <c r="T887">
        <v>0</v>
      </c>
      <c r="U887">
        <v>7.4999999999999997E-2</v>
      </c>
      <c r="V887">
        <v>7.4999999999999997E-2</v>
      </c>
      <c r="W887">
        <v>7.4999999999999997E-2</v>
      </c>
      <c r="X887">
        <v>7.4999999999999997E-2</v>
      </c>
      <c r="Y887">
        <v>7.4999999999999997E-2</v>
      </c>
      <c r="Z887">
        <v>0.06</v>
      </c>
      <c r="AA887">
        <v>0.06</v>
      </c>
      <c r="AB887">
        <v>0.06</v>
      </c>
      <c r="AC887">
        <v>0.06</v>
      </c>
      <c r="AD887">
        <v>0.06</v>
      </c>
      <c r="AE887" t="str">
        <f>VLOOKUP(G887,'[2]Fee Breakdown-After May18'!BO:BP,2,0)</f>
        <v>KesehatanVaporizerAlat &amp; Perlengkapan Vape</v>
      </c>
      <c r="AR887" t="s">
        <v>2072</v>
      </c>
      <c r="AS887" t="s">
        <v>2109</v>
      </c>
      <c r="AT887" t="s">
        <v>2110</v>
      </c>
    </row>
    <row r="888" spans="1:46">
      <c r="A888" t="s">
        <v>1929</v>
      </c>
      <c r="B888">
        <v>953224</v>
      </c>
      <c r="C888" t="s">
        <v>1942</v>
      </c>
      <c r="D888">
        <v>961800</v>
      </c>
      <c r="G888" t="s">
        <v>3546</v>
      </c>
      <c r="H888" t="s">
        <v>3546</v>
      </c>
      <c r="I888" t="s">
        <v>246</v>
      </c>
      <c r="J888" t="s">
        <v>2479</v>
      </c>
      <c r="K888">
        <v>0.04</v>
      </c>
      <c r="L888">
        <v>4.4999999999999998E-2</v>
      </c>
      <c r="M888">
        <v>4.9999999999999975E-3</v>
      </c>
      <c r="N888">
        <v>4.7500000000000001E-2</v>
      </c>
      <c r="O888">
        <v>3.6999999999999998E-2</v>
      </c>
      <c r="P888">
        <v>-5.0000000000000001E-3</v>
      </c>
      <c r="Q888">
        <v>0</v>
      </c>
      <c r="R888">
        <v>-5.0000000000000001E-3</v>
      </c>
      <c r="S888">
        <v>-5.0000000000000001E-3</v>
      </c>
      <c r="T888">
        <v>-5.0000000000000001E-3</v>
      </c>
      <c r="U888">
        <v>4.2500000000000003E-2</v>
      </c>
      <c r="V888">
        <v>4.7500000000000001E-2</v>
      </c>
      <c r="W888">
        <v>4.2500000000000003E-2</v>
      </c>
      <c r="X888">
        <v>4.2500000000000003E-2</v>
      </c>
      <c r="Y888">
        <v>4.2500000000000003E-2</v>
      </c>
      <c r="Z888">
        <v>3.2000000000000001E-2</v>
      </c>
      <c r="AA888">
        <v>3.6999999999999998E-2</v>
      </c>
      <c r="AB888">
        <v>3.2000000000000001E-2</v>
      </c>
      <c r="AC888">
        <v>3.2000000000000001E-2</v>
      </c>
      <c r="AD888">
        <v>3.2000000000000001E-2</v>
      </c>
      <c r="AE888" t="str">
        <f>VLOOKUP(G888,'[2]Fee Breakdown-After May18'!BO:BP,2,0)</f>
        <v>Aksesori Perhiasan &amp; TurunannyaKristal Non-alam</v>
      </c>
      <c r="AR888" t="s">
        <v>2072</v>
      </c>
      <c r="AS888" t="s">
        <v>2109</v>
      </c>
      <c r="AT888" t="s">
        <v>2111</v>
      </c>
    </row>
    <row r="889" spans="1:46">
      <c r="A889" t="s">
        <v>1615</v>
      </c>
      <c r="B889">
        <v>700437</v>
      </c>
      <c r="C889" t="s">
        <v>1650</v>
      </c>
      <c r="D889">
        <v>914952</v>
      </c>
      <c r="E889" t="s">
        <v>1651</v>
      </c>
      <c r="F889">
        <v>853648</v>
      </c>
      <c r="G889" t="s">
        <v>4196</v>
      </c>
      <c r="H889" t="s">
        <v>3597</v>
      </c>
      <c r="I889" t="s">
        <v>2457</v>
      </c>
      <c r="J889" t="s">
        <v>1615</v>
      </c>
      <c r="K889">
        <v>0.05</v>
      </c>
      <c r="L889">
        <v>6.5000000000000002E-2</v>
      </c>
      <c r="M889">
        <v>1.4999999999999999E-2</v>
      </c>
      <c r="N889">
        <v>9.5000000000000001E-2</v>
      </c>
      <c r="O889">
        <v>0.11700000000000001</v>
      </c>
      <c r="P889">
        <v>-0.02</v>
      </c>
      <c r="Q889">
        <v>0</v>
      </c>
      <c r="R889">
        <v>-0.02</v>
      </c>
      <c r="S889">
        <v>-0.02</v>
      </c>
      <c r="T889">
        <v>-0.02</v>
      </c>
      <c r="U889">
        <v>7.4999999999999997E-2</v>
      </c>
      <c r="V889">
        <v>9.5000000000000001E-2</v>
      </c>
      <c r="W889">
        <v>7.4999999999999997E-2</v>
      </c>
      <c r="X889">
        <v>7.4999999999999997E-2</v>
      </c>
      <c r="Y889">
        <v>7.4999999999999997E-2</v>
      </c>
      <c r="Z889">
        <v>9.7000000000000003E-2</v>
      </c>
      <c r="AA889">
        <v>0.11700000000000001</v>
      </c>
      <c r="AB889">
        <v>9.7000000000000003E-2</v>
      </c>
      <c r="AC889">
        <v>9.7000000000000003E-2</v>
      </c>
      <c r="AD889">
        <v>9.7000000000000003E-2</v>
      </c>
      <c r="AE889" t="str">
        <f>VLOOKUP(G889,'[2]Fee Breakdown-After May18'!BO:BP,2,0)</f>
        <v>Makanan &amp; MinumanMakanan InstanSarang Burung Walet</v>
      </c>
      <c r="AR889" t="s">
        <v>2072</v>
      </c>
      <c r="AS889" t="s">
        <v>2109</v>
      </c>
      <c r="AT889" t="s">
        <v>2112</v>
      </c>
    </row>
    <row r="890" spans="1:46">
      <c r="A890" t="s">
        <v>1717</v>
      </c>
      <c r="B890">
        <v>700645</v>
      </c>
      <c r="C890" t="s">
        <v>1724</v>
      </c>
      <c r="D890">
        <v>924424</v>
      </c>
      <c r="E890" t="s">
        <v>1734</v>
      </c>
      <c r="F890">
        <v>950664</v>
      </c>
      <c r="G890" t="s">
        <v>4149</v>
      </c>
      <c r="H890" t="s">
        <v>4418</v>
      </c>
      <c r="I890" t="s">
        <v>2457</v>
      </c>
      <c r="J890" t="s">
        <v>1717</v>
      </c>
      <c r="K890">
        <v>0.04</v>
      </c>
      <c r="L890">
        <v>6.5000000000000002E-2</v>
      </c>
      <c r="M890">
        <v>2.5000000000000001E-2</v>
      </c>
      <c r="N890">
        <v>9.5000000000000001E-2</v>
      </c>
      <c r="O890">
        <v>8.2000000000000003E-2</v>
      </c>
      <c r="P890">
        <v>-0.02</v>
      </c>
      <c r="Q890">
        <v>0</v>
      </c>
      <c r="R890">
        <v>-0.02</v>
      </c>
      <c r="S890">
        <v>-0.02</v>
      </c>
      <c r="T890">
        <v>-0.02</v>
      </c>
      <c r="U890">
        <v>7.4999999999999997E-2</v>
      </c>
      <c r="V890">
        <v>9.5000000000000001E-2</v>
      </c>
      <c r="W890">
        <v>7.4999999999999997E-2</v>
      </c>
      <c r="X890">
        <v>7.4999999999999997E-2</v>
      </c>
      <c r="Y890">
        <v>7.4999999999999997E-2</v>
      </c>
      <c r="Z890">
        <v>6.2E-2</v>
      </c>
      <c r="AA890">
        <v>8.2000000000000003E-2</v>
      </c>
      <c r="AB890">
        <v>6.2E-2</v>
      </c>
      <c r="AC890">
        <v>6.2E-2</v>
      </c>
      <c r="AD890">
        <v>6.2E-2</v>
      </c>
      <c r="AE890" t="str">
        <f>VLOOKUP(G890,'[2]Fee Breakdown-After May18'!BO:BP,2,0)</f>
        <v>KesehatanSuplai MedisAlat Bantu Pengobatan</v>
      </c>
      <c r="AR890" t="s">
        <v>2072</v>
      </c>
      <c r="AS890" t="s">
        <v>2109</v>
      </c>
      <c r="AT890" t="s">
        <v>2113</v>
      </c>
    </row>
    <row r="891" spans="1:46">
      <c r="A891" t="s">
        <v>2160</v>
      </c>
      <c r="B891">
        <v>603014</v>
      </c>
      <c r="C891" t="s">
        <v>2197</v>
      </c>
      <c r="D891">
        <v>835592</v>
      </c>
      <c r="E891" t="s">
        <v>2213</v>
      </c>
      <c r="F891">
        <v>939912</v>
      </c>
      <c r="G891" t="s">
        <v>4536</v>
      </c>
      <c r="H891" t="s">
        <v>3150</v>
      </c>
      <c r="I891" t="s">
        <v>2971</v>
      </c>
      <c r="J891" t="s">
        <v>3062</v>
      </c>
      <c r="K891">
        <v>0.06</v>
      </c>
      <c r="L891">
        <v>6.5000000000000002E-2</v>
      </c>
      <c r="M891">
        <v>5.0000000000000044E-3</v>
      </c>
      <c r="N891">
        <v>0.1</v>
      </c>
      <c r="O891">
        <v>0.122</v>
      </c>
      <c r="P891">
        <v>-0.02</v>
      </c>
      <c r="Q891">
        <v>0</v>
      </c>
      <c r="R891">
        <v>-0.02</v>
      </c>
      <c r="S891">
        <v>-0.02</v>
      </c>
      <c r="T891">
        <v>-0.02</v>
      </c>
      <c r="U891">
        <v>0.08</v>
      </c>
      <c r="V891">
        <v>0.1</v>
      </c>
      <c r="W891">
        <v>0.08</v>
      </c>
      <c r="X891">
        <v>0.08</v>
      </c>
      <c r="Y891">
        <v>0.08</v>
      </c>
      <c r="Z891">
        <v>0.10199999999999999</v>
      </c>
      <c r="AA891">
        <v>0.122</v>
      </c>
      <c r="AB891">
        <v>0.10199999999999999</v>
      </c>
      <c r="AC891">
        <v>0.10199999999999999</v>
      </c>
      <c r="AD891">
        <v>0.10199999999999999</v>
      </c>
      <c r="AE891" t="str">
        <f>VLOOKUP(G891,'[2]Fee Breakdown-After May18'!BO:BP,2,0)</f>
        <v>Olahraga &amp; OutdoorPeralatan Bersantai &amp; Rekreasi Luar RuanganSepatu Roda</v>
      </c>
      <c r="AR891" t="s">
        <v>2072</v>
      </c>
      <c r="AS891" t="s">
        <v>2109</v>
      </c>
      <c r="AT891" t="s">
        <v>2114</v>
      </c>
    </row>
    <row r="892" spans="1:46">
      <c r="A892" t="s">
        <v>1244</v>
      </c>
      <c r="B892">
        <v>602284</v>
      </c>
      <c r="C892" t="s">
        <v>1309</v>
      </c>
      <c r="D892">
        <v>877576</v>
      </c>
      <c r="E892" t="s">
        <v>1313</v>
      </c>
      <c r="F892">
        <v>890248</v>
      </c>
      <c r="G892" t="s">
        <v>4066</v>
      </c>
      <c r="H892" t="s">
        <v>3755</v>
      </c>
      <c r="I892" t="s">
        <v>2457</v>
      </c>
      <c r="J892" t="s">
        <v>2739</v>
      </c>
      <c r="K892">
        <v>0.04</v>
      </c>
      <c r="L892">
        <v>7.0000000000000007E-2</v>
      </c>
      <c r="M892">
        <v>3.0000000000000006E-2</v>
      </c>
      <c r="N892">
        <v>0.1</v>
      </c>
      <c r="O892">
        <v>0.11700000000000001</v>
      </c>
      <c r="P892">
        <v>-0.02</v>
      </c>
      <c r="Q892">
        <v>0</v>
      </c>
      <c r="R892">
        <v>-0.02</v>
      </c>
      <c r="S892">
        <v>-0.02</v>
      </c>
      <c r="T892">
        <v>-0.02</v>
      </c>
      <c r="U892">
        <v>0.08</v>
      </c>
      <c r="V892">
        <v>0.1</v>
      </c>
      <c r="W892">
        <v>0.08</v>
      </c>
      <c r="X892">
        <v>0.08</v>
      </c>
      <c r="Y892">
        <v>0.08</v>
      </c>
      <c r="Z892">
        <v>9.7000000000000003E-2</v>
      </c>
      <c r="AA892">
        <v>0.11700000000000001</v>
      </c>
      <c r="AB892">
        <v>9.7000000000000003E-2</v>
      </c>
      <c r="AC892">
        <v>9.7000000000000003E-2</v>
      </c>
      <c r="AD892">
        <v>9.7000000000000003E-2</v>
      </c>
      <c r="AE892" t="str">
        <f>VLOOKUP(G892,'[2]Fee Breakdown-After May18'!BO:BP,2,0)</f>
        <v>Bayi &amp; PersalinanPerlengkapan Bayi untuk TravelHarness &amp; Rein Anak</v>
      </c>
      <c r="AR892" t="s">
        <v>2072</v>
      </c>
      <c r="AS892" t="s">
        <v>2109</v>
      </c>
      <c r="AT892" t="s">
        <v>2115</v>
      </c>
    </row>
    <row r="893" spans="1:46">
      <c r="A893" t="s">
        <v>1405</v>
      </c>
      <c r="B893">
        <v>2344592</v>
      </c>
      <c r="C893" t="s">
        <v>1430</v>
      </c>
      <c r="D893">
        <v>2316176</v>
      </c>
      <c r="E893" t="s">
        <v>1435</v>
      </c>
      <c r="F893">
        <v>2328080</v>
      </c>
      <c r="G893" t="s">
        <v>3436</v>
      </c>
      <c r="H893" t="s">
        <v>4537</v>
      </c>
      <c r="I893" t="s">
        <v>3415</v>
      </c>
      <c r="J893" t="s">
        <v>4538</v>
      </c>
      <c r="K893">
        <v>0.04</v>
      </c>
      <c r="L893">
        <v>0.06</v>
      </c>
      <c r="M893">
        <v>1.9999999999999997E-2</v>
      </c>
      <c r="N893">
        <v>0.1</v>
      </c>
      <c r="O893">
        <v>0.08</v>
      </c>
      <c r="P893">
        <v>-0.02</v>
      </c>
      <c r="Q893">
        <v>0</v>
      </c>
      <c r="R893">
        <v>-0.02</v>
      </c>
      <c r="S893">
        <v>-0.02</v>
      </c>
      <c r="T893">
        <v>-0.02</v>
      </c>
      <c r="U893">
        <v>0.08</v>
      </c>
      <c r="V893">
        <v>0.1</v>
      </c>
      <c r="W893">
        <v>0.08</v>
      </c>
      <c r="X893">
        <v>0.08</v>
      </c>
      <c r="Y893">
        <v>0.08</v>
      </c>
      <c r="Z893">
        <v>0.06</v>
      </c>
      <c r="AA893">
        <v>0.08</v>
      </c>
      <c r="AB893">
        <v>0.06</v>
      </c>
      <c r="AC893">
        <v>0.06</v>
      </c>
      <c r="AD893">
        <v>0.06</v>
      </c>
      <c r="AE893" t="str">
        <f>VLOOKUP(G893,'[2]Fee Breakdown-After May18'!BO:BP,2,0)</f>
        <v>Pemesanan &amp; VoucherPerjalanan &amp; TiketTiket Atraksi Domestik</v>
      </c>
      <c r="AR893" t="s">
        <v>2072</v>
      </c>
      <c r="AS893" t="s">
        <v>2109</v>
      </c>
      <c r="AT893" t="s">
        <v>2116</v>
      </c>
    </row>
    <row r="894" spans="1:46">
      <c r="A894" t="s">
        <v>1929</v>
      </c>
      <c r="B894">
        <v>953224</v>
      </c>
      <c r="C894" t="s">
        <v>1943</v>
      </c>
      <c r="D894">
        <v>964488</v>
      </c>
      <c r="G894" t="s">
        <v>3553</v>
      </c>
      <c r="H894" t="s">
        <v>3553</v>
      </c>
      <c r="I894" t="s">
        <v>246</v>
      </c>
      <c r="J894" t="s">
        <v>2479</v>
      </c>
      <c r="K894">
        <v>0.04</v>
      </c>
      <c r="L894">
        <v>4.4999999999999998E-2</v>
      </c>
      <c r="M894">
        <v>4.9999999999999975E-3</v>
      </c>
      <c r="N894">
        <v>4.7500000000000001E-2</v>
      </c>
      <c r="O894">
        <v>3.6999999999999998E-2</v>
      </c>
      <c r="P894">
        <v>-5.0000000000000001E-3</v>
      </c>
      <c r="Q894">
        <v>0</v>
      </c>
      <c r="R894">
        <v>-5.0000000000000001E-3</v>
      </c>
      <c r="S894">
        <v>-5.0000000000000001E-3</v>
      </c>
      <c r="T894">
        <v>-5.0000000000000001E-3</v>
      </c>
      <c r="U894">
        <v>4.2500000000000003E-2</v>
      </c>
      <c r="V894">
        <v>4.7500000000000001E-2</v>
      </c>
      <c r="W894">
        <v>4.2500000000000003E-2</v>
      </c>
      <c r="X894">
        <v>4.2500000000000003E-2</v>
      </c>
      <c r="Y894">
        <v>4.2500000000000003E-2</v>
      </c>
      <c r="Z894">
        <v>3.2000000000000001E-2</v>
      </c>
      <c r="AA894">
        <v>3.6999999999999998E-2</v>
      </c>
      <c r="AB894">
        <v>3.2000000000000001E-2</v>
      </c>
      <c r="AC894">
        <v>3.2000000000000001E-2</v>
      </c>
      <c r="AD894">
        <v>3.2000000000000001E-2</v>
      </c>
      <c r="AE894" t="str">
        <f>VLOOKUP(G894,'[2]Fee Breakdown-After May18'!BO:BP,2,0)</f>
        <v>Aksesori Perhiasan &amp; TurunannyaMutiara</v>
      </c>
      <c r="AR894" t="s">
        <v>2072</v>
      </c>
      <c r="AS894" t="s">
        <v>2109</v>
      </c>
      <c r="AT894" t="s">
        <v>2117</v>
      </c>
    </row>
    <row r="895" spans="1:46">
      <c r="A895" t="s">
        <v>1811</v>
      </c>
      <c r="B895">
        <v>600001</v>
      </c>
      <c r="C895" t="s">
        <v>1812</v>
      </c>
      <c r="D895">
        <v>851976</v>
      </c>
      <c r="E895" t="s">
        <v>1817</v>
      </c>
      <c r="F895">
        <v>600436</v>
      </c>
      <c r="G895" t="s">
        <v>4540</v>
      </c>
      <c r="H895" t="s">
        <v>3409</v>
      </c>
      <c r="I895" t="s">
        <v>2547</v>
      </c>
      <c r="J895" t="s">
        <v>1811</v>
      </c>
      <c r="K895">
        <v>0.06</v>
      </c>
      <c r="L895">
        <v>0.08</v>
      </c>
      <c r="M895">
        <v>2.0000000000000004E-2</v>
      </c>
      <c r="N895">
        <v>9.5000000000000001E-2</v>
      </c>
      <c r="O895">
        <v>0.122</v>
      </c>
      <c r="P895">
        <v>-0.02</v>
      </c>
      <c r="Q895">
        <v>0</v>
      </c>
      <c r="R895">
        <v>-0.02</v>
      </c>
      <c r="S895">
        <v>-0.02</v>
      </c>
      <c r="T895">
        <v>-0.02</v>
      </c>
      <c r="U895">
        <v>7.4999999999999997E-2</v>
      </c>
      <c r="V895">
        <v>9.5000000000000001E-2</v>
      </c>
      <c r="W895">
        <v>7.4999999999999997E-2</v>
      </c>
      <c r="X895">
        <v>7.4999999999999997E-2</v>
      </c>
      <c r="Y895">
        <v>7.4999999999999997E-2</v>
      </c>
      <c r="Z895">
        <v>0.10199999999999999</v>
      </c>
      <c r="AA895">
        <v>0.122</v>
      </c>
      <c r="AB895">
        <v>0.10199999999999999</v>
      </c>
      <c r="AC895">
        <v>0.10199999999999999</v>
      </c>
      <c r="AD895">
        <v>0.10199999999999999</v>
      </c>
      <c r="AE895" t="str">
        <f>VLOOKUP(G895,'[2]Fee Breakdown-After May18'!BO:BP,2,0)</f>
        <v>Perlengkapan RumahPerlengkapan Kamar MandiHolder Sikat Gigi</v>
      </c>
      <c r="AR895" t="s">
        <v>2072</v>
      </c>
      <c r="AS895" t="s">
        <v>2109</v>
      </c>
      <c r="AT895" t="s">
        <v>2118</v>
      </c>
    </row>
    <row r="896" spans="1:46">
      <c r="A896" t="s">
        <v>1811</v>
      </c>
      <c r="B896">
        <v>600001</v>
      </c>
      <c r="C896" t="s">
        <v>1812</v>
      </c>
      <c r="D896">
        <v>851976</v>
      </c>
      <c r="E896" t="s">
        <v>1816</v>
      </c>
      <c r="F896">
        <v>600406</v>
      </c>
      <c r="G896" t="s">
        <v>4542</v>
      </c>
      <c r="H896" t="s">
        <v>3409</v>
      </c>
      <c r="I896" t="s">
        <v>2547</v>
      </c>
      <c r="J896" t="s">
        <v>1811</v>
      </c>
      <c r="K896">
        <v>0.06</v>
      </c>
      <c r="L896">
        <v>0.08</v>
      </c>
      <c r="M896">
        <v>2.0000000000000004E-2</v>
      </c>
      <c r="N896">
        <v>9.5000000000000001E-2</v>
      </c>
      <c r="O896">
        <v>0.122</v>
      </c>
      <c r="P896">
        <v>-0.02</v>
      </c>
      <c r="Q896">
        <v>0</v>
      </c>
      <c r="R896">
        <v>-0.02</v>
      </c>
      <c r="S896">
        <v>-0.02</v>
      </c>
      <c r="T896">
        <v>-0.02</v>
      </c>
      <c r="U896">
        <v>7.4999999999999997E-2</v>
      </c>
      <c r="V896">
        <v>9.5000000000000001E-2</v>
      </c>
      <c r="W896">
        <v>7.4999999999999997E-2</v>
      </c>
      <c r="X896">
        <v>7.4999999999999997E-2</v>
      </c>
      <c r="Y896">
        <v>7.4999999999999997E-2</v>
      </c>
      <c r="Z896">
        <v>0.10199999999999999</v>
      </c>
      <c r="AA896">
        <v>0.122</v>
      </c>
      <c r="AB896">
        <v>0.10199999999999999</v>
      </c>
      <c r="AC896">
        <v>0.10199999999999999</v>
      </c>
      <c r="AD896">
        <v>0.10199999999999999</v>
      </c>
      <c r="AE896" t="str">
        <f>VLOOKUP(G896,'[2]Fee Breakdown-After May18'!BO:BP,2,0)</f>
        <v>Perlengkapan RumahPerlengkapan Kamar MandiPenutup Kursi Toilet</v>
      </c>
      <c r="AR896" t="s">
        <v>2072</v>
      </c>
      <c r="AS896" t="s">
        <v>2109</v>
      </c>
      <c r="AT896" t="s">
        <v>2119</v>
      </c>
    </row>
    <row r="897" spans="1:46">
      <c r="A897" t="s">
        <v>2160</v>
      </c>
      <c r="B897">
        <v>603014</v>
      </c>
      <c r="C897" t="s">
        <v>2161</v>
      </c>
      <c r="D897">
        <v>834952</v>
      </c>
      <c r="E897" t="s">
        <v>2166</v>
      </c>
      <c r="F897">
        <v>603041</v>
      </c>
      <c r="G897" t="s">
        <v>4544</v>
      </c>
      <c r="H897" t="s">
        <v>4545</v>
      </c>
      <c r="I897" t="s">
        <v>2971</v>
      </c>
      <c r="J897" t="s">
        <v>3062</v>
      </c>
      <c r="K897">
        <v>0.06</v>
      </c>
      <c r="L897">
        <v>6.5000000000000002E-2</v>
      </c>
      <c r="M897">
        <v>5.0000000000000044E-3</v>
      </c>
      <c r="N897">
        <v>0.1</v>
      </c>
      <c r="O897">
        <v>0.10500000000000001</v>
      </c>
      <c r="P897">
        <v>-0.02</v>
      </c>
      <c r="Q897">
        <v>0</v>
      </c>
      <c r="R897">
        <v>-0.02</v>
      </c>
      <c r="S897">
        <v>-0.02</v>
      </c>
      <c r="T897">
        <v>-0.02</v>
      </c>
      <c r="U897">
        <v>0.08</v>
      </c>
      <c r="V897">
        <v>0.1</v>
      </c>
      <c r="W897">
        <v>0.08</v>
      </c>
      <c r="X897">
        <v>0.08</v>
      </c>
      <c r="Y897">
        <v>0.08</v>
      </c>
      <c r="Z897">
        <v>8.5000000000000006E-2</v>
      </c>
      <c r="AA897">
        <v>0.10500000000000001</v>
      </c>
      <c r="AB897">
        <v>8.5000000000000006E-2</v>
      </c>
      <c r="AC897">
        <v>8.5000000000000006E-2</v>
      </c>
      <c r="AD897">
        <v>8.5000000000000006E-2</v>
      </c>
      <c r="AE897" t="str">
        <f>VLOOKUP(G897,'[2]Fee Breakdown-After May18'!BO:BP,2,0)</f>
        <v>Olahraga &amp; OutdoorPeralatan Olahraga BolaSepakbola</v>
      </c>
      <c r="AR897" t="s">
        <v>2072</v>
      </c>
      <c r="AS897" t="s">
        <v>2109</v>
      </c>
      <c r="AT897" t="s">
        <v>2120</v>
      </c>
    </row>
    <row r="898" spans="1:46">
      <c r="A898" t="s">
        <v>2160</v>
      </c>
      <c r="B898">
        <v>603014</v>
      </c>
      <c r="C898" t="s">
        <v>2161</v>
      </c>
      <c r="D898">
        <v>834952</v>
      </c>
      <c r="E898" t="s">
        <v>2162</v>
      </c>
      <c r="F898">
        <v>603065</v>
      </c>
      <c r="G898" t="s">
        <v>4547</v>
      </c>
      <c r="H898" t="s">
        <v>4545</v>
      </c>
      <c r="I898" t="s">
        <v>2971</v>
      </c>
      <c r="J898" t="s">
        <v>3062</v>
      </c>
      <c r="K898">
        <v>0.06</v>
      </c>
      <c r="L898">
        <v>6.5000000000000002E-2</v>
      </c>
      <c r="M898">
        <v>5.0000000000000044E-3</v>
      </c>
      <c r="N898">
        <v>0.1</v>
      </c>
      <c r="O898">
        <v>0.10500000000000001</v>
      </c>
      <c r="P898">
        <v>-0.02</v>
      </c>
      <c r="Q898">
        <v>0</v>
      </c>
      <c r="R898">
        <v>-0.02</v>
      </c>
      <c r="S898">
        <v>-0.02</v>
      </c>
      <c r="T898">
        <v>-0.02</v>
      </c>
      <c r="U898">
        <v>0.08</v>
      </c>
      <c r="V898">
        <v>0.1</v>
      </c>
      <c r="W898">
        <v>0.08</v>
      </c>
      <c r="X898">
        <v>0.08</v>
      </c>
      <c r="Y898">
        <v>0.08</v>
      </c>
      <c r="Z898">
        <v>8.5000000000000006E-2</v>
      </c>
      <c r="AA898">
        <v>0.10500000000000001</v>
      </c>
      <c r="AB898">
        <v>8.5000000000000006E-2</v>
      </c>
      <c r="AC898">
        <v>8.5000000000000006E-2</v>
      </c>
      <c r="AD898">
        <v>8.5000000000000006E-2</v>
      </c>
      <c r="AE898" t="str">
        <f>VLOOKUP(G898,'[2]Fee Breakdown-After May18'!BO:BP,2,0)</f>
        <v>Olahraga &amp; OutdoorPeralatan Olahraga BolaBulu tangkis</v>
      </c>
      <c r="AR898" t="s">
        <v>2072</v>
      </c>
      <c r="AS898" t="s">
        <v>2121</v>
      </c>
    </row>
    <row r="899" spans="1:46">
      <c r="A899" t="s">
        <v>1811</v>
      </c>
      <c r="B899">
        <v>600001</v>
      </c>
      <c r="C899" t="s">
        <v>1812</v>
      </c>
      <c r="D899">
        <v>851976</v>
      </c>
      <c r="E899" t="s">
        <v>1818</v>
      </c>
      <c r="F899">
        <v>810888</v>
      </c>
      <c r="G899" t="s">
        <v>4549</v>
      </c>
      <c r="H899" t="s">
        <v>3409</v>
      </c>
      <c r="I899" t="s">
        <v>2547</v>
      </c>
      <c r="J899" t="s">
        <v>1811</v>
      </c>
      <c r="K899">
        <v>0.06</v>
      </c>
      <c r="L899">
        <v>0.08</v>
      </c>
      <c r="M899">
        <v>2.0000000000000004E-2</v>
      </c>
      <c r="N899">
        <v>9.5000000000000001E-2</v>
      </c>
      <c r="O899">
        <v>0.122</v>
      </c>
      <c r="P899">
        <v>-0.02</v>
      </c>
      <c r="Q899">
        <v>0</v>
      </c>
      <c r="R899">
        <v>-0.02</v>
      </c>
      <c r="S899">
        <v>-0.02</v>
      </c>
      <c r="T899">
        <v>-0.02</v>
      </c>
      <c r="U899">
        <v>7.4999999999999997E-2</v>
      </c>
      <c r="V899">
        <v>9.5000000000000001E-2</v>
      </c>
      <c r="W899">
        <v>7.4999999999999997E-2</v>
      </c>
      <c r="X899">
        <v>7.4999999999999997E-2</v>
      </c>
      <c r="Y899">
        <v>7.4999999999999997E-2</v>
      </c>
      <c r="Z899">
        <v>0.10199999999999999</v>
      </c>
      <c r="AA899">
        <v>0.122</v>
      </c>
      <c r="AB899">
        <v>0.10199999999999999</v>
      </c>
      <c r="AC899">
        <v>0.10199999999999999</v>
      </c>
      <c r="AD899">
        <v>0.10199999999999999</v>
      </c>
      <c r="AE899" t="str">
        <f>VLOOKUP(G899,'[2]Fee Breakdown-After May18'!BO:BP,2,0)</f>
        <v>Perlengkapan RumahPerlengkapan Kamar MandiHanduk</v>
      </c>
      <c r="AR899" t="s">
        <v>2072</v>
      </c>
      <c r="AS899" t="s">
        <v>2122</v>
      </c>
      <c r="AT899" t="s">
        <v>2123</v>
      </c>
    </row>
    <row r="900" spans="1:46">
      <c r="A900" t="s">
        <v>1348</v>
      </c>
      <c r="B900">
        <v>601450</v>
      </c>
      <c r="C900" t="s">
        <v>1349</v>
      </c>
      <c r="D900">
        <v>849160</v>
      </c>
      <c r="E900" t="s">
        <v>1350</v>
      </c>
      <c r="F900">
        <v>853512</v>
      </c>
      <c r="G900" t="s">
        <v>4551</v>
      </c>
      <c r="H900" t="s">
        <v>2510</v>
      </c>
      <c r="I900" t="s">
        <v>2547</v>
      </c>
      <c r="J900" t="s">
        <v>1811</v>
      </c>
      <c r="K900">
        <v>0.04</v>
      </c>
      <c r="L900">
        <v>7.0000000000000007E-2</v>
      </c>
      <c r="M900">
        <v>3.0000000000000006E-2</v>
      </c>
      <c r="N900">
        <v>9.5000000000000001E-2</v>
      </c>
      <c r="O900">
        <v>0.122</v>
      </c>
      <c r="P900">
        <v>-0.02</v>
      </c>
      <c r="Q900">
        <v>0</v>
      </c>
      <c r="R900">
        <v>-0.02</v>
      </c>
      <c r="S900">
        <v>-0.02</v>
      </c>
      <c r="T900">
        <v>-0.02</v>
      </c>
      <c r="U900">
        <v>7.4999999999999997E-2</v>
      </c>
      <c r="V900">
        <v>9.5000000000000001E-2</v>
      </c>
      <c r="W900">
        <v>7.4999999999999997E-2</v>
      </c>
      <c r="X900">
        <v>7.4999999999999997E-2</v>
      </c>
      <c r="Y900">
        <v>7.4999999999999997E-2</v>
      </c>
      <c r="Z900">
        <v>0.10199999999999999</v>
      </c>
      <c r="AA900">
        <v>0.122</v>
      </c>
      <c r="AB900">
        <v>0.10199999999999999</v>
      </c>
      <c r="AC900">
        <v>0.10199999999999999</v>
      </c>
      <c r="AD900">
        <v>0.10199999999999999</v>
      </c>
      <c r="AE900" t="str">
        <f>VLOOKUP(G900,'[2]Fee Breakdown-After May18'!BO:BP,2,0)</f>
        <v>Perawatan &amp; KecantikanKeperluan Mandi &amp; Perawatan TubuhAksesori Mandi</v>
      </c>
      <c r="AR900" t="s">
        <v>2072</v>
      </c>
      <c r="AS900" t="s">
        <v>2122</v>
      </c>
      <c r="AT900" t="s">
        <v>2124</v>
      </c>
    </row>
    <row r="901" spans="1:46">
      <c r="A901" t="s">
        <v>2267</v>
      </c>
      <c r="B901">
        <v>604579</v>
      </c>
      <c r="C901" t="s">
        <v>2270</v>
      </c>
      <c r="D901">
        <v>872328</v>
      </c>
      <c r="E901" t="s">
        <v>2271</v>
      </c>
      <c r="F901">
        <v>887560</v>
      </c>
      <c r="G901" t="s">
        <v>4415</v>
      </c>
      <c r="H901" t="s">
        <v>3345</v>
      </c>
      <c r="I901" t="s">
        <v>2547</v>
      </c>
      <c r="J901" t="s">
        <v>2267</v>
      </c>
      <c r="K901">
        <v>5.5E-2</v>
      </c>
      <c r="L901">
        <v>7.0000000000000007E-2</v>
      </c>
      <c r="M901">
        <v>1.5000000000000006E-2</v>
      </c>
      <c r="N901">
        <v>0.1</v>
      </c>
      <c r="O901">
        <v>0.122</v>
      </c>
      <c r="P901">
        <v>-0.02</v>
      </c>
      <c r="Q901">
        <v>0</v>
      </c>
      <c r="R901">
        <v>-0.02</v>
      </c>
      <c r="S901">
        <v>-0.02</v>
      </c>
      <c r="T901">
        <v>-0.02</v>
      </c>
      <c r="U901">
        <v>0.08</v>
      </c>
      <c r="V901">
        <v>0.1</v>
      </c>
      <c r="W901">
        <v>0.08</v>
      </c>
      <c r="X901">
        <v>0.08</v>
      </c>
      <c r="Y901">
        <v>0.08</v>
      </c>
      <c r="Z901">
        <v>0.10199999999999999</v>
      </c>
      <c r="AA901">
        <v>0.122</v>
      </c>
      <c r="AB901">
        <v>0.10199999999999999</v>
      </c>
      <c r="AC901">
        <v>0.10199999999999999</v>
      </c>
      <c r="AD901">
        <v>0.10199999999999999</v>
      </c>
      <c r="AE901" t="str">
        <f>VLOOKUP(G901,'[2]Fee Breakdown-After May18'!BO:BP,2,0)</f>
        <v>Alat &amp; Perangkat KerasPerangkat kerasPerangkat Keras Pintu</v>
      </c>
      <c r="AR901" t="s">
        <v>2072</v>
      </c>
      <c r="AS901" t="s">
        <v>2122</v>
      </c>
      <c r="AT901" t="s">
        <v>2125</v>
      </c>
    </row>
    <row r="902" spans="1:46">
      <c r="A902" t="s">
        <v>1444</v>
      </c>
      <c r="B902">
        <v>801928</v>
      </c>
      <c r="C902" t="s">
        <v>1458</v>
      </c>
      <c r="D902">
        <v>927112</v>
      </c>
      <c r="E902" t="s">
        <v>1459</v>
      </c>
      <c r="F902">
        <v>928136</v>
      </c>
      <c r="G902" t="s">
        <v>4466</v>
      </c>
      <c r="H902" t="s">
        <v>3207</v>
      </c>
      <c r="I902" t="s">
        <v>2971</v>
      </c>
      <c r="J902" t="s">
        <v>3208</v>
      </c>
      <c r="K902">
        <v>0.05</v>
      </c>
      <c r="L902">
        <v>0.08</v>
      </c>
      <c r="M902">
        <v>0.03</v>
      </c>
      <c r="N902">
        <v>0.1</v>
      </c>
      <c r="O902">
        <v>8.2000000000000003E-2</v>
      </c>
      <c r="P902">
        <v>-0.02</v>
      </c>
      <c r="Q902">
        <v>0</v>
      </c>
      <c r="R902">
        <v>-0.02</v>
      </c>
      <c r="S902">
        <v>-0.02</v>
      </c>
      <c r="T902">
        <v>-0.02</v>
      </c>
      <c r="U902">
        <v>0.08</v>
      </c>
      <c r="V902">
        <v>0.1</v>
      </c>
      <c r="W902">
        <v>0.08</v>
      </c>
      <c r="X902">
        <v>0.08</v>
      </c>
      <c r="Y902">
        <v>0.08</v>
      </c>
      <c r="Z902">
        <v>6.2E-2</v>
      </c>
      <c r="AA902">
        <v>8.2000000000000003E-2</v>
      </c>
      <c r="AB902">
        <v>6.2E-2</v>
      </c>
      <c r="AC902">
        <v>6.2E-2</v>
      </c>
      <c r="AD902">
        <v>6.2E-2</v>
      </c>
      <c r="AE902" t="str">
        <f>VLOOKUP(G902,'[2]Fee Breakdown-After May18'!BO:BP,2,0)</f>
        <v>Buku, Majalah, &amp; AudioKemanusiaan &amp; Ilmu SosialKarier &amp; Self-Help</v>
      </c>
      <c r="AR902" t="s">
        <v>2072</v>
      </c>
      <c r="AS902" t="s">
        <v>2122</v>
      </c>
      <c r="AT902" t="s">
        <v>2126</v>
      </c>
    </row>
    <row r="903" spans="1:46">
      <c r="A903" t="s">
        <v>1444</v>
      </c>
      <c r="B903">
        <v>801928</v>
      </c>
      <c r="C903" t="s">
        <v>1488</v>
      </c>
      <c r="D903">
        <v>990216</v>
      </c>
      <c r="E903" t="s">
        <v>1493</v>
      </c>
      <c r="F903">
        <v>928904</v>
      </c>
      <c r="G903" t="s">
        <v>4457</v>
      </c>
      <c r="H903" t="s">
        <v>4190</v>
      </c>
      <c r="I903" t="s">
        <v>2971</v>
      </c>
      <c r="J903" t="s">
        <v>3208</v>
      </c>
      <c r="K903">
        <v>0.05</v>
      </c>
      <c r="L903">
        <v>0.08</v>
      </c>
      <c r="M903">
        <v>0.03</v>
      </c>
      <c r="N903">
        <v>0.1</v>
      </c>
      <c r="O903">
        <v>8.2000000000000003E-2</v>
      </c>
      <c r="P903">
        <v>-0.02</v>
      </c>
      <c r="Q903">
        <v>0</v>
      </c>
      <c r="R903">
        <v>-0.02</v>
      </c>
      <c r="S903">
        <v>-0.02</v>
      </c>
      <c r="T903">
        <v>-0.02</v>
      </c>
      <c r="U903">
        <v>0.08</v>
      </c>
      <c r="V903">
        <v>0.1</v>
      </c>
      <c r="W903">
        <v>0.08</v>
      </c>
      <c r="X903">
        <v>0.08</v>
      </c>
      <c r="Y903">
        <v>0.08</v>
      </c>
      <c r="Z903">
        <v>6.2E-2</v>
      </c>
      <c r="AA903">
        <v>8.2000000000000003E-2</v>
      </c>
      <c r="AB903">
        <v>6.2E-2</v>
      </c>
      <c r="AC903">
        <v>6.2E-2</v>
      </c>
      <c r="AD903">
        <v>6.2E-2</v>
      </c>
      <c r="AE903" t="str">
        <f>VLOOKUP(G903,'[2]Fee Breakdown-After May18'!BO:BP,2,0)</f>
        <v>Buku, Majalah, &amp; AudioIlmu &amp; TeknologiMedis</v>
      </c>
      <c r="AR903" t="s">
        <v>2072</v>
      </c>
      <c r="AS903" t="s">
        <v>2122</v>
      </c>
      <c r="AT903" t="s">
        <v>2127</v>
      </c>
    </row>
    <row r="904" spans="1:46">
      <c r="A904" t="s">
        <v>1444</v>
      </c>
      <c r="B904">
        <v>801928</v>
      </c>
      <c r="C904" t="s">
        <v>1454</v>
      </c>
      <c r="D904">
        <v>992904</v>
      </c>
      <c r="E904" t="s">
        <v>1456</v>
      </c>
      <c r="F904">
        <v>929160</v>
      </c>
      <c r="G904" t="s">
        <v>4423</v>
      </c>
      <c r="H904" t="s">
        <v>3544</v>
      </c>
      <c r="I904" t="s">
        <v>2971</v>
      </c>
      <c r="J904" t="s">
        <v>3208</v>
      </c>
      <c r="K904">
        <v>0.05</v>
      </c>
      <c r="L904">
        <v>0.08</v>
      </c>
      <c r="M904">
        <v>0.03</v>
      </c>
      <c r="N904">
        <v>0.1</v>
      </c>
      <c r="O904">
        <v>8.2000000000000003E-2</v>
      </c>
      <c r="P904">
        <v>-0.02</v>
      </c>
      <c r="Q904">
        <v>0</v>
      </c>
      <c r="R904">
        <v>-0.02</v>
      </c>
      <c r="S904">
        <v>-0.02</v>
      </c>
      <c r="T904">
        <v>-0.02</v>
      </c>
      <c r="U904">
        <v>0.08</v>
      </c>
      <c r="V904">
        <v>0.1</v>
      </c>
      <c r="W904">
        <v>0.08</v>
      </c>
      <c r="X904">
        <v>0.08</v>
      </c>
      <c r="Y904">
        <v>0.08</v>
      </c>
      <c r="Z904">
        <v>6.2E-2</v>
      </c>
      <c r="AA904">
        <v>8.2000000000000003E-2</v>
      </c>
      <c r="AB904">
        <v>6.2E-2</v>
      </c>
      <c r="AC904">
        <v>6.2E-2</v>
      </c>
      <c r="AD904">
        <v>6.2E-2</v>
      </c>
      <c r="AE904" t="str">
        <f>VLOOKUP(G904,'[2]Fee Breakdown-After May18'!BO:BP,2,0)</f>
        <v>Buku, Majalah, &amp; AudioEdukasi &amp; SekolahBahasa &amp; Kamus</v>
      </c>
      <c r="AR904" t="s">
        <v>2072</v>
      </c>
      <c r="AS904" t="s">
        <v>2122</v>
      </c>
      <c r="AT904" t="s">
        <v>2128</v>
      </c>
    </row>
    <row r="905" spans="1:46">
      <c r="A905" t="s">
        <v>1405</v>
      </c>
      <c r="B905">
        <v>2344592</v>
      </c>
      <c r="C905" t="s">
        <v>1406</v>
      </c>
      <c r="D905">
        <v>2315920</v>
      </c>
      <c r="E905" t="s">
        <v>1407</v>
      </c>
      <c r="F905">
        <v>2324368</v>
      </c>
      <c r="G905" t="s">
        <v>2928</v>
      </c>
      <c r="H905" t="s">
        <v>4554</v>
      </c>
      <c r="I905" t="s">
        <v>2403</v>
      </c>
      <c r="J905" t="s">
        <v>1184</v>
      </c>
      <c r="K905">
        <v>0.04</v>
      </c>
      <c r="L905">
        <v>0.06</v>
      </c>
      <c r="M905">
        <v>1.9999999999999997E-2</v>
      </c>
      <c r="N905">
        <v>2.5000000000000001E-2</v>
      </c>
      <c r="O905">
        <v>2.5000000000000001E-2</v>
      </c>
      <c r="P905">
        <v>0</v>
      </c>
      <c r="Q905">
        <v>0</v>
      </c>
      <c r="R905">
        <v>0</v>
      </c>
      <c r="S905">
        <v>0</v>
      </c>
      <c r="T905">
        <v>0</v>
      </c>
      <c r="U905">
        <v>2.5000000000000001E-2</v>
      </c>
      <c r="V905">
        <v>2.5000000000000001E-2</v>
      </c>
      <c r="W905">
        <v>2.5000000000000001E-2</v>
      </c>
      <c r="X905">
        <v>2.5000000000000001E-2</v>
      </c>
      <c r="Y905">
        <v>2.5000000000000001E-2</v>
      </c>
      <c r="Z905">
        <v>2.5000000000000001E-2</v>
      </c>
      <c r="AA905">
        <v>2.5000000000000001E-2</v>
      </c>
      <c r="AB905">
        <v>2.5000000000000001E-2</v>
      </c>
      <c r="AC905">
        <v>2.5000000000000001E-2</v>
      </c>
      <c r="AD905">
        <v>2.5000000000000001E-2</v>
      </c>
      <c r="AE905" t="str">
        <f>VLOOKUP(G905,'[2]Fee Breakdown-After May18'!BO:BP,2,0)</f>
        <v>Pemesanan &amp; VoucherOtomotifMobil Hatchback &amp; Kota</v>
      </c>
      <c r="AR905" t="s">
        <v>2072</v>
      </c>
      <c r="AS905" t="s">
        <v>2129</v>
      </c>
      <c r="AT905" t="s">
        <v>2130</v>
      </c>
    </row>
    <row r="906" spans="1:46">
      <c r="A906" t="s">
        <v>2267</v>
      </c>
      <c r="B906">
        <v>604579</v>
      </c>
      <c r="C906" t="s">
        <v>2273</v>
      </c>
      <c r="D906">
        <v>2315280</v>
      </c>
      <c r="E906" t="s">
        <v>2277</v>
      </c>
      <c r="F906">
        <v>2317584</v>
      </c>
      <c r="G906" t="s">
        <v>4407</v>
      </c>
      <c r="H906" t="s">
        <v>4316</v>
      </c>
      <c r="I906" t="s">
        <v>2547</v>
      </c>
      <c r="J906" t="s">
        <v>2267</v>
      </c>
      <c r="K906">
        <v>5.5E-2</v>
      </c>
      <c r="L906">
        <v>7.0000000000000007E-2</v>
      </c>
      <c r="M906">
        <v>1.5000000000000006E-2</v>
      </c>
      <c r="N906">
        <v>0.1</v>
      </c>
      <c r="O906">
        <v>0.122</v>
      </c>
      <c r="P906">
        <v>-0.02</v>
      </c>
      <c r="Q906">
        <v>0</v>
      </c>
      <c r="R906">
        <v>-0.02</v>
      </c>
      <c r="S906">
        <v>-0.02</v>
      </c>
      <c r="T906">
        <v>-0.02</v>
      </c>
      <c r="U906">
        <v>0.08</v>
      </c>
      <c r="V906">
        <v>0.1</v>
      </c>
      <c r="W906">
        <v>0.08</v>
      </c>
      <c r="X906">
        <v>0.08</v>
      </c>
      <c r="Y906">
        <v>0.08</v>
      </c>
      <c r="Z906">
        <v>0.10199999999999999</v>
      </c>
      <c r="AA906">
        <v>0.122</v>
      </c>
      <c r="AB906">
        <v>0.10199999999999999</v>
      </c>
      <c r="AC906">
        <v>0.10199999999999999</v>
      </c>
      <c r="AD906">
        <v>0.10199999999999999</v>
      </c>
      <c r="AE906" t="str">
        <f>VLOOKUP(G906,'[2]Fee Breakdown-After May18'!BO:BP,2,0)</f>
        <v>Alat &amp; Perangkat KerasOtomatisasi IndustriAntarmuka Manusia Mesin</v>
      </c>
      <c r="AR906" t="s">
        <v>2072</v>
      </c>
      <c r="AS906" t="s">
        <v>2129</v>
      </c>
      <c r="AT906" t="s">
        <v>2131</v>
      </c>
    </row>
    <row r="907" spans="1:46">
      <c r="A907" t="s">
        <v>2052</v>
      </c>
      <c r="B907">
        <v>602118</v>
      </c>
      <c r="C907" t="s">
        <v>2063</v>
      </c>
      <c r="D907">
        <v>2315152</v>
      </c>
      <c r="E907" t="s">
        <v>2067</v>
      </c>
      <c r="F907">
        <v>2316816</v>
      </c>
      <c r="G907" t="s">
        <v>4555</v>
      </c>
      <c r="H907" t="s">
        <v>4522</v>
      </c>
      <c r="I907" t="s">
        <v>2971</v>
      </c>
      <c r="J907" t="s">
        <v>2052</v>
      </c>
      <c r="K907">
        <v>0.06</v>
      </c>
      <c r="L907">
        <v>0.08</v>
      </c>
      <c r="M907">
        <v>2.0000000000000004E-2</v>
      </c>
      <c r="N907">
        <v>9.5000000000000001E-2</v>
      </c>
      <c r="O907">
        <v>9.1999999999999998E-2</v>
      </c>
      <c r="P907">
        <v>-0.02</v>
      </c>
      <c r="Q907">
        <v>0</v>
      </c>
      <c r="R907">
        <v>-0.02</v>
      </c>
      <c r="S907">
        <v>-0.02</v>
      </c>
      <c r="T907">
        <v>-0.02</v>
      </c>
      <c r="U907">
        <v>7.4999999999999997E-2</v>
      </c>
      <c r="V907">
        <v>9.5000000000000001E-2</v>
      </c>
      <c r="W907">
        <v>7.4999999999999997E-2</v>
      </c>
      <c r="X907">
        <v>7.4999999999999997E-2</v>
      </c>
      <c r="Y907">
        <v>7.4999999999999997E-2</v>
      </c>
      <c r="Z907">
        <v>7.1999999999999995E-2</v>
      </c>
      <c r="AA907">
        <v>9.1999999999999998E-2</v>
      </c>
      <c r="AB907">
        <v>7.1999999999999995E-2</v>
      </c>
      <c r="AC907">
        <v>7.1999999999999995E-2</v>
      </c>
      <c r="AD907">
        <v>7.1999999999999995E-2</v>
      </c>
      <c r="AE907" t="str">
        <f>VLOOKUP(G907,'[2]Fee Breakdown-After May18'!BO:BP,2,0)</f>
        <v>Perlengkapan Hewan PeliharaanHewan PeliharaanHewan Ternak &amp; Unggas</v>
      </c>
      <c r="AR907" t="s">
        <v>2072</v>
      </c>
      <c r="AS907" t="s">
        <v>2129</v>
      </c>
      <c r="AT907" t="s">
        <v>2132</v>
      </c>
    </row>
    <row r="908" spans="1:46">
      <c r="A908" t="s">
        <v>2052</v>
      </c>
      <c r="B908">
        <v>602118</v>
      </c>
      <c r="C908" t="s">
        <v>2063</v>
      </c>
      <c r="D908">
        <v>2315152</v>
      </c>
      <c r="E908" t="s">
        <v>2065</v>
      </c>
      <c r="F908">
        <v>2317072</v>
      </c>
      <c r="G908" t="s">
        <v>4557</v>
      </c>
      <c r="H908" t="s">
        <v>4522</v>
      </c>
      <c r="I908" t="s">
        <v>2971</v>
      </c>
      <c r="J908" t="s">
        <v>2052</v>
      </c>
      <c r="K908">
        <v>0.06</v>
      </c>
      <c r="L908">
        <v>0.08</v>
      </c>
      <c r="M908">
        <v>2.0000000000000004E-2</v>
      </c>
      <c r="N908">
        <v>9.5000000000000001E-2</v>
      </c>
      <c r="O908">
        <v>9.1999999999999998E-2</v>
      </c>
      <c r="P908">
        <v>-0.02</v>
      </c>
      <c r="Q908">
        <v>0</v>
      </c>
      <c r="R908">
        <v>-0.02</v>
      </c>
      <c r="S908">
        <v>-0.02</v>
      </c>
      <c r="T908">
        <v>-0.02</v>
      </c>
      <c r="U908">
        <v>7.4999999999999997E-2</v>
      </c>
      <c r="V908">
        <v>9.5000000000000001E-2</v>
      </c>
      <c r="W908">
        <v>7.4999999999999997E-2</v>
      </c>
      <c r="X908">
        <v>7.4999999999999997E-2</v>
      </c>
      <c r="Y908">
        <v>7.4999999999999997E-2</v>
      </c>
      <c r="Z908">
        <v>7.1999999999999995E-2</v>
      </c>
      <c r="AA908">
        <v>9.1999999999999998E-2</v>
      </c>
      <c r="AB908">
        <v>7.1999999999999995E-2</v>
      </c>
      <c r="AC908">
        <v>7.1999999999999995E-2</v>
      </c>
      <c r="AD908">
        <v>7.1999999999999995E-2</v>
      </c>
      <c r="AE908" t="str">
        <f>VLOOKUP(G908,'[2]Fee Breakdown-After May18'!BO:BP,2,0)</f>
        <v>Perlengkapan Hewan PeliharaanHewan PeliharaanKucing</v>
      </c>
      <c r="AR908" t="s">
        <v>2072</v>
      </c>
      <c r="AS908" t="s">
        <v>2129</v>
      </c>
      <c r="AT908" t="s">
        <v>2133</v>
      </c>
    </row>
    <row r="909" spans="1:46">
      <c r="A909" t="s">
        <v>1959</v>
      </c>
      <c r="B909">
        <v>600024</v>
      </c>
      <c r="C909" t="s">
        <v>1961</v>
      </c>
      <c r="D909">
        <v>858888</v>
      </c>
      <c r="G909" t="s">
        <v>4559</v>
      </c>
      <c r="H909" t="s">
        <v>4559</v>
      </c>
      <c r="I909" t="s">
        <v>2547</v>
      </c>
      <c r="J909" t="s">
        <v>1959</v>
      </c>
      <c r="K909">
        <v>0.06</v>
      </c>
      <c r="L909">
        <v>0.08</v>
      </c>
      <c r="M909">
        <v>2.0000000000000004E-2</v>
      </c>
      <c r="N909">
        <v>0.1</v>
      </c>
      <c r="O909">
        <v>0.11700000000000001</v>
      </c>
      <c r="P909">
        <v>-0.02</v>
      </c>
      <c r="Q909">
        <v>0</v>
      </c>
      <c r="R909">
        <v>-0.02</v>
      </c>
      <c r="S909">
        <v>-0.02</v>
      </c>
      <c r="T909">
        <v>-0.02</v>
      </c>
      <c r="U909">
        <v>0.08</v>
      </c>
      <c r="V909">
        <v>0.1</v>
      </c>
      <c r="W909">
        <v>0.08</v>
      </c>
      <c r="X909">
        <v>0.08</v>
      </c>
      <c r="Y909">
        <v>0.08</v>
      </c>
      <c r="Z909">
        <v>9.7000000000000003E-2</v>
      </c>
      <c r="AA909">
        <v>0.11700000000000001</v>
      </c>
      <c r="AB909">
        <v>9.7000000000000003E-2</v>
      </c>
      <c r="AC909">
        <v>9.7000000000000003E-2</v>
      </c>
      <c r="AD909">
        <v>9.7000000000000003E-2</v>
      </c>
      <c r="AE909" t="str">
        <f>VLOOKUP(G909,'[2]Fee Breakdown-After May18'!BO:BP,2,0)</f>
        <v>Peralatan DapurPeralatan Bar &amp; Wine</v>
      </c>
      <c r="AR909" t="s">
        <v>2072</v>
      </c>
      <c r="AS909" t="s">
        <v>2129</v>
      </c>
      <c r="AT909" t="s">
        <v>2134</v>
      </c>
    </row>
    <row r="910" spans="1:46">
      <c r="A910" t="s">
        <v>2160</v>
      </c>
      <c r="B910">
        <v>603014</v>
      </c>
      <c r="C910" t="s">
        <v>2181</v>
      </c>
      <c r="D910">
        <v>936712</v>
      </c>
      <c r="G910" t="s">
        <v>3787</v>
      </c>
      <c r="H910" t="s">
        <v>3787</v>
      </c>
      <c r="I910" t="s">
        <v>246</v>
      </c>
      <c r="J910" t="s">
        <v>2748</v>
      </c>
      <c r="K910">
        <v>0.06</v>
      </c>
      <c r="L910">
        <v>6.5000000000000002E-2</v>
      </c>
      <c r="M910">
        <v>5.0000000000000044E-3</v>
      </c>
      <c r="N910">
        <v>0.1</v>
      </c>
      <c r="O910">
        <v>0.122</v>
      </c>
      <c r="P910">
        <v>-0.02</v>
      </c>
      <c r="Q910">
        <v>0</v>
      </c>
      <c r="R910">
        <v>-0.02</v>
      </c>
      <c r="S910">
        <v>-0.02</v>
      </c>
      <c r="T910">
        <v>-0.02</v>
      </c>
      <c r="U910">
        <v>0.08</v>
      </c>
      <c r="V910">
        <v>0.1</v>
      </c>
      <c r="W910">
        <v>0.08</v>
      </c>
      <c r="X910">
        <v>0.08</v>
      </c>
      <c r="Y910">
        <v>0.08</v>
      </c>
      <c r="Z910">
        <v>0.10199999999999999</v>
      </c>
      <c r="AA910">
        <v>0.122</v>
      </c>
      <c r="AB910">
        <v>0.10199999999999999</v>
      </c>
      <c r="AC910">
        <v>0.10199999999999999</v>
      </c>
      <c r="AD910">
        <v>0.10199999999999999</v>
      </c>
      <c r="AE910" t="str">
        <f>VLOOKUP(G910,'[2]Fee Breakdown-After May18'!BO:BP,2,0)</f>
        <v>Olahraga &amp; OutdoorToko Penggemar</v>
      </c>
      <c r="AR910" t="s">
        <v>2072</v>
      </c>
      <c r="AS910" t="s">
        <v>2129</v>
      </c>
      <c r="AT910" t="s">
        <v>2135</v>
      </c>
    </row>
    <row r="911" spans="1:46">
      <c r="A911" t="s">
        <v>1405</v>
      </c>
      <c r="B911">
        <v>2344592</v>
      </c>
      <c r="C911" t="s">
        <v>1430</v>
      </c>
      <c r="D911">
        <v>2316176</v>
      </c>
      <c r="E911" t="s">
        <v>1440</v>
      </c>
      <c r="F911">
        <v>2328592</v>
      </c>
      <c r="G911" t="s">
        <v>3420</v>
      </c>
      <c r="H911" t="s">
        <v>4537</v>
      </c>
      <c r="I911" t="s">
        <v>3415</v>
      </c>
      <c r="J911" t="s">
        <v>4538</v>
      </c>
      <c r="K911">
        <v>0.04</v>
      </c>
      <c r="L911">
        <v>0.06</v>
      </c>
      <c r="M911">
        <v>1.9999999999999997E-2</v>
      </c>
      <c r="N911">
        <v>0.1</v>
      </c>
      <c r="O911">
        <v>0.08</v>
      </c>
      <c r="P911">
        <v>-0.02</v>
      </c>
      <c r="Q911">
        <v>0</v>
      </c>
      <c r="R911">
        <v>-0.02</v>
      </c>
      <c r="S911">
        <v>-0.02</v>
      </c>
      <c r="T911">
        <v>-0.02</v>
      </c>
      <c r="U911">
        <v>0.08</v>
      </c>
      <c r="V911">
        <v>0.1</v>
      </c>
      <c r="W911">
        <v>0.08</v>
      </c>
      <c r="X911">
        <v>0.08</v>
      </c>
      <c r="Y911">
        <v>0.08</v>
      </c>
      <c r="Z911">
        <v>0.06</v>
      </c>
      <c r="AA911">
        <v>0.08</v>
      </c>
      <c r="AB911">
        <v>0.06</v>
      </c>
      <c r="AC911">
        <v>0.06</v>
      </c>
      <c r="AD911">
        <v>0.06</v>
      </c>
      <c r="AE911" t="str">
        <f>VLOOKUP(G911,'[2]Fee Breakdown-After May18'!BO:BP,2,0)</f>
        <v>Pemesanan &amp; VoucherPerjalanan &amp; TiketKereta Api Tiket Masuk</v>
      </c>
      <c r="AR911" t="s">
        <v>2072</v>
      </c>
      <c r="AS911" t="s">
        <v>2129</v>
      </c>
      <c r="AT911" t="s">
        <v>2136</v>
      </c>
    </row>
    <row r="912" spans="1:46">
      <c r="A912" t="s">
        <v>1717</v>
      </c>
      <c r="B912">
        <v>700645</v>
      </c>
      <c r="C912" t="s">
        <v>373</v>
      </c>
      <c r="D912">
        <v>2315536</v>
      </c>
      <c r="E912" t="s">
        <v>1772</v>
      </c>
      <c r="F912">
        <v>2320784</v>
      </c>
      <c r="G912" t="s">
        <v>2472</v>
      </c>
      <c r="H912" t="s">
        <v>3641</v>
      </c>
      <c r="I912" t="s">
        <v>2403</v>
      </c>
      <c r="J912" t="s">
        <v>2529</v>
      </c>
      <c r="K912">
        <v>0.04</v>
      </c>
      <c r="L912">
        <v>6.5000000000000002E-2</v>
      </c>
      <c r="M912">
        <v>2.5000000000000001E-2</v>
      </c>
      <c r="N912">
        <v>7.4999999999999997E-2</v>
      </c>
      <c r="O912">
        <v>0.06</v>
      </c>
      <c r="P912">
        <v>0</v>
      </c>
      <c r="Q912">
        <v>0</v>
      </c>
      <c r="R912">
        <v>0</v>
      </c>
      <c r="S912">
        <v>0</v>
      </c>
      <c r="T912">
        <v>0</v>
      </c>
      <c r="U912">
        <v>7.4999999999999997E-2</v>
      </c>
      <c r="V912">
        <v>7.4999999999999997E-2</v>
      </c>
      <c r="W912">
        <v>7.4999999999999997E-2</v>
      </c>
      <c r="X912">
        <v>7.4999999999999997E-2</v>
      </c>
      <c r="Y912">
        <v>7.4999999999999997E-2</v>
      </c>
      <c r="Z912">
        <v>0.06</v>
      </c>
      <c r="AA912">
        <v>0.06</v>
      </c>
      <c r="AB912">
        <v>0.06</v>
      </c>
      <c r="AC912">
        <v>0.06</v>
      </c>
      <c r="AD912">
        <v>0.06</v>
      </c>
      <c r="AE912" t="str">
        <f>VLOOKUP(G912,'[2]Fee Breakdown-After May18'!BO:BP,2,0)</f>
        <v>KesehatanVaporizerKotak Vape</v>
      </c>
      <c r="AR912" t="s">
        <v>2072</v>
      </c>
      <c r="AS912" t="s">
        <v>2129</v>
      </c>
      <c r="AT912" t="s">
        <v>2137</v>
      </c>
    </row>
    <row r="913" spans="1:46">
      <c r="A913" t="s">
        <v>1244</v>
      </c>
      <c r="B913">
        <v>602284</v>
      </c>
      <c r="C913" t="s">
        <v>1309</v>
      </c>
      <c r="D913">
        <v>877576</v>
      </c>
      <c r="E913" t="s">
        <v>1312</v>
      </c>
      <c r="F913">
        <v>889992</v>
      </c>
      <c r="G913" t="s">
        <v>4056</v>
      </c>
      <c r="H913" t="s">
        <v>3755</v>
      </c>
      <c r="I913" t="s">
        <v>2457</v>
      </c>
      <c r="J913" t="s">
        <v>2739</v>
      </c>
      <c r="K913">
        <v>0.04</v>
      </c>
      <c r="L913">
        <v>7.0000000000000007E-2</v>
      </c>
      <c r="M913">
        <v>3.0000000000000006E-2</v>
      </c>
      <c r="N913">
        <v>0.1</v>
      </c>
      <c r="O913">
        <v>0.11700000000000001</v>
      </c>
      <c r="P913">
        <v>-0.02</v>
      </c>
      <c r="Q913">
        <v>0</v>
      </c>
      <c r="R913">
        <v>-0.02</v>
      </c>
      <c r="S913">
        <v>-0.02</v>
      </c>
      <c r="T913">
        <v>-0.02</v>
      </c>
      <c r="U913">
        <v>0.08</v>
      </c>
      <c r="V913">
        <v>0.1</v>
      </c>
      <c r="W913">
        <v>0.08</v>
      </c>
      <c r="X913">
        <v>0.08</v>
      </c>
      <c r="Y913">
        <v>0.08</v>
      </c>
      <c r="Z913">
        <v>9.7000000000000003E-2</v>
      </c>
      <c r="AA913">
        <v>0.11700000000000001</v>
      </c>
      <c r="AB913">
        <v>9.7000000000000003E-2</v>
      </c>
      <c r="AC913">
        <v>9.7000000000000003E-2</v>
      </c>
      <c r="AD913">
        <v>9.7000000000000003E-2</v>
      </c>
      <c r="AE913" t="str">
        <f>VLOOKUP(G913,'[2]Fee Breakdown-After May18'!BO:BP,2,0)</f>
        <v>Bayi &amp; PersalinanPerlengkapan Bayi untuk TravelAksesoris Baby Seat untuk Kendaraan</v>
      </c>
      <c r="AR913" t="s">
        <v>2072</v>
      </c>
      <c r="AS913" t="s">
        <v>2138</v>
      </c>
      <c r="AT913" t="s">
        <v>2139</v>
      </c>
    </row>
    <row r="914" spans="1:46">
      <c r="A914" t="s">
        <v>1717</v>
      </c>
      <c r="B914">
        <v>700645</v>
      </c>
      <c r="C914" t="s">
        <v>373</v>
      </c>
      <c r="D914">
        <v>2315536</v>
      </c>
      <c r="E914" t="s">
        <v>1770</v>
      </c>
      <c r="F914">
        <v>2321296</v>
      </c>
      <c r="G914" t="s">
        <v>2454</v>
      </c>
      <c r="H914" t="s">
        <v>3641</v>
      </c>
      <c r="I914" t="s">
        <v>2403</v>
      </c>
      <c r="J914" t="s">
        <v>2529</v>
      </c>
      <c r="K914">
        <v>0.04</v>
      </c>
      <c r="L914">
        <v>6.5000000000000002E-2</v>
      </c>
      <c r="M914">
        <v>2.5000000000000001E-2</v>
      </c>
      <c r="N914">
        <v>7.4999999999999997E-2</v>
      </c>
      <c r="O914">
        <v>0.06</v>
      </c>
      <c r="P914">
        <v>0</v>
      </c>
      <c r="Q914">
        <v>0</v>
      </c>
      <c r="R914">
        <v>0</v>
      </c>
      <c r="S914">
        <v>0</v>
      </c>
      <c r="T914">
        <v>0</v>
      </c>
      <c r="U914">
        <v>7.4999999999999997E-2</v>
      </c>
      <c r="V914">
        <v>7.4999999999999997E-2</v>
      </c>
      <c r="W914">
        <v>7.4999999999999997E-2</v>
      </c>
      <c r="X914">
        <v>7.4999999999999997E-2</v>
      </c>
      <c r="Y914">
        <v>7.4999999999999997E-2</v>
      </c>
      <c r="Z914">
        <v>0.06</v>
      </c>
      <c r="AA914">
        <v>0.06</v>
      </c>
      <c r="AB914">
        <v>0.06</v>
      </c>
      <c r="AC914">
        <v>0.06</v>
      </c>
      <c r="AD914">
        <v>0.06</v>
      </c>
      <c r="AE914" t="str">
        <f>VLOOKUP(G914,'[2]Fee Breakdown-After May18'!BO:BP,2,0)</f>
        <v>KesehatanVaporizerAksesoris Vape</v>
      </c>
      <c r="AR914" t="s">
        <v>2072</v>
      </c>
      <c r="AS914" t="s">
        <v>2138</v>
      </c>
      <c r="AT914" t="s">
        <v>2140</v>
      </c>
    </row>
    <row r="915" spans="1:46">
      <c r="A915" t="s">
        <v>1717</v>
      </c>
      <c r="B915">
        <v>700645</v>
      </c>
      <c r="C915" t="s">
        <v>373</v>
      </c>
      <c r="D915">
        <v>2315536</v>
      </c>
      <c r="E915" t="s">
        <v>1775</v>
      </c>
      <c r="F915">
        <v>2321424</v>
      </c>
      <c r="G915" t="s">
        <v>2468</v>
      </c>
      <c r="H915" t="s">
        <v>3641</v>
      </c>
      <c r="I915" t="s">
        <v>2403</v>
      </c>
      <c r="J915" t="s">
        <v>2529</v>
      </c>
      <c r="K915">
        <v>0.04</v>
      </c>
      <c r="L915">
        <v>6.5000000000000002E-2</v>
      </c>
      <c r="M915">
        <v>2.5000000000000001E-2</v>
      </c>
      <c r="N915">
        <v>7.4999999999999997E-2</v>
      </c>
      <c r="O915">
        <v>0.06</v>
      </c>
      <c r="P915">
        <v>0</v>
      </c>
      <c r="Q915">
        <v>0</v>
      </c>
      <c r="R915">
        <v>0</v>
      </c>
      <c r="S915">
        <v>0</v>
      </c>
      <c r="T915">
        <v>0</v>
      </c>
      <c r="U915">
        <v>7.4999999999999997E-2</v>
      </c>
      <c r="V915">
        <v>7.4999999999999997E-2</v>
      </c>
      <c r="W915">
        <v>7.4999999999999997E-2</v>
      </c>
      <c r="X915">
        <v>7.4999999999999997E-2</v>
      </c>
      <c r="Y915">
        <v>7.4999999999999997E-2</v>
      </c>
      <c r="Z915">
        <v>0.06</v>
      </c>
      <c r="AA915">
        <v>0.06</v>
      </c>
      <c r="AB915">
        <v>0.06</v>
      </c>
      <c r="AC915">
        <v>0.06</v>
      </c>
      <c r="AD915">
        <v>0.06</v>
      </c>
      <c r="AE915" t="str">
        <f>VLOOKUP(G915,'[2]Fee Breakdown-After May18'!BO:BP,2,0)</f>
        <v>KesehatanVaporizerKapas Vape</v>
      </c>
      <c r="AR915" t="s">
        <v>2072</v>
      </c>
      <c r="AS915" t="s">
        <v>2138</v>
      </c>
      <c r="AT915" t="s">
        <v>2141</v>
      </c>
    </row>
    <row r="916" spans="1:46">
      <c r="A916" t="s">
        <v>2072</v>
      </c>
      <c r="B916">
        <v>601739</v>
      </c>
      <c r="C916" t="s">
        <v>2109</v>
      </c>
      <c r="D916">
        <v>909064</v>
      </c>
      <c r="E916" t="s">
        <v>2112</v>
      </c>
      <c r="F916">
        <v>910472</v>
      </c>
      <c r="G916" t="s">
        <v>3202</v>
      </c>
      <c r="H916" t="s">
        <v>2817</v>
      </c>
      <c r="I916" t="s">
        <v>2403</v>
      </c>
      <c r="J916" t="s">
        <v>2818</v>
      </c>
      <c r="K916">
        <v>0.04</v>
      </c>
      <c r="L916">
        <v>0.03</v>
      </c>
      <c r="M916">
        <v>-1.0000000000000002E-2</v>
      </c>
      <c r="N916">
        <v>0.1</v>
      </c>
      <c r="O916">
        <v>8.2000000000000003E-2</v>
      </c>
      <c r="P916">
        <v>-0.02</v>
      </c>
      <c r="Q916">
        <v>0</v>
      </c>
      <c r="R916">
        <v>-0.02</v>
      </c>
      <c r="S916">
        <v>-0.02</v>
      </c>
      <c r="T916">
        <v>-0.02</v>
      </c>
      <c r="U916">
        <v>0.08</v>
      </c>
      <c r="V916">
        <v>0.1</v>
      </c>
      <c r="W916">
        <v>0.08</v>
      </c>
      <c r="X916">
        <v>0.08</v>
      </c>
      <c r="Y916">
        <v>0.08</v>
      </c>
      <c r="Z916">
        <v>6.2E-2</v>
      </c>
      <c r="AA916">
        <v>8.2000000000000003E-2</v>
      </c>
      <c r="AB916">
        <v>6.2E-2</v>
      </c>
      <c r="AC916">
        <v>6.2E-2</v>
      </c>
      <c r="AD916">
        <v>6.2E-2</v>
      </c>
      <c r="AE916" t="str">
        <f>VLOOKUP(G916,'[2]Fee Breakdown-After May18'!BO:BP,2,0)</f>
        <v>Telepon &amp; ElektronikAksesori PonselPerangkat Transmisi</v>
      </c>
      <c r="AR916" t="s">
        <v>2072</v>
      </c>
      <c r="AS916" t="s">
        <v>2138</v>
      </c>
      <c r="AT916" t="s">
        <v>2142</v>
      </c>
    </row>
    <row r="917" spans="1:46">
      <c r="A917" t="s">
        <v>2267</v>
      </c>
      <c r="B917">
        <v>604579</v>
      </c>
      <c r="C917" t="s">
        <v>2273</v>
      </c>
      <c r="D917">
        <v>2315280</v>
      </c>
      <c r="E917" t="s">
        <v>74</v>
      </c>
      <c r="F917">
        <v>2317968</v>
      </c>
      <c r="G917" t="s">
        <v>4413</v>
      </c>
      <c r="H917" t="s">
        <v>4316</v>
      </c>
      <c r="I917" t="s">
        <v>2547</v>
      </c>
      <c r="J917" t="s">
        <v>2267</v>
      </c>
      <c r="K917">
        <v>5.5E-2</v>
      </c>
      <c r="L917">
        <v>7.0000000000000007E-2</v>
      </c>
      <c r="M917">
        <v>1.5000000000000006E-2</v>
      </c>
      <c r="N917">
        <v>0.1</v>
      </c>
      <c r="O917">
        <v>0.122</v>
      </c>
      <c r="P917">
        <v>-0.02</v>
      </c>
      <c r="Q917">
        <v>0</v>
      </c>
      <c r="R917">
        <v>-0.02</v>
      </c>
      <c r="S917">
        <v>-0.02</v>
      </c>
      <c r="T917">
        <v>-0.02</v>
      </c>
      <c r="U917">
        <v>0.08</v>
      </c>
      <c r="V917">
        <v>0.1</v>
      </c>
      <c r="W917">
        <v>0.08</v>
      </c>
      <c r="X917">
        <v>0.08</v>
      </c>
      <c r="Y917">
        <v>0.08</v>
      </c>
      <c r="Z917">
        <v>0.10199999999999999</v>
      </c>
      <c r="AA917">
        <v>0.122</v>
      </c>
      <c r="AB917">
        <v>0.10199999999999999</v>
      </c>
      <c r="AC917">
        <v>0.10199999999999999</v>
      </c>
      <c r="AD917">
        <v>0.10199999999999999</v>
      </c>
      <c r="AE917" t="str">
        <f>VLOOKUP(G917,'[2]Fee Breakdown-After May18'!BO:BP,2,0)</f>
        <v>Alat &amp; Perangkat KerasOtomatisasi IndustriSwitched-Mode Power Supply (SMPS)</v>
      </c>
      <c r="AR917" t="s">
        <v>2072</v>
      </c>
      <c r="AS917" t="s">
        <v>2138</v>
      </c>
      <c r="AT917" t="s">
        <v>2143</v>
      </c>
    </row>
    <row r="918" spans="1:46">
      <c r="A918" t="s">
        <v>1405</v>
      </c>
      <c r="B918">
        <v>2344592</v>
      </c>
      <c r="C918" t="s">
        <v>1410</v>
      </c>
      <c r="D918">
        <v>2316048</v>
      </c>
      <c r="E918" t="s">
        <v>1416</v>
      </c>
      <c r="F918">
        <v>2325520</v>
      </c>
      <c r="G918" t="s">
        <v>3479</v>
      </c>
      <c r="H918" t="s">
        <v>4525</v>
      </c>
      <c r="I918" t="s">
        <v>3415</v>
      </c>
      <c r="J918" t="s">
        <v>4526</v>
      </c>
      <c r="K918">
        <v>0.04</v>
      </c>
      <c r="L918">
        <v>0.06</v>
      </c>
      <c r="M918">
        <v>1.9999999999999997E-2</v>
      </c>
      <c r="N918">
        <v>9.5000000000000001E-2</v>
      </c>
      <c r="O918">
        <v>4.4999999999999998E-2</v>
      </c>
      <c r="P918">
        <v>-0.02</v>
      </c>
      <c r="Q918">
        <v>0</v>
      </c>
      <c r="R918">
        <v>-0.02</v>
      </c>
      <c r="S918">
        <v>-0.02</v>
      </c>
      <c r="T918">
        <v>-0.02</v>
      </c>
      <c r="U918">
        <v>7.4999999999999997E-2</v>
      </c>
      <c r="V918">
        <v>9.5000000000000001E-2</v>
      </c>
      <c r="W918">
        <v>7.4999999999999997E-2</v>
      </c>
      <c r="X918">
        <v>7.4999999999999997E-2</v>
      </c>
      <c r="Y918">
        <v>7.4999999999999997E-2</v>
      </c>
      <c r="Z918">
        <v>2.4999999999999998E-2</v>
      </c>
      <c r="AA918">
        <v>4.4999999999999998E-2</v>
      </c>
      <c r="AB918">
        <v>2.4999999999999998E-2</v>
      </c>
      <c r="AC918">
        <v>2.4999999999999998E-2</v>
      </c>
      <c r="AD918">
        <v>2.4999999999999998E-2</v>
      </c>
      <c r="AE918" t="str">
        <f>VLOOKUP(G918,'[2]Fee Breakdown-After May18'!BO:BP,2,0)</f>
        <v>Pemesanan &amp; VoucherPropertiPembayaran Penuh Gedung</v>
      </c>
      <c r="AR918" t="s">
        <v>2072</v>
      </c>
      <c r="AS918" t="s">
        <v>2138</v>
      </c>
      <c r="AT918" t="s">
        <v>2144</v>
      </c>
    </row>
    <row r="919" spans="1:46">
      <c r="A919" t="s">
        <v>1184</v>
      </c>
      <c r="B919">
        <v>605196</v>
      </c>
      <c r="C919" t="s">
        <v>1201</v>
      </c>
      <c r="D919">
        <v>2315664</v>
      </c>
      <c r="E919" t="s">
        <v>1202</v>
      </c>
      <c r="F919">
        <v>2322192</v>
      </c>
      <c r="G919" t="s">
        <v>2832</v>
      </c>
      <c r="H919" t="s">
        <v>4448</v>
      </c>
      <c r="I919" t="s">
        <v>2403</v>
      </c>
      <c r="J919" t="s">
        <v>1184</v>
      </c>
      <c r="K919">
        <v>5.5E-2</v>
      </c>
      <c r="L919">
        <v>7.4999999999999997E-2</v>
      </c>
      <c r="M919">
        <v>1.9999999999999997E-2</v>
      </c>
      <c r="N919">
        <v>2.5000000000000001E-2</v>
      </c>
      <c r="O919">
        <v>2.5000000000000001E-2</v>
      </c>
      <c r="P919">
        <v>0</v>
      </c>
      <c r="Q919">
        <v>0</v>
      </c>
      <c r="R919">
        <v>0</v>
      </c>
      <c r="S919">
        <v>0</v>
      </c>
      <c r="T919">
        <v>0</v>
      </c>
      <c r="U919">
        <v>2.5000000000000001E-2</v>
      </c>
      <c r="V919">
        <v>2.5000000000000001E-2</v>
      </c>
      <c r="W919">
        <v>2.5000000000000001E-2</v>
      </c>
      <c r="X919">
        <v>2.5000000000000001E-2</v>
      </c>
      <c r="Y919">
        <v>2.5000000000000001E-2</v>
      </c>
      <c r="Z919">
        <v>2.5000000000000001E-2</v>
      </c>
      <c r="AA919">
        <v>2.5000000000000001E-2</v>
      </c>
      <c r="AB919">
        <v>2.5000000000000001E-2</v>
      </c>
      <c r="AC919">
        <v>2.5000000000000001E-2</v>
      </c>
      <c r="AD919">
        <v>2.5000000000000001E-2</v>
      </c>
      <c r="AE919" t="str">
        <f>VLOOKUP(G919,'[2]Fee Breakdown-After May18'!BO:BP,2,0)</f>
        <v>Mobil &amp; Sepeda MotorMobilMobil Komersial</v>
      </c>
      <c r="AR919" t="s">
        <v>2072</v>
      </c>
      <c r="AS919" t="s">
        <v>2138</v>
      </c>
      <c r="AT919" t="s">
        <v>2145</v>
      </c>
    </row>
    <row r="920" spans="1:46">
      <c r="A920" t="s">
        <v>2052</v>
      </c>
      <c r="B920">
        <v>602118</v>
      </c>
      <c r="C920" t="s">
        <v>2063</v>
      </c>
      <c r="D920">
        <v>2315152</v>
      </c>
      <c r="E920" t="s">
        <v>2066</v>
      </c>
      <c r="F920">
        <v>2316432</v>
      </c>
      <c r="G920" t="s">
        <v>4560</v>
      </c>
      <c r="H920" t="s">
        <v>4522</v>
      </c>
      <c r="I920" t="s">
        <v>2971</v>
      </c>
      <c r="J920" t="s">
        <v>2052</v>
      </c>
      <c r="K920">
        <v>0.06</v>
      </c>
      <c r="L920">
        <v>0.08</v>
      </c>
      <c r="M920">
        <v>2.0000000000000004E-2</v>
      </c>
      <c r="N920">
        <v>9.5000000000000001E-2</v>
      </c>
      <c r="O920">
        <v>9.1999999999999998E-2</v>
      </c>
      <c r="P920">
        <v>-0.02</v>
      </c>
      <c r="Q920">
        <v>0</v>
      </c>
      <c r="R920">
        <v>-0.02</v>
      </c>
      <c r="S920">
        <v>-0.02</v>
      </c>
      <c r="T920">
        <v>-0.02</v>
      </c>
      <c r="U920">
        <v>7.4999999999999997E-2</v>
      </c>
      <c r="V920">
        <v>9.5000000000000001E-2</v>
      </c>
      <c r="W920">
        <v>7.4999999999999997E-2</v>
      </c>
      <c r="X920">
        <v>7.4999999999999997E-2</v>
      </c>
      <c r="Y920">
        <v>7.4999999999999997E-2</v>
      </c>
      <c r="Z920">
        <v>7.1999999999999995E-2</v>
      </c>
      <c r="AA920">
        <v>9.1999999999999998E-2</v>
      </c>
      <c r="AB920">
        <v>7.1999999999999995E-2</v>
      </c>
      <c r="AC920">
        <v>7.1999999999999995E-2</v>
      </c>
      <c r="AD920">
        <v>7.1999999999999995E-2</v>
      </c>
      <c r="AE920" t="str">
        <f>VLOOKUP(G920,'[2]Fee Breakdown-After May18'!BO:BP,2,0)</f>
        <v>Perlengkapan Hewan PeliharaanHewan PeliharaanAnjing</v>
      </c>
      <c r="AR920" t="s">
        <v>2146</v>
      </c>
      <c r="AS920" t="s">
        <v>2147</v>
      </c>
    </row>
    <row r="921" spans="1:46">
      <c r="A921" t="s">
        <v>2267</v>
      </c>
      <c r="B921">
        <v>604579</v>
      </c>
      <c r="C921" t="s">
        <v>2273</v>
      </c>
      <c r="D921">
        <v>2315280</v>
      </c>
      <c r="E921" t="s">
        <v>68</v>
      </c>
      <c r="F921">
        <v>2317328</v>
      </c>
      <c r="G921" t="s">
        <v>4408</v>
      </c>
      <c r="H921" t="s">
        <v>4316</v>
      </c>
      <c r="I921" t="s">
        <v>2547</v>
      </c>
      <c r="J921" t="s">
        <v>2267</v>
      </c>
      <c r="K921">
        <v>5.5E-2</v>
      </c>
      <c r="L921">
        <v>7.0000000000000007E-2</v>
      </c>
      <c r="M921">
        <v>1.5000000000000006E-2</v>
      </c>
      <c r="N921">
        <v>0.1</v>
      </c>
      <c r="O921">
        <v>0.122</v>
      </c>
      <c r="P921">
        <v>-0.02</v>
      </c>
      <c r="Q921">
        <v>0</v>
      </c>
      <c r="R921">
        <v>-0.02</v>
      </c>
      <c r="S921">
        <v>-0.02</v>
      </c>
      <c r="T921">
        <v>-0.02</v>
      </c>
      <c r="U921">
        <v>0.08</v>
      </c>
      <c r="V921">
        <v>0.1</v>
      </c>
      <c r="W921">
        <v>0.08</v>
      </c>
      <c r="X921">
        <v>0.08</v>
      </c>
      <c r="Y921">
        <v>0.08</v>
      </c>
      <c r="Z921">
        <v>0.10199999999999999</v>
      </c>
      <c r="AA921">
        <v>0.122</v>
      </c>
      <c r="AB921">
        <v>0.10199999999999999</v>
      </c>
      <c r="AC921">
        <v>0.10199999999999999</v>
      </c>
      <c r="AD921">
        <v>0.10199999999999999</v>
      </c>
      <c r="AE921" t="str">
        <f>VLOOKUP(G921,'[2]Fee Breakdown-After May18'!BO:BP,2,0)</f>
        <v>Alat &amp; Perangkat KerasOtomatisasi IndustriEncoder</v>
      </c>
      <c r="AR921" t="s">
        <v>2146</v>
      </c>
      <c r="AS921" t="s">
        <v>2148</v>
      </c>
      <c r="AT921" t="s">
        <v>1202</v>
      </c>
    </row>
    <row r="922" spans="1:46">
      <c r="A922" t="s">
        <v>1405</v>
      </c>
      <c r="B922">
        <v>2344592</v>
      </c>
      <c r="C922" t="s">
        <v>1406</v>
      </c>
      <c r="D922">
        <v>2315920</v>
      </c>
      <c r="E922" t="s">
        <v>1408</v>
      </c>
      <c r="F922">
        <v>2324240</v>
      </c>
      <c r="G922" t="s">
        <v>2921</v>
      </c>
      <c r="H922" t="s">
        <v>4554</v>
      </c>
      <c r="I922" t="s">
        <v>2403</v>
      </c>
      <c r="J922" t="s">
        <v>1184</v>
      </c>
      <c r="K922">
        <v>0.04</v>
      </c>
      <c r="L922">
        <v>0.06</v>
      </c>
      <c r="M922">
        <v>1.9999999999999997E-2</v>
      </c>
      <c r="N922">
        <v>2.5000000000000001E-2</v>
      </c>
      <c r="O922">
        <v>2.5000000000000001E-2</v>
      </c>
      <c r="P922">
        <v>0</v>
      </c>
      <c r="Q922">
        <v>0</v>
      </c>
      <c r="R922">
        <v>0</v>
      </c>
      <c r="S922">
        <v>0</v>
      </c>
      <c r="T922">
        <v>0</v>
      </c>
      <c r="U922">
        <v>2.5000000000000001E-2</v>
      </c>
      <c r="V922">
        <v>2.5000000000000001E-2</v>
      </c>
      <c r="W922">
        <v>2.5000000000000001E-2</v>
      </c>
      <c r="X922">
        <v>2.5000000000000001E-2</v>
      </c>
      <c r="Y922">
        <v>2.5000000000000001E-2</v>
      </c>
      <c r="Z922">
        <v>2.5000000000000001E-2</v>
      </c>
      <c r="AA922">
        <v>2.5000000000000001E-2</v>
      </c>
      <c r="AB922">
        <v>2.5000000000000001E-2</v>
      </c>
      <c r="AC922">
        <v>2.5000000000000001E-2</v>
      </c>
      <c r="AD922">
        <v>2.5000000000000001E-2</v>
      </c>
      <c r="AE922" t="str">
        <f>VLOOKUP(G922,'[2]Fee Breakdown-After May18'!BO:BP,2,0)</f>
        <v>Pemesanan &amp; VoucherOtomotifBiaya Pemesanan Mobil Baru</v>
      </c>
      <c r="AR922" t="s">
        <v>2146</v>
      </c>
      <c r="AS922" t="s">
        <v>2148</v>
      </c>
      <c r="AT922" t="s">
        <v>1203</v>
      </c>
    </row>
    <row r="923" spans="1:46">
      <c r="A923" t="s">
        <v>1405</v>
      </c>
      <c r="B923">
        <v>2344592</v>
      </c>
      <c r="C923" t="s">
        <v>1430</v>
      </c>
      <c r="D923">
        <v>2316176</v>
      </c>
      <c r="E923" t="s">
        <v>1442</v>
      </c>
      <c r="F923">
        <v>2327056</v>
      </c>
      <c r="G923" t="s">
        <v>3417</v>
      </c>
      <c r="H923" t="s">
        <v>4537</v>
      </c>
      <c r="I923" t="s">
        <v>3415</v>
      </c>
      <c r="J923" t="s">
        <v>4538</v>
      </c>
      <c r="K923">
        <v>0.04</v>
      </c>
      <c r="L923">
        <v>0.06</v>
      </c>
      <c r="M923">
        <v>1.9999999999999997E-2</v>
      </c>
      <c r="N923">
        <v>0.1</v>
      </c>
      <c r="O923">
        <v>0.08</v>
      </c>
      <c r="P923">
        <v>-0.02</v>
      </c>
      <c r="Q923">
        <v>0</v>
      </c>
      <c r="R923">
        <v>-0.02</v>
      </c>
      <c r="S923">
        <v>-0.02</v>
      </c>
      <c r="T923">
        <v>-0.02</v>
      </c>
      <c r="U923">
        <v>0.08</v>
      </c>
      <c r="V923">
        <v>0.1</v>
      </c>
      <c r="W923">
        <v>0.08</v>
      </c>
      <c r="X923">
        <v>0.08</v>
      </c>
      <c r="Y923">
        <v>0.08</v>
      </c>
      <c r="Z923">
        <v>0.06</v>
      </c>
      <c r="AA923">
        <v>0.08</v>
      </c>
      <c r="AB923">
        <v>0.06</v>
      </c>
      <c r="AC923">
        <v>0.06</v>
      </c>
      <c r="AD923">
        <v>0.06</v>
      </c>
      <c r="AE923" t="str">
        <f>VLOOKUP(G923,'[2]Fee Breakdown-After May18'!BO:BP,2,0)</f>
        <v>Pemesanan &amp; VoucherPerjalanan &amp; TiketAsuransi Perjalanan</v>
      </c>
      <c r="AR923" t="s">
        <v>2146</v>
      </c>
      <c r="AS923" t="s">
        <v>2148</v>
      </c>
      <c r="AT923" t="s">
        <v>1407</v>
      </c>
    </row>
    <row r="924" spans="1:46">
      <c r="A924" t="s">
        <v>2267</v>
      </c>
      <c r="B924">
        <v>604579</v>
      </c>
      <c r="C924" t="s">
        <v>2273</v>
      </c>
      <c r="D924">
        <v>2315280</v>
      </c>
      <c r="E924" t="s">
        <v>2278</v>
      </c>
      <c r="F924">
        <v>2323728</v>
      </c>
      <c r="G924" t="s">
        <v>4411</v>
      </c>
      <c r="H924" t="s">
        <v>4316</v>
      </c>
      <c r="I924" t="s">
        <v>2547</v>
      </c>
      <c r="J924" t="s">
        <v>2267</v>
      </c>
      <c r="K924">
        <v>5.5E-2</v>
      </c>
      <c r="L924">
        <v>7.0000000000000007E-2</v>
      </c>
      <c r="M924">
        <v>1.5000000000000006E-2</v>
      </c>
      <c r="N924">
        <v>0.1</v>
      </c>
      <c r="O924">
        <v>0.122</v>
      </c>
      <c r="P924">
        <v>-0.02</v>
      </c>
      <c r="Q924">
        <v>0</v>
      </c>
      <c r="R924">
        <v>-0.02</v>
      </c>
      <c r="S924">
        <v>-0.02</v>
      </c>
      <c r="T924">
        <v>-0.02</v>
      </c>
      <c r="U924">
        <v>0.08</v>
      </c>
      <c r="V924">
        <v>0.1</v>
      </c>
      <c r="W924">
        <v>0.08</v>
      </c>
      <c r="X924">
        <v>0.08</v>
      </c>
      <c r="Y924">
        <v>0.08</v>
      </c>
      <c r="Z924">
        <v>0.10199999999999999</v>
      </c>
      <c r="AA924">
        <v>0.122</v>
      </c>
      <c r="AB924">
        <v>0.10199999999999999</v>
      </c>
      <c r="AC924">
        <v>0.10199999999999999</v>
      </c>
      <c r="AD924">
        <v>0.10199999999999999</v>
      </c>
      <c r="AE924" t="str">
        <f>VLOOKUP(G924,'[2]Fee Breakdown-After May18'!BO:BP,2,0)</f>
        <v>Alat &amp; Perangkat KerasOtomatisasi IndustriLampu Pilot</v>
      </c>
      <c r="AR924" t="s">
        <v>2146</v>
      </c>
      <c r="AS924" t="s">
        <v>2148</v>
      </c>
      <c r="AT924" t="s">
        <v>1204</v>
      </c>
    </row>
    <row r="925" spans="1:46">
      <c r="A925" t="s">
        <v>1496</v>
      </c>
      <c r="B925">
        <v>951432</v>
      </c>
      <c r="C925" t="s">
        <v>1500</v>
      </c>
      <c r="D925">
        <v>809872</v>
      </c>
      <c r="G925" t="s">
        <v>4523</v>
      </c>
      <c r="H925" t="s">
        <v>4523</v>
      </c>
      <c r="I925" t="s">
        <v>2971</v>
      </c>
      <c r="J925" t="s">
        <v>2108</v>
      </c>
      <c r="K925">
        <v>0.06</v>
      </c>
      <c r="L925">
        <v>0.08</v>
      </c>
      <c r="M925">
        <v>2.0000000000000004E-2</v>
      </c>
      <c r="N925">
        <v>9.5000000000000001E-2</v>
      </c>
      <c r="O925">
        <v>9.1999999999999998E-2</v>
      </c>
      <c r="P925">
        <v>-0.02</v>
      </c>
      <c r="Q925">
        <v>0</v>
      </c>
      <c r="R925">
        <v>-0.02</v>
      </c>
      <c r="S925">
        <v>-0.02</v>
      </c>
      <c r="T925">
        <v>-0.02</v>
      </c>
      <c r="U925">
        <v>7.4999999999999997E-2</v>
      </c>
      <c r="V925">
        <v>9.5000000000000001E-2</v>
      </c>
      <c r="W925">
        <v>7.4999999999999997E-2</v>
      </c>
      <c r="X925">
        <v>7.4999999999999997E-2</v>
      </c>
      <c r="Y925">
        <v>7.4999999999999997E-2</v>
      </c>
      <c r="Z925">
        <v>7.1999999999999995E-2</v>
      </c>
      <c r="AA925">
        <v>9.1999999999999998E-2</v>
      </c>
      <c r="AB925">
        <v>7.1999999999999995E-2</v>
      </c>
      <c r="AC925">
        <v>7.1999999999999995E-2</v>
      </c>
      <c r="AD925">
        <v>7.1999999999999995E-2</v>
      </c>
      <c r="AE925" t="str">
        <f>VLOOKUP(G925,'[2]Fee Breakdown-After May18'!BO:BP,2,0)</f>
        <v>KoleksiBarang Koleksi Budaya Kontemporer</v>
      </c>
      <c r="AR925" t="s">
        <v>2146</v>
      </c>
      <c r="AS925" t="s">
        <v>2148</v>
      </c>
      <c r="AT925" t="s">
        <v>2149</v>
      </c>
    </row>
    <row r="926" spans="1:46">
      <c r="A926" t="s">
        <v>2267</v>
      </c>
      <c r="B926">
        <v>604579</v>
      </c>
      <c r="C926" t="s">
        <v>2273</v>
      </c>
      <c r="D926">
        <v>2315280</v>
      </c>
      <c r="E926" t="s">
        <v>2274</v>
      </c>
      <c r="F926">
        <v>2323984</v>
      </c>
      <c r="G926" t="s">
        <v>4409</v>
      </c>
      <c r="H926" t="s">
        <v>4316</v>
      </c>
      <c r="I926" t="s">
        <v>2547</v>
      </c>
      <c r="J926" t="s">
        <v>2267</v>
      </c>
      <c r="K926">
        <v>5.5E-2</v>
      </c>
      <c r="L926">
        <v>7.0000000000000007E-2</v>
      </c>
      <c r="M926">
        <v>1.5000000000000006E-2</v>
      </c>
      <c r="N926">
        <v>0.1</v>
      </c>
      <c r="O926">
        <v>0.122</v>
      </c>
      <c r="P926">
        <v>-0.02</v>
      </c>
      <c r="Q926">
        <v>0</v>
      </c>
      <c r="R926">
        <v>-0.02</v>
      </c>
      <c r="S926">
        <v>-0.02</v>
      </c>
      <c r="T926">
        <v>-0.02</v>
      </c>
      <c r="U926">
        <v>0.08</v>
      </c>
      <c r="V926">
        <v>0.1</v>
      </c>
      <c r="W926">
        <v>0.08</v>
      </c>
      <c r="X926">
        <v>0.08</v>
      </c>
      <c r="Y926">
        <v>0.08</v>
      </c>
      <c r="Z926">
        <v>0.10199999999999999</v>
      </c>
      <c r="AA926">
        <v>0.122</v>
      </c>
      <c r="AB926">
        <v>0.10199999999999999</v>
      </c>
      <c r="AC926">
        <v>0.10199999999999999</v>
      </c>
      <c r="AD926">
        <v>0.10199999999999999</v>
      </c>
      <c r="AE926" t="str">
        <f>VLOOKUP(G926,'[2]Fee Breakdown-After May18'!BO:BP,2,0)</f>
        <v>Alat &amp; Perangkat KerasOtomatisasi IndustriKapasitor</v>
      </c>
      <c r="AR926" t="s">
        <v>2146</v>
      </c>
      <c r="AS926" t="s">
        <v>2148</v>
      </c>
      <c r="AT926" t="s">
        <v>1205</v>
      </c>
    </row>
    <row r="927" spans="1:46">
      <c r="A927" t="s">
        <v>2028</v>
      </c>
      <c r="B927">
        <v>601303</v>
      </c>
      <c r="C927" t="s">
        <v>2036</v>
      </c>
      <c r="D927">
        <v>839176</v>
      </c>
      <c r="G927" t="s">
        <v>3716</v>
      </c>
      <c r="H927" t="s">
        <v>3716</v>
      </c>
      <c r="I927" t="s">
        <v>246</v>
      </c>
      <c r="J927" t="s">
        <v>2028</v>
      </c>
      <c r="K927">
        <v>5.5E-2</v>
      </c>
      <c r="L927">
        <v>0.08</v>
      </c>
      <c r="M927">
        <v>2.5000000000000001E-2</v>
      </c>
      <c r="N927">
        <v>9.2499999999999999E-2</v>
      </c>
      <c r="O927">
        <v>0.1095</v>
      </c>
      <c r="P927">
        <v>-1.2500000000000002E-2</v>
      </c>
      <c r="Q927">
        <v>0</v>
      </c>
      <c r="R927">
        <v>-1.2500000000000002E-2</v>
      </c>
      <c r="S927">
        <v>-1.2500000000000002E-2</v>
      </c>
      <c r="T927">
        <v>-1.2500000000000002E-2</v>
      </c>
      <c r="U927">
        <v>0.08</v>
      </c>
      <c r="V927">
        <v>9.2499999999999999E-2</v>
      </c>
      <c r="W927">
        <v>0.08</v>
      </c>
      <c r="X927">
        <v>0.08</v>
      </c>
      <c r="Y927">
        <v>0.08</v>
      </c>
      <c r="Z927">
        <v>9.7000000000000003E-2</v>
      </c>
      <c r="AA927">
        <v>0.1095</v>
      </c>
      <c r="AB927">
        <v>9.7000000000000003E-2</v>
      </c>
      <c r="AC927">
        <v>9.7000000000000003E-2</v>
      </c>
      <c r="AD927">
        <v>9.7000000000000003E-2</v>
      </c>
      <c r="AE927" t="str">
        <f>VLOOKUP(G927,'[2]Fee Breakdown-After May18'!BO:BP,2,0)</f>
        <v>Fashion MuslimPerlengkapan Umroh</v>
      </c>
      <c r="AR927" t="s">
        <v>2146</v>
      </c>
      <c r="AS927" t="s">
        <v>2150</v>
      </c>
    </row>
    <row r="928" spans="1:46">
      <c r="A928" t="s">
        <v>1348</v>
      </c>
      <c r="B928">
        <v>601450</v>
      </c>
      <c r="C928" t="s">
        <v>963</v>
      </c>
      <c r="D928">
        <v>848776</v>
      </c>
      <c r="E928" t="s">
        <v>1397</v>
      </c>
      <c r="F928">
        <v>978056</v>
      </c>
      <c r="G928" t="s">
        <v>4395</v>
      </c>
      <c r="H928" t="s">
        <v>3548</v>
      </c>
      <c r="I928" t="s">
        <v>2457</v>
      </c>
      <c r="J928" t="s">
        <v>1348</v>
      </c>
      <c r="K928">
        <v>0.04</v>
      </c>
      <c r="L928">
        <v>7.0000000000000007E-2</v>
      </c>
      <c r="M928">
        <v>3.0000000000000006E-2</v>
      </c>
      <c r="N928">
        <v>9.2499999999999999E-2</v>
      </c>
      <c r="O928">
        <v>0.1095</v>
      </c>
      <c r="P928">
        <v>-1.2500000000000002E-2</v>
      </c>
      <c r="Q928">
        <v>0</v>
      </c>
      <c r="R928">
        <v>-1.2500000000000002E-2</v>
      </c>
      <c r="S928">
        <v>-1.2500000000000002E-2</v>
      </c>
      <c r="T928">
        <v>-1.2500000000000002E-2</v>
      </c>
      <c r="U928">
        <v>0.08</v>
      </c>
      <c r="V928">
        <v>9.2499999999999999E-2</v>
      </c>
      <c r="W928">
        <v>0.08</v>
      </c>
      <c r="X928">
        <v>0.08</v>
      </c>
      <c r="Y928">
        <v>0.08</v>
      </c>
      <c r="Z928">
        <v>9.7000000000000003E-2</v>
      </c>
      <c r="AA928">
        <v>0.1095</v>
      </c>
      <c r="AB928">
        <v>9.7000000000000003E-2</v>
      </c>
      <c r="AC928">
        <v>9.7000000000000003E-2</v>
      </c>
      <c r="AD928">
        <v>9.7000000000000003E-2</v>
      </c>
      <c r="AE928" t="str">
        <f>VLOOKUP(G928,'[2]Fee Breakdown-After May18'!BO:BP,2,0)</f>
        <v>Perawatan &amp; KecantikanSkincareMinyak Pencokelat Kulit &amp; Bahan Pencokelat Kulit Mandiri</v>
      </c>
      <c r="AR928" t="s">
        <v>2146</v>
      </c>
      <c r="AS928" t="s">
        <v>1581</v>
      </c>
    </row>
    <row r="929" spans="1:46">
      <c r="A929" t="s">
        <v>1405</v>
      </c>
      <c r="B929">
        <v>2344592</v>
      </c>
      <c r="C929" t="s">
        <v>1406</v>
      </c>
      <c r="D929">
        <v>2315920</v>
      </c>
      <c r="E929" t="s">
        <v>1409</v>
      </c>
      <c r="F929">
        <v>2324496</v>
      </c>
      <c r="G929" t="s">
        <v>2925</v>
      </c>
      <c r="H929" t="s">
        <v>4554</v>
      </c>
      <c r="I929" t="s">
        <v>2403</v>
      </c>
      <c r="J929" t="s">
        <v>1184</v>
      </c>
      <c r="K929">
        <v>0.04</v>
      </c>
      <c r="L929">
        <v>0.06</v>
      </c>
      <c r="M929">
        <v>1.9999999999999997E-2</v>
      </c>
      <c r="N929">
        <v>2.5000000000000001E-2</v>
      </c>
      <c r="O929">
        <v>2.5000000000000001E-2</v>
      </c>
      <c r="P929">
        <v>0</v>
      </c>
      <c r="Q929">
        <v>0</v>
      </c>
      <c r="R929">
        <v>0</v>
      </c>
      <c r="S929">
        <v>0</v>
      </c>
      <c r="T929">
        <v>0</v>
      </c>
      <c r="U929">
        <v>2.5000000000000001E-2</v>
      </c>
      <c r="V929">
        <v>2.5000000000000001E-2</v>
      </c>
      <c r="W929">
        <v>2.5000000000000001E-2</v>
      </c>
      <c r="X929">
        <v>2.5000000000000001E-2</v>
      </c>
      <c r="Y929">
        <v>2.5000000000000001E-2</v>
      </c>
      <c r="Z929">
        <v>2.5000000000000001E-2</v>
      </c>
      <c r="AA929">
        <v>2.5000000000000001E-2</v>
      </c>
      <c r="AB929">
        <v>2.5000000000000001E-2</v>
      </c>
      <c r="AC929">
        <v>2.5000000000000001E-2</v>
      </c>
      <c r="AD929">
        <v>2.5000000000000001E-2</v>
      </c>
      <c r="AE929" t="str">
        <f>VLOOKUP(G929,'[2]Fee Breakdown-After May18'!BO:BP,2,0)</f>
        <v>Pemesanan &amp; VoucherOtomotifBiaya Pemesanan Sepeda Motor Baru</v>
      </c>
      <c r="AR929" t="s">
        <v>2146</v>
      </c>
      <c r="AS929" t="s">
        <v>2151</v>
      </c>
    </row>
    <row r="930" spans="1:46">
      <c r="A930" t="s">
        <v>2160</v>
      </c>
      <c r="B930">
        <v>603014</v>
      </c>
      <c r="C930" t="s">
        <v>2171</v>
      </c>
      <c r="D930">
        <v>835464</v>
      </c>
      <c r="E930" t="s">
        <v>2174</v>
      </c>
      <c r="F930">
        <v>603952</v>
      </c>
      <c r="G930" t="s">
        <v>4548</v>
      </c>
      <c r="H930" t="s">
        <v>4567</v>
      </c>
      <c r="I930" t="s">
        <v>2971</v>
      </c>
      <c r="J930" t="s">
        <v>3062</v>
      </c>
      <c r="K930">
        <v>0.06</v>
      </c>
      <c r="L930">
        <v>6.5000000000000002E-2</v>
      </c>
      <c r="M930">
        <v>5.0000000000000044E-3</v>
      </c>
      <c r="N930">
        <v>0.1</v>
      </c>
      <c r="O930">
        <v>0.10500000000000001</v>
      </c>
      <c r="P930">
        <v>-0.02</v>
      </c>
      <c r="Q930">
        <v>0</v>
      </c>
      <c r="R930">
        <v>-0.02</v>
      </c>
      <c r="S930">
        <v>-0.02</v>
      </c>
      <c r="T930">
        <v>-0.02</v>
      </c>
      <c r="U930">
        <v>0.08</v>
      </c>
      <c r="V930">
        <v>0.1</v>
      </c>
      <c r="W930">
        <v>0.08</v>
      </c>
      <c r="X930">
        <v>0.08</v>
      </c>
      <c r="Y930">
        <v>0.08</v>
      </c>
      <c r="Z930">
        <v>8.5000000000000006E-2</v>
      </c>
      <c r="AA930">
        <v>0.10500000000000001</v>
      </c>
      <c r="AB930">
        <v>8.5000000000000006E-2</v>
      </c>
      <c r="AC930">
        <v>8.5000000000000006E-2</v>
      </c>
      <c r="AD930">
        <v>8.5000000000000006E-2</v>
      </c>
      <c r="AE930" t="str">
        <f>VLOOKUP(G930,'[2]Fee Breakdown-After May18'!BO:BP,2,0)</f>
        <v>Olahraga &amp; OutdoorPeralatan Berkemah &amp; MendakiTempat Tidur Gantung</v>
      </c>
      <c r="AR930" t="s">
        <v>2146</v>
      </c>
      <c r="AS930" t="s">
        <v>2152</v>
      </c>
    </row>
    <row r="931" spans="1:46">
      <c r="A931" t="s">
        <v>1581</v>
      </c>
      <c r="B931">
        <v>605248</v>
      </c>
      <c r="C931" t="s">
        <v>1607</v>
      </c>
      <c r="D931">
        <v>905480</v>
      </c>
      <c r="E931" t="s">
        <v>1609</v>
      </c>
      <c r="F931">
        <v>605251</v>
      </c>
      <c r="G931" t="s">
        <v>3611</v>
      </c>
      <c r="H931" t="s">
        <v>4569</v>
      </c>
      <c r="I931" t="s">
        <v>246</v>
      </c>
      <c r="J931" t="s">
        <v>1581</v>
      </c>
      <c r="K931">
        <v>0.06</v>
      </c>
      <c r="L931">
        <v>7.4999999999999997E-2</v>
      </c>
      <c r="M931">
        <v>1.4999999999999999E-2</v>
      </c>
      <c r="N931">
        <v>0.1</v>
      </c>
      <c r="O931">
        <v>0.10500000000000001</v>
      </c>
      <c r="P931">
        <v>-0.02</v>
      </c>
      <c r="Q931">
        <v>0</v>
      </c>
      <c r="R931">
        <v>-0.02</v>
      </c>
      <c r="S931">
        <v>-0.02</v>
      </c>
      <c r="T931">
        <v>-0.02</v>
      </c>
      <c r="U931">
        <v>0.08</v>
      </c>
      <c r="V931">
        <v>0.1</v>
      </c>
      <c r="W931">
        <v>0.08</v>
      </c>
      <c r="X931">
        <v>0.08</v>
      </c>
      <c r="Y931">
        <v>0.08</v>
      </c>
      <c r="Z931">
        <v>8.5000000000000006E-2</v>
      </c>
      <c r="AA931">
        <v>0.10500000000000001</v>
      </c>
      <c r="AB931">
        <v>8.5000000000000006E-2</v>
      </c>
      <c r="AC931">
        <v>8.5000000000000006E-2</v>
      </c>
      <c r="AD931">
        <v>8.5000000000000006E-2</v>
      </c>
      <c r="AE931" t="str">
        <f>VLOOKUP(G931,'[2]Fee Breakdown-After May18'!BO:BP,2,0)</f>
        <v>Aksesoris FashionJam Tangan &amp; AksesorisJam Tangan Pria</v>
      </c>
      <c r="AR931" t="s">
        <v>2146</v>
      </c>
      <c r="AS931" t="s">
        <v>2153</v>
      </c>
    </row>
    <row r="932" spans="1:46">
      <c r="A932" t="s">
        <v>1581</v>
      </c>
      <c r="B932">
        <v>605248</v>
      </c>
      <c r="C932" t="s">
        <v>1607</v>
      </c>
      <c r="D932">
        <v>905480</v>
      </c>
      <c r="E932" t="s">
        <v>1610</v>
      </c>
      <c r="F932">
        <v>605254</v>
      </c>
      <c r="G932" t="s">
        <v>3614</v>
      </c>
      <c r="H932" t="s">
        <v>4569</v>
      </c>
      <c r="I932" t="s">
        <v>246</v>
      </c>
      <c r="J932" t="s">
        <v>1581</v>
      </c>
      <c r="K932">
        <v>0.06</v>
      </c>
      <c r="L932">
        <v>7.4999999999999997E-2</v>
      </c>
      <c r="M932">
        <v>1.4999999999999999E-2</v>
      </c>
      <c r="N932">
        <v>0.1</v>
      </c>
      <c r="O932">
        <v>0.10500000000000001</v>
      </c>
      <c r="P932">
        <v>-0.02</v>
      </c>
      <c r="Q932">
        <v>0</v>
      </c>
      <c r="R932">
        <v>-0.02</v>
      </c>
      <c r="S932">
        <v>-0.02</v>
      </c>
      <c r="T932">
        <v>-0.02</v>
      </c>
      <c r="U932">
        <v>0.08</v>
      </c>
      <c r="V932">
        <v>0.1</v>
      </c>
      <c r="W932">
        <v>0.08</v>
      </c>
      <c r="X932">
        <v>0.08</v>
      </c>
      <c r="Y932">
        <v>0.08</v>
      </c>
      <c r="Z932">
        <v>8.5000000000000006E-2</v>
      </c>
      <c r="AA932">
        <v>0.10500000000000001</v>
      </c>
      <c r="AB932">
        <v>8.5000000000000006E-2</v>
      </c>
      <c r="AC932">
        <v>8.5000000000000006E-2</v>
      </c>
      <c r="AD932">
        <v>8.5000000000000006E-2</v>
      </c>
      <c r="AE932" t="str">
        <f>VLOOKUP(G932,'[2]Fee Breakdown-After May18'!BO:BP,2,0)</f>
        <v>Aksesoris FashionJam Tangan &amp; AksesorisJam Tangan Wanita</v>
      </c>
      <c r="AR932" t="s">
        <v>2146</v>
      </c>
      <c r="AS932" t="s">
        <v>2154</v>
      </c>
    </row>
    <row r="933" spans="1:46">
      <c r="A933" t="s">
        <v>2160</v>
      </c>
      <c r="B933">
        <v>603014</v>
      </c>
      <c r="C933" t="s">
        <v>2244</v>
      </c>
      <c r="D933">
        <v>835080</v>
      </c>
      <c r="E933" t="s">
        <v>2245</v>
      </c>
      <c r="F933">
        <v>837384</v>
      </c>
      <c r="G933" t="s">
        <v>4572</v>
      </c>
      <c r="H933" t="s">
        <v>4573</v>
      </c>
      <c r="I933" t="s">
        <v>2971</v>
      </c>
      <c r="J933" t="s">
        <v>3062</v>
      </c>
      <c r="K933">
        <v>0.06</v>
      </c>
      <c r="L933">
        <v>6.5000000000000002E-2</v>
      </c>
      <c r="M933">
        <v>5.0000000000000044E-3</v>
      </c>
      <c r="N933">
        <v>0.1</v>
      </c>
      <c r="O933">
        <v>0.10500000000000001</v>
      </c>
      <c r="P933">
        <v>-0.02</v>
      </c>
      <c r="Q933">
        <v>0</v>
      </c>
      <c r="R933">
        <v>-0.02</v>
      </c>
      <c r="S933">
        <v>-0.02</v>
      </c>
      <c r="T933">
        <v>-0.02</v>
      </c>
      <c r="U933">
        <v>0.08</v>
      </c>
      <c r="V933">
        <v>0.1</v>
      </c>
      <c r="W933">
        <v>0.08</v>
      </c>
      <c r="X933">
        <v>0.08</v>
      </c>
      <c r="Y933">
        <v>0.08</v>
      </c>
      <c r="Z933">
        <v>8.5000000000000006E-2</v>
      </c>
      <c r="AA933">
        <v>0.10500000000000001</v>
      </c>
      <c r="AB933">
        <v>8.5000000000000006E-2</v>
      </c>
      <c r="AC933">
        <v>8.5000000000000006E-2</v>
      </c>
      <c r="AD933">
        <v>8.5000000000000006E-2</v>
      </c>
      <c r="AE933" t="str">
        <f>VLOOKUP(G933,'[2]Fee Breakdown-After May18'!BO:BP,2,0)</f>
        <v>Olahraga &amp; OutdoorPeralatan Olahraga AirBerperahu</v>
      </c>
      <c r="AR933" t="s">
        <v>2146</v>
      </c>
      <c r="AS933" t="s">
        <v>1958</v>
      </c>
    </row>
    <row r="934" spans="1:46">
      <c r="A934" t="s">
        <v>2160</v>
      </c>
      <c r="B934">
        <v>603014</v>
      </c>
      <c r="C934" t="s">
        <v>2182</v>
      </c>
      <c r="D934">
        <v>835336</v>
      </c>
      <c r="E934" t="s">
        <v>2187</v>
      </c>
      <c r="F934">
        <v>837768</v>
      </c>
      <c r="G934" t="s">
        <v>4575</v>
      </c>
      <c r="H934" t="s">
        <v>4576</v>
      </c>
      <c r="I934" t="s">
        <v>2971</v>
      </c>
      <c r="J934" t="s">
        <v>3062</v>
      </c>
      <c r="K934">
        <v>0.06</v>
      </c>
      <c r="L934">
        <v>6.5000000000000002E-2</v>
      </c>
      <c r="M934">
        <v>5.0000000000000044E-3</v>
      </c>
      <c r="N934">
        <v>0.1</v>
      </c>
      <c r="O934">
        <v>0.10500000000000001</v>
      </c>
      <c r="P934">
        <v>-0.02</v>
      </c>
      <c r="Q934">
        <v>0</v>
      </c>
      <c r="R934">
        <v>-0.02</v>
      </c>
      <c r="S934">
        <v>-0.02</v>
      </c>
      <c r="T934">
        <v>-0.02</v>
      </c>
      <c r="U934">
        <v>0.08</v>
      </c>
      <c r="V934">
        <v>0.1</v>
      </c>
      <c r="W934">
        <v>0.08</v>
      </c>
      <c r="X934">
        <v>0.08</v>
      </c>
      <c r="Y934">
        <v>0.08</v>
      </c>
      <c r="Z934">
        <v>8.5000000000000006E-2</v>
      </c>
      <c r="AA934">
        <v>0.10500000000000001</v>
      </c>
      <c r="AB934">
        <v>8.5000000000000006E-2</v>
      </c>
      <c r="AC934">
        <v>8.5000000000000006E-2</v>
      </c>
      <c r="AD934">
        <v>8.5000000000000006E-2</v>
      </c>
      <c r="AE934" t="str">
        <f>VLOOKUP(G934,'[2]Fee Breakdown-After May18'!BO:BP,2,0)</f>
        <v>Olahraga &amp; OutdoorPeralatan KebugaranMesin Kebugaran</v>
      </c>
      <c r="AR934" t="s">
        <v>2146</v>
      </c>
      <c r="AS934" t="s">
        <v>2155</v>
      </c>
    </row>
    <row r="935" spans="1:46">
      <c r="A935" t="s">
        <v>2160</v>
      </c>
      <c r="B935">
        <v>603014</v>
      </c>
      <c r="C935" t="s">
        <v>2182</v>
      </c>
      <c r="D935">
        <v>835336</v>
      </c>
      <c r="E935" t="s">
        <v>2189</v>
      </c>
      <c r="F935">
        <v>837896</v>
      </c>
      <c r="G935" t="s">
        <v>4579</v>
      </c>
      <c r="H935" t="s">
        <v>4576</v>
      </c>
      <c r="I935" t="s">
        <v>2971</v>
      </c>
      <c r="J935" t="s">
        <v>3062</v>
      </c>
      <c r="K935">
        <v>0.06</v>
      </c>
      <c r="L935">
        <v>6.5000000000000002E-2</v>
      </c>
      <c r="M935">
        <v>5.0000000000000044E-3</v>
      </c>
      <c r="N935">
        <v>0.1</v>
      </c>
      <c r="O935">
        <v>0.10500000000000001</v>
      </c>
      <c r="P935">
        <v>-0.02</v>
      </c>
      <c r="Q935">
        <v>0</v>
      </c>
      <c r="R935">
        <v>-0.02</v>
      </c>
      <c r="S935">
        <v>-0.02</v>
      </c>
      <c r="T935">
        <v>-0.02</v>
      </c>
      <c r="U935">
        <v>0.08</v>
      </c>
      <c r="V935">
        <v>0.1</v>
      </c>
      <c r="W935">
        <v>0.08</v>
      </c>
      <c r="X935">
        <v>0.08</v>
      </c>
      <c r="Y935">
        <v>0.08</v>
      </c>
      <c r="Z935">
        <v>8.5000000000000006E-2</v>
      </c>
      <c r="AA935">
        <v>0.10500000000000001</v>
      </c>
      <c r="AB935">
        <v>8.5000000000000006E-2</v>
      </c>
      <c r="AC935">
        <v>8.5000000000000006E-2</v>
      </c>
      <c r="AD935">
        <v>8.5000000000000006E-2</v>
      </c>
      <c r="AE935" t="str">
        <f>VLOOKUP(G935,'[2]Fee Breakdown-After May18'!BO:BP,2,0)</f>
        <v>Olahraga &amp; OutdoorPeralatan KebugaranPull Up Bar</v>
      </c>
      <c r="AR935" t="s">
        <v>2156</v>
      </c>
      <c r="AS935" t="s">
        <v>2157</v>
      </c>
    </row>
    <row r="936" spans="1:46">
      <c r="A936" t="s">
        <v>2160</v>
      </c>
      <c r="B936">
        <v>603014</v>
      </c>
      <c r="C936" t="s">
        <v>2161</v>
      </c>
      <c r="D936">
        <v>834952</v>
      </c>
      <c r="E936" t="s">
        <v>2167</v>
      </c>
      <c r="F936">
        <v>603396</v>
      </c>
      <c r="G936" t="s">
        <v>4582</v>
      </c>
      <c r="H936" t="s">
        <v>4545</v>
      </c>
      <c r="I936" t="s">
        <v>2971</v>
      </c>
      <c r="J936" t="s">
        <v>3062</v>
      </c>
      <c r="K936">
        <v>0.06</v>
      </c>
      <c r="L936">
        <v>6.5000000000000002E-2</v>
      </c>
      <c r="M936">
        <v>5.0000000000000044E-3</v>
      </c>
      <c r="N936">
        <v>0.1</v>
      </c>
      <c r="O936">
        <v>0.10500000000000001</v>
      </c>
      <c r="P936">
        <v>-0.02</v>
      </c>
      <c r="Q936">
        <v>0</v>
      </c>
      <c r="R936">
        <v>-0.02</v>
      </c>
      <c r="S936">
        <v>-0.02</v>
      </c>
      <c r="T936">
        <v>-0.02</v>
      </c>
      <c r="U936">
        <v>0.08</v>
      </c>
      <c r="V936">
        <v>0.1</v>
      </c>
      <c r="W936">
        <v>0.08</v>
      </c>
      <c r="X936">
        <v>0.08</v>
      </c>
      <c r="Y936">
        <v>0.08</v>
      </c>
      <c r="Z936">
        <v>8.5000000000000006E-2</v>
      </c>
      <c r="AA936">
        <v>0.10500000000000001</v>
      </c>
      <c r="AB936">
        <v>8.5000000000000006E-2</v>
      </c>
      <c r="AC936">
        <v>8.5000000000000006E-2</v>
      </c>
      <c r="AD936">
        <v>8.5000000000000006E-2</v>
      </c>
      <c r="AE936" t="str">
        <f>VLOOKUP(G936,'[2]Fee Breakdown-After May18'!BO:BP,2,0)</f>
        <v>Olahraga &amp; OutdoorPeralatan Olahraga BolaTenis Meja</v>
      </c>
      <c r="AR936" t="s">
        <v>2156</v>
      </c>
      <c r="AS936" t="s">
        <v>2158</v>
      </c>
    </row>
    <row r="937" spans="1:46">
      <c r="A937" t="s">
        <v>2160</v>
      </c>
      <c r="B937">
        <v>603014</v>
      </c>
      <c r="C937" t="s">
        <v>2161</v>
      </c>
      <c r="D937">
        <v>834952</v>
      </c>
      <c r="E937" t="s">
        <v>2169</v>
      </c>
      <c r="F937">
        <v>603437</v>
      </c>
      <c r="G937" t="s">
        <v>4585</v>
      </c>
      <c r="H937" t="s">
        <v>4545</v>
      </c>
      <c r="I937" t="s">
        <v>2971</v>
      </c>
      <c r="J937" t="s">
        <v>3062</v>
      </c>
      <c r="K937">
        <v>0.06</v>
      </c>
      <c r="L937">
        <v>6.5000000000000002E-2</v>
      </c>
      <c r="M937">
        <v>5.0000000000000044E-3</v>
      </c>
      <c r="N937">
        <v>0.1</v>
      </c>
      <c r="O937">
        <v>0.10500000000000001</v>
      </c>
      <c r="P937">
        <v>-0.02</v>
      </c>
      <c r="Q937">
        <v>0</v>
      </c>
      <c r="R937">
        <v>-0.02</v>
      </c>
      <c r="S937">
        <v>-0.02</v>
      </c>
      <c r="T937">
        <v>-0.02</v>
      </c>
      <c r="U937">
        <v>0.08</v>
      </c>
      <c r="V937">
        <v>0.1</v>
      </c>
      <c r="W937">
        <v>0.08</v>
      </c>
      <c r="X937">
        <v>0.08</v>
      </c>
      <c r="Y937">
        <v>0.08</v>
      </c>
      <c r="Z937">
        <v>8.5000000000000006E-2</v>
      </c>
      <c r="AA937">
        <v>0.10500000000000001</v>
      </c>
      <c r="AB937">
        <v>8.5000000000000006E-2</v>
      </c>
      <c r="AC937">
        <v>8.5000000000000006E-2</v>
      </c>
      <c r="AD937">
        <v>8.5000000000000006E-2</v>
      </c>
      <c r="AE937" t="str">
        <f>VLOOKUP(G937,'[2]Fee Breakdown-After May18'!BO:BP,2,0)</f>
        <v>Olahraga &amp; OutdoorPeralatan Olahraga BolaVoli</v>
      </c>
      <c r="AR937" t="s">
        <v>2156</v>
      </c>
      <c r="AS937" t="s">
        <v>2159</v>
      </c>
    </row>
    <row r="938" spans="1:46">
      <c r="A938" t="s">
        <v>1811</v>
      </c>
      <c r="B938">
        <v>600001</v>
      </c>
      <c r="C938" t="s">
        <v>1857</v>
      </c>
      <c r="D938">
        <v>852616</v>
      </c>
      <c r="E938" t="s">
        <v>1859</v>
      </c>
      <c r="F938">
        <v>856456</v>
      </c>
      <c r="G938" t="s">
        <v>4588</v>
      </c>
      <c r="H938" t="s">
        <v>3303</v>
      </c>
      <c r="I938" t="s">
        <v>2547</v>
      </c>
      <c r="J938" t="s">
        <v>1811</v>
      </c>
      <c r="K938">
        <v>0.06</v>
      </c>
      <c r="L938">
        <v>0.08</v>
      </c>
      <c r="M938">
        <v>2.0000000000000004E-2</v>
      </c>
      <c r="N938">
        <v>0.1</v>
      </c>
      <c r="O938">
        <v>0.122</v>
      </c>
      <c r="P938">
        <v>-0.02</v>
      </c>
      <c r="Q938">
        <v>0</v>
      </c>
      <c r="R938">
        <v>-0.02</v>
      </c>
      <c r="S938">
        <v>-0.02</v>
      </c>
      <c r="T938">
        <v>-0.02</v>
      </c>
      <c r="U938">
        <v>0.08</v>
      </c>
      <c r="V938">
        <v>0.1</v>
      </c>
      <c r="W938">
        <v>0.08</v>
      </c>
      <c r="X938">
        <v>0.08</v>
      </c>
      <c r="Y938">
        <v>0.08</v>
      </c>
      <c r="Z938">
        <v>0.10199999999999999</v>
      </c>
      <c r="AA938">
        <v>0.122</v>
      </c>
      <c r="AB938">
        <v>0.10199999999999999</v>
      </c>
      <c r="AC938">
        <v>0.10199999999999999</v>
      </c>
      <c r="AD938">
        <v>0.10199999999999999</v>
      </c>
      <c r="AE938" t="str">
        <f>VLOOKUP(G938,'[2]Fee Breakdown-After May18'!BO:BP,2,0)</f>
        <v>Perlengkapan RumahPerlengkapan Rumah LainnyaAks. Korek Api Elektrik</v>
      </c>
      <c r="AR938" t="s">
        <v>2160</v>
      </c>
      <c r="AS938" t="s">
        <v>2161</v>
      </c>
      <c r="AT938" t="s">
        <v>2162</v>
      </c>
    </row>
    <row r="939" spans="1:46">
      <c r="A939" t="s">
        <v>1691</v>
      </c>
      <c r="B939">
        <v>604453</v>
      </c>
      <c r="C939" t="s">
        <v>1714</v>
      </c>
      <c r="D939">
        <v>871176</v>
      </c>
      <c r="E939" t="s">
        <v>1716</v>
      </c>
      <c r="F939">
        <v>878088</v>
      </c>
      <c r="G939" t="s">
        <v>4518</v>
      </c>
      <c r="H939" t="s">
        <v>3730</v>
      </c>
      <c r="I939" t="s">
        <v>2547</v>
      </c>
      <c r="J939" t="s">
        <v>1691</v>
      </c>
      <c r="K939">
        <v>0.05</v>
      </c>
      <c r="L939">
        <v>6.5000000000000002E-2</v>
      </c>
      <c r="M939">
        <v>1.4999999999999999E-2</v>
      </c>
      <c r="N939">
        <v>0.1</v>
      </c>
      <c r="O939">
        <v>0.122</v>
      </c>
      <c r="P939">
        <v>-0.02</v>
      </c>
      <c r="Q939">
        <v>0</v>
      </c>
      <c r="R939">
        <v>-0.02</v>
      </c>
      <c r="S939">
        <v>-0.02</v>
      </c>
      <c r="T939">
        <v>-0.02</v>
      </c>
      <c r="U939">
        <v>0.08</v>
      </c>
      <c r="V939">
        <v>0.1</v>
      </c>
      <c r="W939">
        <v>0.08</v>
      </c>
      <c r="X939">
        <v>0.08</v>
      </c>
      <c r="Y939">
        <v>0.08</v>
      </c>
      <c r="Z939">
        <v>0.10199999999999999</v>
      </c>
      <c r="AA939">
        <v>0.122</v>
      </c>
      <c r="AB939">
        <v>0.10199999999999999</v>
      </c>
      <c r="AC939">
        <v>0.10199999999999999</v>
      </c>
      <c r="AD939">
        <v>0.10199999999999999</v>
      </c>
      <c r="AE939" t="str">
        <f>VLOOKUP(G939,'[2]Fee Breakdown-After May18'!BO:BP,2,0)</f>
        <v>FurniturFurnitur OutdoorAyunan Teras</v>
      </c>
      <c r="AR939" t="s">
        <v>2160</v>
      </c>
      <c r="AS939" t="s">
        <v>2161</v>
      </c>
      <c r="AT939" t="s">
        <v>2163</v>
      </c>
    </row>
    <row r="940" spans="1:46">
      <c r="A940" t="s">
        <v>1691</v>
      </c>
      <c r="B940">
        <v>604453</v>
      </c>
      <c r="C940" t="s">
        <v>1693</v>
      </c>
      <c r="D940">
        <v>871432</v>
      </c>
      <c r="E940" t="s">
        <v>1694</v>
      </c>
      <c r="F940">
        <v>881416</v>
      </c>
      <c r="G940" t="s">
        <v>4517</v>
      </c>
      <c r="H940" t="s">
        <v>3741</v>
      </c>
      <c r="I940" t="s">
        <v>2547</v>
      </c>
      <c r="J940" t="s">
        <v>1691</v>
      </c>
      <c r="K940">
        <v>0.05</v>
      </c>
      <c r="L940">
        <v>6.5000000000000002E-2</v>
      </c>
      <c r="M940">
        <v>1.4999999999999999E-2</v>
      </c>
      <c r="N940">
        <v>0.1</v>
      </c>
      <c r="O940">
        <v>0.122</v>
      </c>
      <c r="P940">
        <v>-0.02</v>
      </c>
      <c r="Q940">
        <v>0</v>
      </c>
      <c r="R940">
        <v>-0.02</v>
      </c>
      <c r="S940">
        <v>-0.02</v>
      </c>
      <c r="T940">
        <v>-0.02</v>
      </c>
      <c r="U940">
        <v>0.08</v>
      </c>
      <c r="V940">
        <v>0.1</v>
      </c>
      <c r="W940">
        <v>0.08</v>
      </c>
      <c r="X940">
        <v>0.08</v>
      </c>
      <c r="Y940">
        <v>0.08</v>
      </c>
      <c r="Z940">
        <v>0.10199999999999999</v>
      </c>
      <c r="AA940">
        <v>0.122</v>
      </c>
      <c r="AB940">
        <v>0.10199999999999999</v>
      </c>
      <c r="AC940">
        <v>0.10199999999999999</v>
      </c>
      <c r="AD940">
        <v>0.10199999999999999</v>
      </c>
      <c r="AE940" t="str">
        <f>VLOOKUP(G940,'[2]Fee Breakdown-After May18'!BO:BP,2,0)</f>
        <v>FurniturFurnitur KomersialFurnitur Kantor</v>
      </c>
      <c r="AR940" t="s">
        <v>2160</v>
      </c>
      <c r="AS940" t="s">
        <v>2161</v>
      </c>
      <c r="AT940" t="s">
        <v>2164</v>
      </c>
    </row>
    <row r="941" spans="1:46">
      <c r="A941" t="s">
        <v>1779</v>
      </c>
      <c r="B941">
        <v>604968</v>
      </c>
      <c r="C941" t="s">
        <v>1784</v>
      </c>
      <c r="D941">
        <v>872968</v>
      </c>
      <c r="E941" t="s">
        <v>1785</v>
      </c>
      <c r="F941">
        <v>897160</v>
      </c>
      <c r="G941" t="s">
        <v>4595</v>
      </c>
      <c r="H941" t="s">
        <v>3048</v>
      </c>
      <c r="I941" t="s">
        <v>2547</v>
      </c>
      <c r="J941" t="s">
        <v>1779</v>
      </c>
      <c r="K941">
        <v>5.5E-2</v>
      </c>
      <c r="L941">
        <v>7.4999999999999997E-2</v>
      </c>
      <c r="M941">
        <v>1.9999999999999997E-2</v>
      </c>
      <c r="N941">
        <v>0.1</v>
      </c>
      <c r="O941">
        <v>0.122</v>
      </c>
      <c r="P941">
        <v>-0.02</v>
      </c>
      <c r="Q941">
        <v>0</v>
      </c>
      <c r="R941">
        <v>-0.02</v>
      </c>
      <c r="S941">
        <v>-0.02</v>
      </c>
      <c r="T941">
        <v>-0.02</v>
      </c>
      <c r="U941">
        <v>0.08</v>
      </c>
      <c r="V941">
        <v>0.1</v>
      </c>
      <c r="W941">
        <v>0.08</v>
      </c>
      <c r="X941">
        <v>0.08</v>
      </c>
      <c r="Y941">
        <v>0.08</v>
      </c>
      <c r="Z941">
        <v>0.10199999999999999</v>
      </c>
      <c r="AA941">
        <v>0.122</v>
      </c>
      <c r="AB941">
        <v>0.10199999999999999</v>
      </c>
      <c r="AC941">
        <v>0.10199999999999999</v>
      </c>
      <c r="AD941">
        <v>0.10199999999999999</v>
      </c>
      <c r="AE941" t="str">
        <f>VLOOKUP(G941,'[2]Fee Breakdown-After May18'!BO:BP,2,0)</f>
        <v>Perbaikan RumahPerlengkapan BangunanWallpaper &amp; Dekorasi Dinding</v>
      </c>
      <c r="AR941" t="s">
        <v>2160</v>
      </c>
      <c r="AS941" t="s">
        <v>2161</v>
      </c>
      <c r="AT941" t="s">
        <v>2165</v>
      </c>
    </row>
    <row r="942" spans="1:46">
      <c r="A942" t="s">
        <v>1779</v>
      </c>
      <c r="B942">
        <v>604968</v>
      </c>
      <c r="C942" t="s">
        <v>1780</v>
      </c>
      <c r="D942">
        <v>873096</v>
      </c>
      <c r="E942" t="s">
        <v>1782</v>
      </c>
      <c r="F942">
        <v>898568</v>
      </c>
      <c r="G942" t="s">
        <v>4598</v>
      </c>
      <c r="H942" t="s">
        <v>3134</v>
      </c>
      <c r="I942" t="s">
        <v>2547</v>
      </c>
      <c r="J942" t="s">
        <v>1779</v>
      </c>
      <c r="K942">
        <v>5.5E-2</v>
      </c>
      <c r="L942">
        <v>7.4999999999999997E-2</v>
      </c>
      <c r="M942">
        <v>1.9999999999999997E-2</v>
      </c>
      <c r="N942">
        <v>0.1</v>
      </c>
      <c r="O942">
        <v>0.122</v>
      </c>
      <c r="P942">
        <v>-0.02</v>
      </c>
      <c r="Q942">
        <v>0</v>
      </c>
      <c r="R942">
        <v>-0.02</v>
      </c>
      <c r="S942">
        <v>-0.02</v>
      </c>
      <c r="T942">
        <v>-0.02</v>
      </c>
      <c r="U942">
        <v>0.08</v>
      </c>
      <c r="V942">
        <v>0.1</v>
      </c>
      <c r="W942">
        <v>0.08</v>
      </c>
      <c r="X942">
        <v>0.08</v>
      </c>
      <c r="Y942">
        <v>0.08</v>
      </c>
      <c r="Z942">
        <v>0.10199999999999999</v>
      </c>
      <c r="AA942">
        <v>0.122</v>
      </c>
      <c r="AB942">
        <v>0.10199999999999999</v>
      </c>
      <c r="AC942">
        <v>0.10199999999999999</v>
      </c>
      <c r="AD942">
        <v>0.10199999999999999</v>
      </c>
      <c r="AE942" t="str">
        <f>VLOOKUP(G942,'[2]Fee Breakdown-After May18'!BO:BP,2,0)</f>
        <v>Perbaikan RumahPerlengkapan Kamar MandiCermin Kamar Mandi</v>
      </c>
      <c r="AR942" t="s">
        <v>2160</v>
      </c>
      <c r="AS942" t="s">
        <v>2161</v>
      </c>
      <c r="AT942" t="s">
        <v>2166</v>
      </c>
    </row>
    <row r="943" spans="1:46">
      <c r="A943" t="s">
        <v>1997</v>
      </c>
      <c r="B943">
        <v>824584</v>
      </c>
      <c r="C943" t="s">
        <v>1999</v>
      </c>
      <c r="D943">
        <v>902792</v>
      </c>
      <c r="E943" t="s">
        <v>2003</v>
      </c>
      <c r="F943">
        <v>904200</v>
      </c>
      <c r="G943" t="s">
        <v>3745</v>
      </c>
      <c r="H943" t="s">
        <v>2812</v>
      </c>
      <c r="I943" t="s">
        <v>246</v>
      </c>
      <c r="J943" t="s">
        <v>1997</v>
      </c>
      <c r="K943">
        <v>5.5E-2</v>
      </c>
      <c r="L943">
        <v>0.08</v>
      </c>
      <c r="M943">
        <v>2.5000000000000001E-2</v>
      </c>
      <c r="N943">
        <v>0.1</v>
      </c>
      <c r="O943">
        <v>0.11700000000000001</v>
      </c>
      <c r="P943">
        <v>-0.02</v>
      </c>
      <c r="Q943">
        <v>0</v>
      </c>
      <c r="R943">
        <v>-0.02</v>
      </c>
      <c r="S943">
        <v>-0.02</v>
      </c>
      <c r="T943">
        <v>-0.02</v>
      </c>
      <c r="U943">
        <v>0.08</v>
      </c>
      <c r="V943">
        <v>0.1</v>
      </c>
      <c r="W943">
        <v>0.08</v>
      </c>
      <c r="X943">
        <v>0.08</v>
      </c>
      <c r="Y943">
        <v>0.08</v>
      </c>
      <c r="Z943">
        <v>9.7000000000000003E-2</v>
      </c>
      <c r="AA943">
        <v>0.11700000000000001</v>
      </c>
      <c r="AB943">
        <v>9.7000000000000003E-2</v>
      </c>
      <c r="AC943">
        <v>9.7000000000000003E-2</v>
      </c>
      <c r="AD943">
        <v>9.7000000000000003E-2</v>
      </c>
      <c r="AE943" t="str">
        <f>VLOOKUP(G943,'[2]Fee Breakdown-After May18'!BO:BP,2,0)</f>
        <v>Koper &amp; TasTas FungsionalTas Bekal</v>
      </c>
      <c r="AR943" t="s">
        <v>2160</v>
      </c>
      <c r="AS943" t="s">
        <v>2161</v>
      </c>
      <c r="AT943" t="s">
        <v>741</v>
      </c>
    </row>
    <row r="944" spans="1:46">
      <c r="A944" t="s">
        <v>1444</v>
      </c>
      <c r="B944">
        <v>801928</v>
      </c>
      <c r="C944" t="s">
        <v>1450</v>
      </c>
      <c r="D944">
        <v>989320</v>
      </c>
      <c r="E944" t="s">
        <v>1451</v>
      </c>
      <c r="F944">
        <v>926600</v>
      </c>
      <c r="G944" t="s">
        <v>4425</v>
      </c>
      <c r="H944" t="s">
        <v>4169</v>
      </c>
      <c r="I944" t="s">
        <v>2971</v>
      </c>
      <c r="J944" t="s">
        <v>3208</v>
      </c>
      <c r="K944">
        <v>0.05</v>
      </c>
      <c r="L944">
        <v>0.08</v>
      </c>
      <c r="M944">
        <v>0.03</v>
      </c>
      <c r="N944">
        <v>0.1</v>
      </c>
      <c r="O944">
        <v>8.2000000000000003E-2</v>
      </c>
      <c r="P944">
        <v>-0.02</v>
      </c>
      <c r="Q944">
        <v>0</v>
      </c>
      <c r="R944">
        <v>-0.02</v>
      </c>
      <c r="S944">
        <v>-0.02</v>
      </c>
      <c r="T944">
        <v>-0.02</v>
      </c>
      <c r="U944">
        <v>0.08</v>
      </c>
      <c r="V944">
        <v>0.1</v>
      </c>
      <c r="W944">
        <v>0.08</v>
      </c>
      <c r="X944">
        <v>0.08</v>
      </c>
      <c r="Y944">
        <v>0.08</v>
      </c>
      <c r="Z944">
        <v>6.2E-2</v>
      </c>
      <c r="AA944">
        <v>8.2000000000000003E-2</v>
      </c>
      <c r="AB944">
        <v>6.2E-2</v>
      </c>
      <c r="AC944">
        <v>6.2E-2</v>
      </c>
      <c r="AD944">
        <v>6.2E-2</v>
      </c>
      <c r="AE944" t="str">
        <f>VLOOKUP(G944,'[2]Fee Breakdown-After May18'!BO:BP,2,0)</f>
        <v>Buku, Majalah, &amp; AudioEkonomi &amp; ManajemenBisnis &amp; Manajemen</v>
      </c>
      <c r="AR944" t="s">
        <v>2160</v>
      </c>
      <c r="AS944" t="s">
        <v>2161</v>
      </c>
      <c r="AT944" t="s">
        <v>2167</v>
      </c>
    </row>
    <row r="945" spans="1:46">
      <c r="A945" t="s">
        <v>1444</v>
      </c>
      <c r="B945">
        <v>801928</v>
      </c>
      <c r="C945" t="s">
        <v>1454</v>
      </c>
      <c r="D945">
        <v>992904</v>
      </c>
      <c r="E945" t="s">
        <v>1457</v>
      </c>
      <c r="F945">
        <v>926984</v>
      </c>
      <c r="G945" t="s">
        <v>4424</v>
      </c>
      <c r="H945" t="s">
        <v>3544</v>
      </c>
      <c r="I945" t="s">
        <v>2971</v>
      </c>
      <c r="J945" t="s">
        <v>3208</v>
      </c>
      <c r="K945">
        <v>0.05</v>
      </c>
      <c r="L945">
        <v>0.08</v>
      </c>
      <c r="M945">
        <v>0.03</v>
      </c>
      <c r="N945">
        <v>0.1</v>
      </c>
      <c r="O945">
        <v>8.2000000000000003E-2</v>
      </c>
      <c r="P945">
        <v>-0.02</v>
      </c>
      <c r="Q945">
        <v>0</v>
      </c>
      <c r="R945">
        <v>-0.02</v>
      </c>
      <c r="S945">
        <v>-0.02</v>
      </c>
      <c r="T945">
        <v>-0.02</v>
      </c>
      <c r="U945">
        <v>0.08</v>
      </c>
      <c r="V945">
        <v>0.1</v>
      </c>
      <c r="W945">
        <v>0.08</v>
      </c>
      <c r="X945">
        <v>0.08</v>
      </c>
      <c r="Y945">
        <v>0.08</v>
      </c>
      <c r="Z945">
        <v>6.2E-2</v>
      </c>
      <c r="AA945">
        <v>8.2000000000000003E-2</v>
      </c>
      <c r="AB945">
        <v>6.2E-2</v>
      </c>
      <c r="AC945">
        <v>6.2E-2</v>
      </c>
      <c r="AD945">
        <v>6.2E-2</v>
      </c>
      <c r="AE945" t="str">
        <f>VLOOKUP(G945,'[2]Fee Breakdown-After May18'!BO:BP,2,0)</f>
        <v>Buku, Majalah, &amp; AudioEdukasi &amp; SekolahBuku Pelajaran</v>
      </c>
      <c r="AR945" t="s">
        <v>2160</v>
      </c>
      <c r="AS945" t="s">
        <v>2161</v>
      </c>
      <c r="AT945" t="s">
        <v>2168</v>
      </c>
    </row>
    <row r="946" spans="1:46">
      <c r="A946" t="s">
        <v>1444</v>
      </c>
      <c r="B946">
        <v>801928</v>
      </c>
      <c r="C946" t="s">
        <v>1458</v>
      </c>
      <c r="D946">
        <v>927112</v>
      </c>
      <c r="E946" t="s">
        <v>1464</v>
      </c>
      <c r="F946">
        <v>927624</v>
      </c>
      <c r="G946" t="s">
        <v>4464</v>
      </c>
      <c r="H946" t="s">
        <v>3207</v>
      </c>
      <c r="I946" t="s">
        <v>2971</v>
      </c>
      <c r="J946" t="s">
        <v>3208</v>
      </c>
      <c r="K946">
        <v>0.05</v>
      </c>
      <c r="L946">
        <v>0.08</v>
      </c>
      <c r="M946">
        <v>0.03</v>
      </c>
      <c r="N946">
        <v>0.1</v>
      </c>
      <c r="O946">
        <v>8.2000000000000003E-2</v>
      </c>
      <c r="P946">
        <v>-0.02</v>
      </c>
      <c r="Q946">
        <v>0</v>
      </c>
      <c r="R946">
        <v>-0.02</v>
      </c>
      <c r="S946">
        <v>-0.02</v>
      </c>
      <c r="T946">
        <v>-0.02</v>
      </c>
      <c r="U946">
        <v>0.08</v>
      </c>
      <c r="V946">
        <v>0.1</v>
      </c>
      <c r="W946">
        <v>0.08</v>
      </c>
      <c r="X946">
        <v>0.08</v>
      </c>
      <c r="Y946">
        <v>0.08</v>
      </c>
      <c r="Z946">
        <v>6.2E-2</v>
      </c>
      <c r="AA946">
        <v>8.2000000000000003E-2</v>
      </c>
      <c r="AB946">
        <v>6.2E-2</v>
      </c>
      <c r="AC946">
        <v>6.2E-2</v>
      </c>
      <c r="AD946">
        <v>6.2E-2</v>
      </c>
      <c r="AE946" t="str">
        <f>VLOOKUP(G946,'[2]Fee Breakdown-After May18'!BO:BP,2,0)</f>
        <v>Buku, Majalah, &amp; AudioKemanusiaan &amp; Ilmu SosialAgama &amp; Filsafat</v>
      </c>
      <c r="AR946" t="s">
        <v>2160</v>
      </c>
      <c r="AS946" t="s">
        <v>2161</v>
      </c>
      <c r="AT946" t="s">
        <v>2169</v>
      </c>
    </row>
    <row r="947" spans="1:46">
      <c r="A947" t="s">
        <v>1948</v>
      </c>
      <c r="B947">
        <v>802184</v>
      </c>
      <c r="C947" t="s">
        <v>1953</v>
      </c>
      <c r="D947">
        <v>806792</v>
      </c>
      <c r="E947" t="s">
        <v>1593</v>
      </c>
      <c r="F947">
        <v>954760</v>
      </c>
      <c r="G947" t="s">
        <v>4108</v>
      </c>
      <c r="H947" t="s">
        <v>2552</v>
      </c>
      <c r="I947" t="s">
        <v>2457</v>
      </c>
      <c r="J947" t="s">
        <v>1948</v>
      </c>
      <c r="K947">
        <v>0.04</v>
      </c>
      <c r="L947">
        <v>7.4999999999999997E-2</v>
      </c>
      <c r="M947">
        <v>3.4999999999999996E-2</v>
      </c>
      <c r="N947">
        <v>0.1</v>
      </c>
      <c r="O947">
        <v>0.11700000000000001</v>
      </c>
      <c r="P947">
        <v>-0.02</v>
      </c>
      <c r="Q947">
        <v>0</v>
      </c>
      <c r="R947">
        <v>-0.02</v>
      </c>
      <c r="S947">
        <v>-0.02</v>
      </c>
      <c r="T947">
        <v>-0.02</v>
      </c>
      <c r="U947">
        <v>0.08</v>
      </c>
      <c r="V947">
        <v>0.1</v>
      </c>
      <c r="W947">
        <v>0.08</v>
      </c>
      <c r="X947">
        <v>0.08</v>
      </c>
      <c r="Y947">
        <v>0.08</v>
      </c>
      <c r="Z947">
        <v>9.7000000000000003E-2</v>
      </c>
      <c r="AA947">
        <v>0.11700000000000001</v>
      </c>
      <c r="AB947">
        <v>9.7000000000000003E-2</v>
      </c>
      <c r="AC947">
        <v>9.7000000000000003E-2</v>
      </c>
      <c r="AD947">
        <v>9.7000000000000003E-2</v>
      </c>
      <c r="AE947" t="str">
        <f>VLOOKUP(G947,'[2]Fee Breakdown-After May18'!BO:BP,2,0)</f>
        <v>Fashion AnakAksesori Fashion AnakDasi &amp; Dasi Kupu-Kupu</v>
      </c>
      <c r="AR947" t="s">
        <v>2160</v>
      </c>
      <c r="AS947" t="s">
        <v>2170</v>
      </c>
    </row>
    <row r="948" spans="1:46">
      <c r="A948" t="s">
        <v>1615</v>
      </c>
      <c r="B948">
        <v>700437</v>
      </c>
      <c r="C948" t="s">
        <v>1650</v>
      </c>
      <c r="D948">
        <v>914952</v>
      </c>
      <c r="E948" t="s">
        <v>1657</v>
      </c>
      <c r="F948">
        <v>918408</v>
      </c>
      <c r="G948" t="s">
        <v>4198</v>
      </c>
      <c r="H948" t="s">
        <v>3597</v>
      </c>
      <c r="I948" t="s">
        <v>2457</v>
      </c>
      <c r="J948" t="s">
        <v>1615</v>
      </c>
      <c r="K948">
        <v>0.05</v>
      </c>
      <c r="L948">
        <v>6.5000000000000002E-2</v>
      </c>
      <c r="M948">
        <v>1.4999999999999999E-2</v>
      </c>
      <c r="N948">
        <v>7.7499999999999999E-2</v>
      </c>
      <c r="O948">
        <v>7.1999999999999995E-2</v>
      </c>
      <c r="P948">
        <v>-0.02</v>
      </c>
      <c r="Q948">
        <v>0</v>
      </c>
      <c r="R948">
        <v>-0.02</v>
      </c>
      <c r="S948">
        <v>-0.02</v>
      </c>
      <c r="T948">
        <v>-0.02</v>
      </c>
      <c r="U948">
        <v>5.7499999999999996E-2</v>
      </c>
      <c r="V948">
        <v>7.7499999999999999E-2</v>
      </c>
      <c r="W948">
        <v>5.7499999999999996E-2</v>
      </c>
      <c r="X948">
        <v>5.7499999999999996E-2</v>
      </c>
      <c r="Y948">
        <v>5.7499999999999996E-2</v>
      </c>
      <c r="Z948">
        <v>5.1999999999999991E-2</v>
      </c>
      <c r="AA948">
        <v>7.1999999999999995E-2</v>
      </c>
      <c r="AB948">
        <v>5.1999999999999991E-2</v>
      </c>
      <c r="AC948">
        <v>5.1999999999999991E-2</v>
      </c>
      <c r="AD948">
        <v>5.1999999999999991E-2</v>
      </c>
      <c r="AE948" t="str">
        <f>VLOOKUP(G948,'[2]Fee Breakdown-After May18'!BO:BP,2,0)</f>
        <v>Makanan &amp; MinumanMakanan InstanSayur Acar, Acar &amp; Chutney</v>
      </c>
      <c r="AR948" t="s">
        <v>2160</v>
      </c>
      <c r="AS948" t="s">
        <v>2171</v>
      </c>
      <c r="AT948" t="s">
        <v>2172</v>
      </c>
    </row>
    <row r="949" spans="1:46">
      <c r="A949" t="s">
        <v>1811</v>
      </c>
      <c r="B949">
        <v>600001</v>
      </c>
      <c r="C949" t="s">
        <v>1812</v>
      </c>
      <c r="D949">
        <v>851976</v>
      </c>
      <c r="E949" t="s">
        <v>1814</v>
      </c>
      <c r="F949">
        <v>600439</v>
      </c>
      <c r="G949" t="s">
        <v>4609</v>
      </c>
      <c r="H949" t="s">
        <v>3409</v>
      </c>
      <c r="I949" t="s">
        <v>2547</v>
      </c>
      <c r="J949" t="s">
        <v>1811</v>
      </c>
      <c r="K949">
        <v>0.06</v>
      </c>
      <c r="L949">
        <v>0.08</v>
      </c>
      <c r="M949">
        <v>2.0000000000000004E-2</v>
      </c>
      <c r="N949">
        <v>9.5000000000000001E-2</v>
      </c>
      <c r="O949">
        <v>0.122</v>
      </c>
      <c r="P949">
        <v>-0.02</v>
      </c>
      <c r="Q949">
        <v>0</v>
      </c>
      <c r="R949">
        <v>-0.02</v>
      </c>
      <c r="S949">
        <v>-0.02</v>
      </c>
      <c r="T949">
        <v>-0.02</v>
      </c>
      <c r="U949">
        <v>7.4999999999999997E-2</v>
      </c>
      <c r="V949">
        <v>9.5000000000000001E-2</v>
      </c>
      <c r="W949">
        <v>7.4999999999999997E-2</v>
      </c>
      <c r="X949">
        <v>7.4999999999999997E-2</v>
      </c>
      <c r="Y949">
        <v>7.4999999999999997E-2</v>
      </c>
      <c r="Z949">
        <v>0.10199999999999999</v>
      </c>
      <c r="AA949">
        <v>0.122</v>
      </c>
      <c r="AB949">
        <v>0.10199999999999999</v>
      </c>
      <c r="AC949">
        <v>0.10199999999999999</v>
      </c>
      <c r="AD949">
        <v>0.10199999999999999</v>
      </c>
      <c r="AE949" t="str">
        <f>VLOOKUP(G949,'[2]Fee Breakdown-After May18'!BO:BP,2,0)</f>
        <v>Perlengkapan RumahPerlengkapan Kamar MandiTirai Mandi &amp; Batangnya</v>
      </c>
      <c r="AR949" t="s">
        <v>2160</v>
      </c>
      <c r="AS949" t="s">
        <v>2171</v>
      </c>
      <c r="AT949" t="s">
        <v>2173</v>
      </c>
    </row>
    <row r="950" spans="1:46">
      <c r="A950" t="s">
        <v>1811</v>
      </c>
      <c r="B950">
        <v>600001</v>
      </c>
      <c r="C950" t="s">
        <v>1845</v>
      </c>
      <c r="D950">
        <v>851848</v>
      </c>
      <c r="E950" t="s">
        <v>1847</v>
      </c>
      <c r="F950">
        <v>600686</v>
      </c>
      <c r="G950" t="s">
        <v>4611</v>
      </c>
      <c r="H950" t="s">
        <v>2808</v>
      </c>
      <c r="I950" t="s">
        <v>2547</v>
      </c>
      <c r="J950" t="s">
        <v>1811</v>
      </c>
      <c r="K950">
        <v>0.06</v>
      </c>
      <c r="L950">
        <v>0.08</v>
      </c>
      <c r="M950">
        <v>2.0000000000000004E-2</v>
      </c>
      <c r="N950">
        <v>0.1</v>
      </c>
      <c r="O950">
        <v>0.122</v>
      </c>
      <c r="P950">
        <v>-0.02</v>
      </c>
      <c r="Q950">
        <v>0</v>
      </c>
      <c r="R950">
        <v>-0.02</v>
      </c>
      <c r="S950">
        <v>-0.02</v>
      </c>
      <c r="T950">
        <v>-0.02</v>
      </c>
      <c r="U950">
        <v>0.08</v>
      </c>
      <c r="V950">
        <v>0.1</v>
      </c>
      <c r="W950">
        <v>0.08</v>
      </c>
      <c r="X950">
        <v>0.08</v>
      </c>
      <c r="Y950">
        <v>0.08</v>
      </c>
      <c r="Z950">
        <v>0.10199999999999999</v>
      </c>
      <c r="AA950">
        <v>0.122</v>
      </c>
      <c r="AB950">
        <v>0.10199999999999999</v>
      </c>
      <c r="AC950">
        <v>0.10199999999999999</v>
      </c>
      <c r="AD950">
        <v>0.10199999999999999</v>
      </c>
      <c r="AE950" t="str">
        <f>VLOOKUP(G950,'[2]Fee Breakdown-After May18'!BO:BP,2,0)</f>
        <v>Perlengkapan RumahHome OrganizerKeranjang Penyimpanan</v>
      </c>
      <c r="AR950" t="s">
        <v>2160</v>
      </c>
      <c r="AS950" t="s">
        <v>2171</v>
      </c>
      <c r="AT950" t="s">
        <v>2174</v>
      </c>
    </row>
    <row r="951" spans="1:46">
      <c r="A951" t="s">
        <v>2160</v>
      </c>
      <c r="B951">
        <v>603014</v>
      </c>
      <c r="C951" t="s">
        <v>2161</v>
      </c>
      <c r="D951">
        <v>834952</v>
      </c>
      <c r="E951" t="s">
        <v>741</v>
      </c>
      <c r="F951">
        <v>603573</v>
      </c>
      <c r="G951" t="s">
        <v>4614</v>
      </c>
      <c r="H951" t="s">
        <v>4545</v>
      </c>
      <c r="I951" t="s">
        <v>2971</v>
      </c>
      <c r="J951" t="s">
        <v>3062</v>
      </c>
      <c r="K951">
        <v>0.06</v>
      </c>
      <c r="L951">
        <v>6.5000000000000002E-2</v>
      </c>
      <c r="M951">
        <v>5.0000000000000044E-3</v>
      </c>
      <c r="N951">
        <v>0.1</v>
      </c>
      <c r="O951">
        <v>0.10500000000000001</v>
      </c>
      <c r="P951">
        <v>-0.02</v>
      </c>
      <c r="Q951">
        <v>0</v>
      </c>
      <c r="R951">
        <v>-0.02</v>
      </c>
      <c r="S951">
        <v>-0.02</v>
      </c>
      <c r="T951">
        <v>-0.02</v>
      </c>
      <c r="U951">
        <v>0.08</v>
      </c>
      <c r="V951">
        <v>0.1</v>
      </c>
      <c r="W951">
        <v>0.08</v>
      </c>
      <c r="X951">
        <v>0.08</v>
      </c>
      <c r="Y951">
        <v>0.08</v>
      </c>
      <c r="Z951">
        <v>8.5000000000000006E-2</v>
      </c>
      <c r="AA951">
        <v>0.10500000000000001</v>
      </c>
      <c r="AB951">
        <v>8.5000000000000006E-2</v>
      </c>
      <c r="AC951">
        <v>8.5000000000000006E-2</v>
      </c>
      <c r="AD951">
        <v>8.5000000000000006E-2</v>
      </c>
      <c r="AE951" t="str">
        <f>VLOOKUP(G951,'[2]Fee Breakdown-After May18'!BO:BP,2,0)</f>
        <v>Olahraga &amp; OutdoorPeralatan Olahraga BolaGolf</v>
      </c>
      <c r="AR951" t="s">
        <v>2160</v>
      </c>
      <c r="AS951" t="s">
        <v>2171</v>
      </c>
      <c r="AT951" t="s">
        <v>2175</v>
      </c>
    </row>
    <row r="952" spans="1:46">
      <c r="A952" t="s">
        <v>2160</v>
      </c>
      <c r="B952">
        <v>603014</v>
      </c>
      <c r="C952" t="s">
        <v>2171</v>
      </c>
      <c r="D952">
        <v>835464</v>
      </c>
      <c r="E952" t="s">
        <v>2176</v>
      </c>
      <c r="F952">
        <v>603835</v>
      </c>
      <c r="G952" t="s">
        <v>4546</v>
      </c>
      <c r="H952" t="s">
        <v>4567</v>
      </c>
      <c r="I952" t="s">
        <v>2971</v>
      </c>
      <c r="J952" t="s">
        <v>3062</v>
      </c>
      <c r="K952">
        <v>0.06</v>
      </c>
      <c r="L952">
        <v>6.5000000000000002E-2</v>
      </c>
      <c r="M952">
        <v>5.0000000000000044E-3</v>
      </c>
      <c r="N952">
        <v>0.1</v>
      </c>
      <c r="O952">
        <v>0.10500000000000001</v>
      </c>
      <c r="P952">
        <v>-0.02</v>
      </c>
      <c r="Q952">
        <v>0</v>
      </c>
      <c r="R952">
        <v>-0.02</v>
      </c>
      <c r="S952">
        <v>-0.02</v>
      </c>
      <c r="T952">
        <v>-0.02</v>
      </c>
      <c r="U952">
        <v>0.08</v>
      </c>
      <c r="V952">
        <v>0.1</v>
      </c>
      <c r="W952">
        <v>0.08</v>
      </c>
      <c r="X952">
        <v>0.08</v>
      </c>
      <c r="Y952">
        <v>0.08</v>
      </c>
      <c r="Z952">
        <v>8.5000000000000006E-2</v>
      </c>
      <c r="AA952">
        <v>0.10500000000000001</v>
      </c>
      <c r="AB952">
        <v>8.5000000000000006E-2</v>
      </c>
      <c r="AC952">
        <v>8.5000000000000006E-2</v>
      </c>
      <c r="AD952">
        <v>8.5000000000000006E-2</v>
      </c>
      <c r="AE952" t="str">
        <f>VLOOKUP(G952,'[2]Fee Breakdown-After May18'!BO:BP,2,0)</f>
        <v>Olahraga &amp; OutdoorPeralatan Berkemah &amp; MendakiPisau &amp; Perlengkapan Bertahan Hidup</v>
      </c>
      <c r="AR952" t="s">
        <v>2160</v>
      </c>
      <c r="AS952" t="s">
        <v>2171</v>
      </c>
      <c r="AT952" t="s">
        <v>2176</v>
      </c>
    </row>
    <row r="953" spans="1:46">
      <c r="A953" t="s">
        <v>2014</v>
      </c>
      <c r="B953">
        <v>824328</v>
      </c>
      <c r="C953" t="s">
        <v>2018</v>
      </c>
      <c r="D953">
        <v>840328</v>
      </c>
      <c r="E953" t="s">
        <v>2020</v>
      </c>
      <c r="F953">
        <v>841096</v>
      </c>
      <c r="G953" t="s">
        <v>3811</v>
      </c>
      <c r="H953" t="s">
        <v>4619</v>
      </c>
      <c r="I953" t="s">
        <v>246</v>
      </c>
      <c r="J953" t="s">
        <v>2014</v>
      </c>
      <c r="K953">
        <v>0.05</v>
      </c>
      <c r="L953">
        <v>0.08</v>
      </c>
      <c r="M953">
        <v>0.03</v>
      </c>
      <c r="N953">
        <v>9.2499999999999999E-2</v>
      </c>
      <c r="O953">
        <v>9.7500000000000003E-2</v>
      </c>
      <c r="P953">
        <v>-1.2500000000000002E-2</v>
      </c>
      <c r="Q953">
        <v>0</v>
      </c>
      <c r="R953">
        <v>-1.2500000000000002E-2</v>
      </c>
      <c r="S953">
        <v>-1.2500000000000002E-2</v>
      </c>
      <c r="T953">
        <v>-1.2500000000000002E-2</v>
      </c>
      <c r="U953">
        <v>0.08</v>
      </c>
      <c r="V953">
        <v>9.2499999999999999E-2</v>
      </c>
      <c r="W953">
        <v>0.08</v>
      </c>
      <c r="X953">
        <v>0.08</v>
      </c>
      <c r="Y953">
        <v>0.08</v>
      </c>
      <c r="Z953">
        <v>8.5000000000000006E-2</v>
      </c>
      <c r="AA953">
        <v>9.7500000000000003E-2</v>
      </c>
      <c r="AB953">
        <v>8.5000000000000006E-2</v>
      </c>
      <c r="AC953">
        <v>8.5000000000000006E-2</v>
      </c>
      <c r="AD953">
        <v>8.5000000000000006E-2</v>
      </c>
      <c r="AE953" t="str">
        <f>VLOOKUP(G953,'[2]Fee Breakdown-After May18'!BO:BP,2,0)</f>
        <v>Pakaian &amp; Pakaian Dalam PriaPakaian Khusus PriaPakaian Kerja &amp; Seragam</v>
      </c>
      <c r="AR953" t="s">
        <v>2160</v>
      </c>
      <c r="AS953" t="s">
        <v>2171</v>
      </c>
      <c r="AT953" t="s">
        <v>2177</v>
      </c>
    </row>
    <row r="954" spans="1:46">
      <c r="A954" t="s">
        <v>2014</v>
      </c>
      <c r="B954">
        <v>824328</v>
      </c>
      <c r="C954" t="s">
        <v>2024</v>
      </c>
      <c r="D954">
        <v>840456</v>
      </c>
      <c r="E954" t="s">
        <v>2026</v>
      </c>
      <c r="F954">
        <v>841608</v>
      </c>
      <c r="G954" t="s">
        <v>3800</v>
      </c>
      <c r="H954" t="s">
        <v>4621</v>
      </c>
      <c r="I954" t="s">
        <v>246</v>
      </c>
      <c r="J954" t="s">
        <v>2014</v>
      </c>
      <c r="K954">
        <v>0.05</v>
      </c>
      <c r="L954">
        <v>0.08</v>
      </c>
      <c r="M954">
        <v>0.03</v>
      </c>
      <c r="N954">
        <v>9.2499999999999999E-2</v>
      </c>
      <c r="O954">
        <v>9.7500000000000003E-2</v>
      </c>
      <c r="P954">
        <v>-1.2500000000000002E-2</v>
      </c>
      <c r="Q954">
        <v>0</v>
      </c>
      <c r="R954">
        <v>-1.2500000000000002E-2</v>
      </c>
      <c r="S954">
        <v>-1.2500000000000002E-2</v>
      </c>
      <c r="T954">
        <v>-1.2500000000000002E-2</v>
      </c>
      <c r="U954">
        <v>0.08</v>
      </c>
      <c r="V954">
        <v>9.2499999999999999E-2</v>
      </c>
      <c r="W954">
        <v>0.08</v>
      </c>
      <c r="X954">
        <v>0.08</v>
      </c>
      <c r="Y954">
        <v>0.08</v>
      </c>
      <c r="Z954">
        <v>8.5000000000000006E-2</v>
      </c>
      <c r="AA954">
        <v>9.7500000000000003E-2</v>
      </c>
      <c r="AB954">
        <v>8.5000000000000006E-2</v>
      </c>
      <c r="AC954">
        <v>8.5000000000000006E-2</v>
      </c>
      <c r="AD954">
        <v>8.5000000000000006E-2</v>
      </c>
      <c r="AE954" t="str">
        <f>VLOOKUP(G954,'[2]Fee Breakdown-After May18'!BO:BP,2,0)</f>
        <v>Pakaian &amp; Pakaian Dalam PriaPakaian Dalam PriaPakaian Dalam Termal</v>
      </c>
      <c r="AR954" t="s">
        <v>2160</v>
      </c>
      <c r="AS954" t="s">
        <v>2171</v>
      </c>
      <c r="AT954" t="s">
        <v>2178</v>
      </c>
    </row>
    <row r="955" spans="1:46">
      <c r="A955" t="s">
        <v>1691</v>
      </c>
      <c r="B955">
        <v>604453</v>
      </c>
      <c r="C955" t="s">
        <v>1714</v>
      </c>
      <c r="D955">
        <v>871176</v>
      </c>
      <c r="E955" t="s">
        <v>1715</v>
      </c>
      <c r="F955">
        <v>877448</v>
      </c>
      <c r="G955" t="s">
        <v>4519</v>
      </c>
      <c r="H955" t="s">
        <v>3730</v>
      </c>
      <c r="I955" t="s">
        <v>2547</v>
      </c>
      <c r="J955" t="s">
        <v>1691</v>
      </c>
      <c r="K955">
        <v>0.05</v>
      </c>
      <c r="L955">
        <v>6.5000000000000002E-2</v>
      </c>
      <c r="M955">
        <v>1.4999999999999999E-2</v>
      </c>
      <c r="N955">
        <v>0.1</v>
      </c>
      <c r="O955">
        <v>0.122</v>
      </c>
      <c r="P955">
        <v>-0.02</v>
      </c>
      <c r="Q955">
        <v>0</v>
      </c>
      <c r="R955">
        <v>-0.02</v>
      </c>
      <c r="S955">
        <v>-0.02</v>
      </c>
      <c r="T955">
        <v>-0.02</v>
      </c>
      <c r="U955">
        <v>0.08</v>
      </c>
      <c r="V955">
        <v>0.1</v>
      </c>
      <c r="W955">
        <v>0.08</v>
      </c>
      <c r="X955">
        <v>0.08</v>
      </c>
      <c r="Y955">
        <v>0.08</v>
      </c>
      <c r="Z955">
        <v>0.10199999999999999</v>
      </c>
      <c r="AA955">
        <v>0.122</v>
      </c>
      <c r="AB955">
        <v>0.10199999999999999</v>
      </c>
      <c r="AC955">
        <v>0.10199999999999999</v>
      </c>
      <c r="AD955">
        <v>0.10199999999999999</v>
      </c>
      <c r="AE955" t="str">
        <f>VLOOKUP(G955,'[2]Fee Breakdown-After May18'!BO:BP,2,0)</f>
        <v>FurniturFurnitur OutdoorSofa Outdoor</v>
      </c>
      <c r="AR955" t="s">
        <v>2160</v>
      </c>
      <c r="AS955" t="s">
        <v>2171</v>
      </c>
      <c r="AT955" t="s">
        <v>2179</v>
      </c>
    </row>
    <row r="956" spans="1:46">
      <c r="A956" t="s">
        <v>1444</v>
      </c>
      <c r="B956">
        <v>801928</v>
      </c>
      <c r="C956" t="s">
        <v>1488</v>
      </c>
      <c r="D956">
        <v>990216</v>
      </c>
      <c r="E956" t="s">
        <v>1490</v>
      </c>
      <c r="F956">
        <v>990856</v>
      </c>
      <c r="G956" t="s">
        <v>4450</v>
      </c>
      <c r="H956" t="s">
        <v>4190</v>
      </c>
      <c r="I956" t="s">
        <v>2971</v>
      </c>
      <c r="J956" t="s">
        <v>3208</v>
      </c>
      <c r="K956">
        <v>0.05</v>
      </c>
      <c r="L956">
        <v>0.08</v>
      </c>
      <c r="M956">
        <v>0.03</v>
      </c>
      <c r="N956">
        <v>0.1</v>
      </c>
      <c r="O956">
        <v>8.2000000000000003E-2</v>
      </c>
      <c r="P956">
        <v>-0.02</v>
      </c>
      <c r="Q956">
        <v>0</v>
      </c>
      <c r="R956">
        <v>-0.02</v>
      </c>
      <c r="S956">
        <v>-0.02</v>
      </c>
      <c r="T956">
        <v>-0.02</v>
      </c>
      <c r="U956">
        <v>0.08</v>
      </c>
      <c r="V956">
        <v>0.1</v>
      </c>
      <c r="W956">
        <v>0.08</v>
      </c>
      <c r="X956">
        <v>0.08</v>
      </c>
      <c r="Y956">
        <v>0.08</v>
      </c>
      <c r="Z956">
        <v>6.2E-2</v>
      </c>
      <c r="AA956">
        <v>8.2000000000000003E-2</v>
      </c>
      <c r="AB956">
        <v>6.2E-2</v>
      </c>
      <c r="AC956">
        <v>6.2E-2</v>
      </c>
      <c r="AD956">
        <v>6.2E-2</v>
      </c>
      <c r="AE956" t="str">
        <f>VLOOKUP(G956,'[2]Fee Breakdown-After May18'!BO:BP,2,0)</f>
        <v>Buku, Majalah, &amp; AudioIlmu &amp; TeknologiArsitektur</v>
      </c>
      <c r="AR956" t="s">
        <v>2160</v>
      </c>
      <c r="AS956" t="s">
        <v>2180</v>
      </c>
    </row>
    <row r="957" spans="1:46">
      <c r="A957" t="s">
        <v>1444</v>
      </c>
      <c r="B957">
        <v>801928</v>
      </c>
      <c r="C957" t="s">
        <v>1465</v>
      </c>
      <c r="D957">
        <v>992392</v>
      </c>
      <c r="E957" t="s">
        <v>1468</v>
      </c>
      <c r="F957">
        <v>992520</v>
      </c>
      <c r="G957" t="s">
        <v>4434</v>
      </c>
      <c r="H957" t="s">
        <v>4072</v>
      </c>
      <c r="I957" t="s">
        <v>2971</v>
      </c>
      <c r="J957" t="s">
        <v>3208</v>
      </c>
      <c r="K957">
        <v>0.05</v>
      </c>
      <c r="L957">
        <v>0.08</v>
      </c>
      <c r="M957">
        <v>0.03</v>
      </c>
      <c r="N957">
        <v>0.1</v>
      </c>
      <c r="O957">
        <v>8.2000000000000003E-2</v>
      </c>
      <c r="P957">
        <v>-0.02</v>
      </c>
      <c r="Q957">
        <v>0</v>
      </c>
      <c r="R957">
        <v>-0.02</v>
      </c>
      <c r="S957">
        <v>-0.02</v>
      </c>
      <c r="T957">
        <v>-0.02</v>
      </c>
      <c r="U957">
        <v>0.08</v>
      </c>
      <c r="V957">
        <v>0.1</v>
      </c>
      <c r="W957">
        <v>0.08</v>
      </c>
      <c r="X957">
        <v>0.08</v>
      </c>
      <c r="Y957">
        <v>0.08</v>
      </c>
      <c r="Z957">
        <v>6.2E-2</v>
      </c>
      <c r="AA957">
        <v>8.2000000000000003E-2</v>
      </c>
      <c r="AB957">
        <v>6.2E-2</v>
      </c>
      <c r="AC957">
        <v>6.2E-2</v>
      </c>
      <c r="AD957">
        <v>6.2E-2</v>
      </c>
      <c r="AE957" t="str">
        <f>VLOOKUP(G957,'[2]Fee Breakdown-After May18'!BO:BP,2,0)</f>
        <v>Buku, Majalah, &amp; AudioGaya Hidup &amp; HobiMode &amp; Kecantikan</v>
      </c>
      <c r="AR957" t="s">
        <v>2160</v>
      </c>
      <c r="AS957" t="s">
        <v>2181</v>
      </c>
    </row>
    <row r="958" spans="1:46">
      <c r="A958" t="s">
        <v>1444</v>
      </c>
      <c r="B958">
        <v>801928</v>
      </c>
      <c r="C958" t="s">
        <v>1465</v>
      </c>
      <c r="D958">
        <v>992392</v>
      </c>
      <c r="E958" t="s">
        <v>1473</v>
      </c>
      <c r="F958">
        <v>992776</v>
      </c>
      <c r="G958" t="s">
        <v>4436</v>
      </c>
      <c r="H958" t="s">
        <v>4072</v>
      </c>
      <c r="I958" t="s">
        <v>2971</v>
      </c>
      <c r="J958" t="s">
        <v>3208</v>
      </c>
      <c r="K958">
        <v>0.05</v>
      </c>
      <c r="L958">
        <v>0.08</v>
      </c>
      <c r="M958">
        <v>0.03</v>
      </c>
      <c r="N958">
        <v>0.1</v>
      </c>
      <c r="O958">
        <v>8.2000000000000003E-2</v>
      </c>
      <c r="P958">
        <v>-0.02</v>
      </c>
      <c r="Q958">
        <v>0</v>
      </c>
      <c r="R958">
        <v>-0.02</v>
      </c>
      <c r="S958">
        <v>-0.02</v>
      </c>
      <c r="T958">
        <v>-0.02</v>
      </c>
      <c r="U958">
        <v>0.08</v>
      </c>
      <c r="V958">
        <v>0.1</v>
      </c>
      <c r="W958">
        <v>0.08</v>
      </c>
      <c r="X958">
        <v>0.08</v>
      </c>
      <c r="Y958">
        <v>0.08</v>
      </c>
      <c r="Z958">
        <v>6.2E-2</v>
      </c>
      <c r="AA958">
        <v>8.2000000000000003E-2</v>
      </c>
      <c r="AB958">
        <v>6.2E-2</v>
      </c>
      <c r="AC958">
        <v>6.2E-2</v>
      </c>
      <c r="AD958">
        <v>6.2E-2</v>
      </c>
      <c r="AE958" t="str">
        <f>VLOOKUP(G958,'[2]Fee Breakdown-After May18'!BO:BP,2,0)</f>
        <v>Buku, Majalah, &amp; AudioGaya Hidup &amp; HobiOlahraga &amp; Kebugaran</v>
      </c>
      <c r="AR958" t="s">
        <v>2160</v>
      </c>
      <c r="AS958" t="s">
        <v>2182</v>
      </c>
      <c r="AT958" t="s">
        <v>2183</v>
      </c>
    </row>
    <row r="959" spans="1:46">
      <c r="A959" t="s">
        <v>1444</v>
      </c>
      <c r="B959">
        <v>801928</v>
      </c>
      <c r="C959" t="s">
        <v>1445</v>
      </c>
      <c r="D959">
        <v>989704</v>
      </c>
      <c r="E959" t="s">
        <v>1448</v>
      </c>
      <c r="F959">
        <v>997256</v>
      </c>
      <c r="G959" t="s">
        <v>4421</v>
      </c>
      <c r="H959" t="s">
        <v>3311</v>
      </c>
      <c r="I959" t="s">
        <v>2971</v>
      </c>
      <c r="J959" t="s">
        <v>3208</v>
      </c>
      <c r="K959">
        <v>0.05</v>
      </c>
      <c r="L959">
        <v>0.08</v>
      </c>
      <c r="M959">
        <v>0.03</v>
      </c>
      <c r="N959">
        <v>0.1</v>
      </c>
      <c r="O959">
        <v>8.2000000000000003E-2</v>
      </c>
      <c r="P959">
        <v>-0.02</v>
      </c>
      <c r="Q959">
        <v>0</v>
      </c>
      <c r="R959">
        <v>-0.02</v>
      </c>
      <c r="S959">
        <v>-0.02</v>
      </c>
      <c r="T959">
        <v>-0.02</v>
      </c>
      <c r="U959">
        <v>0.08</v>
      </c>
      <c r="V959">
        <v>0.1</v>
      </c>
      <c r="W959">
        <v>0.08</v>
      </c>
      <c r="X959">
        <v>0.08</v>
      </c>
      <c r="Y959">
        <v>0.08</v>
      </c>
      <c r="Z959">
        <v>6.2E-2</v>
      </c>
      <c r="AA959">
        <v>8.2000000000000003E-2</v>
      </c>
      <c r="AB959">
        <v>6.2E-2</v>
      </c>
      <c r="AC959">
        <v>6.2E-2</v>
      </c>
      <c r="AD959">
        <v>6.2E-2</v>
      </c>
      <c r="AE959" t="str">
        <f>VLOOKUP(G959,'[2]Fee Breakdown-After May18'!BO:BP,2,0)</f>
        <v>Buku, Majalah, &amp; AudioBuku Anak &amp; BayiSains &amp; Teknologi untuk Anak</v>
      </c>
      <c r="AR959" t="s">
        <v>2160</v>
      </c>
      <c r="AS959" t="s">
        <v>2182</v>
      </c>
      <c r="AT959" t="s">
        <v>2184</v>
      </c>
    </row>
    <row r="960" spans="1:46">
      <c r="A960" t="s">
        <v>1929</v>
      </c>
      <c r="B960">
        <v>953224</v>
      </c>
      <c r="C960" t="s">
        <v>1940</v>
      </c>
      <c r="D960">
        <v>963848</v>
      </c>
      <c r="G960" t="s">
        <v>3521</v>
      </c>
      <c r="H960" t="s">
        <v>3521</v>
      </c>
      <c r="I960" t="s">
        <v>246</v>
      </c>
      <c r="J960" t="s">
        <v>2479</v>
      </c>
      <c r="K960">
        <v>0.04</v>
      </c>
      <c r="L960">
        <v>4.4999999999999998E-2</v>
      </c>
      <c r="M960">
        <v>4.9999999999999975E-3</v>
      </c>
      <c r="N960">
        <v>4.7500000000000001E-2</v>
      </c>
      <c r="O960">
        <v>3.6999999999999998E-2</v>
      </c>
      <c r="P960">
        <v>-5.0000000000000001E-3</v>
      </c>
      <c r="Q960">
        <v>0</v>
      </c>
      <c r="R960">
        <v>-5.0000000000000001E-3</v>
      </c>
      <c r="S960">
        <v>-5.0000000000000001E-3</v>
      </c>
      <c r="T960">
        <v>-5.0000000000000001E-3</v>
      </c>
      <c r="U960">
        <v>4.2500000000000003E-2</v>
      </c>
      <c r="V960">
        <v>4.7500000000000001E-2</v>
      </c>
      <c r="W960">
        <v>4.2500000000000003E-2</v>
      </c>
      <c r="X960">
        <v>4.2500000000000003E-2</v>
      </c>
      <c r="Y960">
        <v>4.2500000000000003E-2</v>
      </c>
      <c r="Z960">
        <v>3.2000000000000001E-2</v>
      </c>
      <c r="AA960">
        <v>3.6999999999999998E-2</v>
      </c>
      <c r="AB960">
        <v>3.2000000000000001E-2</v>
      </c>
      <c r="AC960">
        <v>3.2000000000000001E-2</v>
      </c>
      <c r="AD960">
        <v>3.2000000000000001E-2</v>
      </c>
      <c r="AE960" t="str">
        <f>VLOOKUP(G960,'[2]Fee Breakdown-After May18'!BO:BP,2,0)</f>
        <v>Aksesori Perhiasan &amp; TurunannyaBatu Giok</v>
      </c>
      <c r="AR960" t="s">
        <v>2160</v>
      </c>
      <c r="AS960" t="s">
        <v>2182</v>
      </c>
      <c r="AT960" t="s">
        <v>2185</v>
      </c>
    </row>
    <row r="961" spans="1:46">
      <c r="A961" t="s">
        <v>1184</v>
      </c>
      <c r="B961">
        <v>605196</v>
      </c>
      <c r="C961" t="s">
        <v>1201</v>
      </c>
      <c r="D961">
        <v>2315664</v>
      </c>
      <c r="E961" t="s">
        <v>1203</v>
      </c>
      <c r="F961">
        <v>2322064</v>
      </c>
      <c r="G961" t="s">
        <v>2837</v>
      </c>
      <c r="H961" t="s">
        <v>4448</v>
      </c>
      <c r="I961" t="s">
        <v>2403</v>
      </c>
      <c r="J961" t="s">
        <v>1184</v>
      </c>
      <c r="K961">
        <v>5.5E-2</v>
      </c>
      <c r="L961">
        <v>7.4999999999999997E-2</v>
      </c>
      <c r="M961">
        <v>1.9999999999999997E-2</v>
      </c>
      <c r="N961">
        <v>2.5000000000000001E-2</v>
      </c>
      <c r="O961">
        <v>2.5000000000000001E-2</v>
      </c>
      <c r="P961">
        <v>0</v>
      </c>
      <c r="Q961">
        <v>0</v>
      </c>
      <c r="R961">
        <v>0</v>
      </c>
      <c r="S961">
        <v>0</v>
      </c>
      <c r="T961">
        <v>0</v>
      </c>
      <c r="U961">
        <v>2.5000000000000001E-2</v>
      </c>
      <c r="V961">
        <v>2.5000000000000001E-2</v>
      </c>
      <c r="W961">
        <v>2.5000000000000001E-2</v>
      </c>
      <c r="X961">
        <v>2.5000000000000001E-2</v>
      </c>
      <c r="Y961">
        <v>2.5000000000000001E-2</v>
      </c>
      <c r="Z961">
        <v>2.5000000000000001E-2</v>
      </c>
      <c r="AA961">
        <v>2.5000000000000001E-2</v>
      </c>
      <c r="AB961">
        <v>2.5000000000000001E-2</v>
      </c>
      <c r="AC961">
        <v>2.5000000000000001E-2</v>
      </c>
      <c r="AD961">
        <v>2.5000000000000001E-2</v>
      </c>
      <c r="AE961" t="str">
        <f>VLOOKUP(G961,'[2]Fee Breakdown-After May18'!BO:BP,2,0)</f>
        <v>Mobil &amp; Sepeda MotorMobilMobil Listrik</v>
      </c>
      <c r="AR961" t="s">
        <v>2160</v>
      </c>
      <c r="AS961" t="s">
        <v>2182</v>
      </c>
      <c r="AT961" t="s">
        <v>2186</v>
      </c>
    </row>
    <row r="962" spans="1:46">
      <c r="A962" t="s">
        <v>2052</v>
      </c>
      <c r="B962">
        <v>602118</v>
      </c>
      <c r="C962" t="s">
        <v>2063</v>
      </c>
      <c r="D962">
        <v>2315152</v>
      </c>
      <c r="E962" t="s">
        <v>2064</v>
      </c>
      <c r="F962">
        <v>2316560</v>
      </c>
      <c r="G962" t="s">
        <v>4632</v>
      </c>
      <c r="H962" t="s">
        <v>4522</v>
      </c>
      <c r="I962" t="s">
        <v>2971</v>
      </c>
      <c r="J962" t="s">
        <v>2052</v>
      </c>
      <c r="K962">
        <v>0.06</v>
      </c>
      <c r="L962">
        <v>0.08</v>
      </c>
      <c r="M962">
        <v>2.0000000000000004E-2</v>
      </c>
      <c r="N962">
        <v>9.5000000000000001E-2</v>
      </c>
      <c r="O962">
        <v>9.1999999999999998E-2</v>
      </c>
      <c r="P962">
        <v>-0.02</v>
      </c>
      <c r="Q962">
        <v>0</v>
      </c>
      <c r="R962">
        <v>-0.02</v>
      </c>
      <c r="S962">
        <v>-0.02</v>
      </c>
      <c r="T962">
        <v>-0.02</v>
      </c>
      <c r="U962">
        <v>7.4999999999999997E-2</v>
      </c>
      <c r="V962">
        <v>9.5000000000000001E-2</v>
      </c>
      <c r="W962">
        <v>7.4999999999999997E-2</v>
      </c>
      <c r="X962">
        <v>7.4999999999999997E-2</v>
      </c>
      <c r="Y962">
        <v>7.4999999999999997E-2</v>
      </c>
      <c r="Z962">
        <v>7.1999999999999995E-2</v>
      </c>
      <c r="AA962">
        <v>9.1999999999999998E-2</v>
      </c>
      <c r="AB962">
        <v>7.1999999999999995E-2</v>
      </c>
      <c r="AC962">
        <v>7.1999999999999995E-2</v>
      </c>
      <c r="AD962">
        <v>7.1999999999999995E-2</v>
      </c>
      <c r="AE962" t="str">
        <f>VLOOKUP(G962,'[2]Fee Breakdown-After May18'!BO:BP,2,0)</f>
        <v>Perlengkapan Hewan PeliharaanHewan PeliharaanBurung</v>
      </c>
      <c r="AR962" t="s">
        <v>2160</v>
      </c>
      <c r="AS962" t="s">
        <v>2182</v>
      </c>
      <c r="AT962" t="s">
        <v>2187</v>
      </c>
    </row>
    <row r="963" spans="1:46">
      <c r="A963" t="s">
        <v>1811</v>
      </c>
      <c r="B963">
        <v>600001</v>
      </c>
      <c r="C963" t="s">
        <v>1812</v>
      </c>
      <c r="D963">
        <v>851976</v>
      </c>
      <c r="E963" t="s">
        <v>1815</v>
      </c>
      <c r="F963">
        <v>600416</v>
      </c>
      <c r="G963" t="s">
        <v>4634</v>
      </c>
      <c r="H963" t="s">
        <v>3409</v>
      </c>
      <c r="I963" t="s">
        <v>2547</v>
      </c>
      <c r="J963" t="s">
        <v>1811</v>
      </c>
      <c r="K963">
        <v>0.06</v>
      </c>
      <c r="L963">
        <v>0.08</v>
      </c>
      <c r="M963">
        <v>2.0000000000000004E-2</v>
      </c>
      <c r="N963">
        <v>9.5000000000000001E-2</v>
      </c>
      <c r="O963">
        <v>0.122</v>
      </c>
      <c r="P963">
        <v>-0.02</v>
      </c>
      <c r="Q963">
        <v>0</v>
      </c>
      <c r="R963">
        <v>-0.02</v>
      </c>
      <c r="S963">
        <v>-0.02</v>
      </c>
      <c r="T963">
        <v>-0.02</v>
      </c>
      <c r="U963">
        <v>7.4999999999999997E-2</v>
      </c>
      <c r="V963">
        <v>9.5000000000000001E-2</v>
      </c>
      <c r="W963">
        <v>7.4999999999999997E-2</v>
      </c>
      <c r="X963">
        <v>7.4999999999999997E-2</v>
      </c>
      <c r="Y963">
        <v>7.4999999999999997E-2</v>
      </c>
      <c r="Z963">
        <v>0.10199999999999999</v>
      </c>
      <c r="AA963">
        <v>0.122</v>
      </c>
      <c r="AB963">
        <v>0.10199999999999999</v>
      </c>
      <c r="AC963">
        <v>0.10199999999999999</v>
      </c>
      <c r="AD963">
        <v>0.10199999999999999</v>
      </c>
      <c r="AE963" t="str">
        <f>VLOOKUP(G963,'[2]Fee Breakdown-After May18'!BO:BP,2,0)</f>
        <v>Perlengkapan RumahPerlengkapan Kamar MandiDispenser Sabun</v>
      </c>
      <c r="AR963" t="s">
        <v>2160</v>
      </c>
      <c r="AS963" t="s">
        <v>2182</v>
      </c>
      <c r="AT963" t="s">
        <v>2188</v>
      </c>
    </row>
    <row r="964" spans="1:46">
      <c r="A964" t="s">
        <v>2248</v>
      </c>
      <c r="B964">
        <v>600154</v>
      </c>
      <c r="C964" t="s">
        <v>2250</v>
      </c>
      <c r="D964">
        <v>808328</v>
      </c>
      <c r="E964" t="s">
        <v>2254</v>
      </c>
      <c r="F964">
        <v>700653</v>
      </c>
      <c r="G964" t="s">
        <v>4636</v>
      </c>
      <c r="H964" t="s">
        <v>4637</v>
      </c>
      <c r="I964" t="s">
        <v>2547</v>
      </c>
      <c r="J964" t="s">
        <v>2248</v>
      </c>
      <c r="K964">
        <v>0.05</v>
      </c>
      <c r="L964">
        <v>0.08</v>
      </c>
      <c r="M964">
        <v>0.03</v>
      </c>
      <c r="N964">
        <v>0.1</v>
      </c>
      <c r="O964">
        <v>0.10500000000000001</v>
      </c>
      <c r="P964">
        <v>-0.02</v>
      </c>
      <c r="Q964">
        <v>0</v>
      </c>
      <c r="R964">
        <v>-0.02</v>
      </c>
      <c r="S964">
        <v>-0.02</v>
      </c>
      <c r="T964">
        <v>-0.02</v>
      </c>
      <c r="U964">
        <v>0.08</v>
      </c>
      <c r="V964">
        <v>0.1</v>
      </c>
      <c r="W964">
        <v>0.08</v>
      </c>
      <c r="X964">
        <v>0.08</v>
      </c>
      <c r="Y964">
        <v>0.08</v>
      </c>
      <c r="Z964">
        <v>8.5000000000000006E-2</v>
      </c>
      <c r="AA964">
        <v>0.10500000000000001</v>
      </c>
      <c r="AB964">
        <v>8.5000000000000006E-2</v>
      </c>
      <c r="AC964">
        <v>8.5000000000000006E-2</v>
      </c>
      <c r="AD964">
        <v>8.5000000000000006E-2</v>
      </c>
      <c r="AE964" t="str">
        <f>VLOOKUP(G964,'[2]Fee Breakdown-After May18'!BO:BP,2,0)</f>
        <v>Tekstil &amp; Soft FurnishingSepreiBantal &amp; Bantal Sandaran di Tempat Tidur</v>
      </c>
      <c r="AR964" t="s">
        <v>2160</v>
      </c>
      <c r="AS964" t="s">
        <v>2182</v>
      </c>
      <c r="AT964" t="s">
        <v>2189</v>
      </c>
    </row>
    <row r="965" spans="1:46">
      <c r="A965" t="s">
        <v>1811</v>
      </c>
      <c r="B965">
        <v>600001</v>
      </c>
      <c r="C965" t="s">
        <v>1845</v>
      </c>
      <c r="D965">
        <v>851848</v>
      </c>
      <c r="E965" t="s">
        <v>1848</v>
      </c>
      <c r="F965">
        <v>853000</v>
      </c>
      <c r="G965" t="s">
        <v>4639</v>
      </c>
      <c r="H965" t="s">
        <v>2808</v>
      </c>
      <c r="I965" t="s">
        <v>2547</v>
      </c>
      <c r="J965" t="s">
        <v>1811</v>
      </c>
      <c r="K965">
        <v>0.06</v>
      </c>
      <c r="L965">
        <v>0.08</v>
      </c>
      <c r="M965">
        <v>2.0000000000000004E-2</v>
      </c>
      <c r="N965">
        <v>0.1</v>
      </c>
      <c r="O965">
        <v>0.122</v>
      </c>
      <c r="P965">
        <v>-0.02</v>
      </c>
      <c r="Q965">
        <v>0</v>
      </c>
      <c r="R965">
        <v>-0.02</v>
      </c>
      <c r="S965">
        <v>-0.02</v>
      </c>
      <c r="T965">
        <v>-0.02</v>
      </c>
      <c r="U965">
        <v>0.08</v>
      </c>
      <c r="V965">
        <v>0.1</v>
      </c>
      <c r="W965">
        <v>0.08</v>
      </c>
      <c r="X965">
        <v>0.08</v>
      </c>
      <c r="Y965">
        <v>0.08</v>
      </c>
      <c r="Z965">
        <v>0.10199999999999999</v>
      </c>
      <c r="AA965">
        <v>0.122</v>
      </c>
      <c r="AB965">
        <v>0.10199999999999999</v>
      </c>
      <c r="AC965">
        <v>0.10199999999999999</v>
      </c>
      <c r="AD965">
        <v>0.10199999999999999</v>
      </c>
      <c r="AE965" t="str">
        <f>VLOOKUP(G965,'[2]Fee Breakdown-After May18'!BO:BP,2,0)</f>
        <v>Perlengkapan RumahHome OrganizerBotol &amp; Stoples Penyimpanan</v>
      </c>
      <c r="AR965" t="s">
        <v>2160</v>
      </c>
      <c r="AS965" t="s">
        <v>2182</v>
      </c>
      <c r="AT965" t="s">
        <v>2190</v>
      </c>
    </row>
    <row r="966" spans="1:46">
      <c r="A966" t="s">
        <v>2267</v>
      </c>
      <c r="B966">
        <v>604579</v>
      </c>
      <c r="C966" t="s">
        <v>2270</v>
      </c>
      <c r="D966">
        <v>872328</v>
      </c>
      <c r="E966" t="s">
        <v>2272</v>
      </c>
      <c r="F966">
        <v>887304</v>
      </c>
      <c r="G966" t="s">
        <v>4416</v>
      </c>
      <c r="H966" t="s">
        <v>3345</v>
      </c>
      <c r="I966" t="s">
        <v>2547</v>
      </c>
      <c r="J966" t="s">
        <v>2267</v>
      </c>
      <c r="K966">
        <v>5.5E-2</v>
      </c>
      <c r="L966">
        <v>7.0000000000000007E-2</v>
      </c>
      <c r="M966">
        <v>1.5000000000000006E-2</v>
      </c>
      <c r="N966">
        <v>0.1</v>
      </c>
      <c r="O966">
        <v>0.122</v>
      </c>
      <c r="P966">
        <v>-0.02</v>
      </c>
      <c r="Q966">
        <v>0</v>
      </c>
      <c r="R966">
        <v>-0.02</v>
      </c>
      <c r="S966">
        <v>-0.02</v>
      </c>
      <c r="T966">
        <v>-0.02</v>
      </c>
      <c r="U966">
        <v>0.08</v>
      </c>
      <c r="V966">
        <v>0.1</v>
      </c>
      <c r="W966">
        <v>0.08</v>
      </c>
      <c r="X966">
        <v>0.08</v>
      </c>
      <c r="Y966">
        <v>0.08</v>
      </c>
      <c r="Z966">
        <v>0.10199999999999999</v>
      </c>
      <c r="AA966">
        <v>0.122</v>
      </c>
      <c r="AB966">
        <v>0.10199999999999999</v>
      </c>
      <c r="AC966">
        <v>0.10199999999999999</v>
      </c>
      <c r="AD966">
        <v>0.10199999999999999</v>
      </c>
      <c r="AE966" t="str">
        <f>VLOOKUP(G966,'[2]Fee Breakdown-After May18'!BO:BP,2,0)</f>
        <v>Alat &amp; Perangkat KerasPerangkat kerasPerangkat Perabotan</v>
      </c>
      <c r="AR966" t="s">
        <v>2160</v>
      </c>
      <c r="AS966" t="s">
        <v>2182</v>
      </c>
      <c r="AT966" t="s">
        <v>2191</v>
      </c>
    </row>
    <row r="967" spans="1:46">
      <c r="A967" t="s">
        <v>1444</v>
      </c>
      <c r="B967">
        <v>801928</v>
      </c>
      <c r="C967" t="s">
        <v>1465</v>
      </c>
      <c r="D967">
        <v>992392</v>
      </c>
      <c r="E967" t="s">
        <v>1467</v>
      </c>
      <c r="F967">
        <v>928520</v>
      </c>
      <c r="G967" t="s">
        <v>4428</v>
      </c>
      <c r="H967" t="s">
        <v>4072</v>
      </c>
      <c r="I967" t="s">
        <v>2971</v>
      </c>
      <c r="J967" t="s">
        <v>3208</v>
      </c>
      <c r="K967">
        <v>0.05</v>
      </c>
      <c r="L967">
        <v>0.08</v>
      </c>
      <c r="M967">
        <v>0.03</v>
      </c>
      <c r="N967">
        <v>0.1</v>
      </c>
      <c r="O967">
        <v>8.2000000000000003E-2</v>
      </c>
      <c r="P967">
        <v>-0.02</v>
      </c>
      <c r="Q967">
        <v>0</v>
      </c>
      <c r="R967">
        <v>-0.02</v>
      </c>
      <c r="S967">
        <v>-0.02</v>
      </c>
      <c r="T967">
        <v>-0.02</v>
      </c>
      <c r="U967">
        <v>0.08</v>
      </c>
      <c r="V967">
        <v>0.1</v>
      </c>
      <c r="W967">
        <v>0.08</v>
      </c>
      <c r="X967">
        <v>0.08</v>
      </c>
      <c r="Y967">
        <v>0.08</v>
      </c>
      <c r="Z967">
        <v>6.2E-2</v>
      </c>
      <c r="AA967">
        <v>8.2000000000000003E-2</v>
      </c>
      <c r="AB967">
        <v>6.2E-2</v>
      </c>
      <c r="AC967">
        <v>6.2E-2</v>
      </c>
      <c r="AD967">
        <v>6.2E-2</v>
      </c>
      <c r="AE967" t="str">
        <f>VLOOKUP(G967,'[2]Fee Breakdown-After May18'!BO:BP,2,0)</f>
        <v>Buku, Majalah, &amp; AudioGaya Hidup &amp; HobiKerajinan &amp; DIY</v>
      </c>
      <c r="AR967" t="s">
        <v>2160</v>
      </c>
      <c r="AS967" t="s">
        <v>2182</v>
      </c>
      <c r="AT967" t="s">
        <v>2192</v>
      </c>
    </row>
    <row r="968" spans="1:46">
      <c r="A968" t="s">
        <v>1444</v>
      </c>
      <c r="B968">
        <v>801928</v>
      </c>
      <c r="C968" t="s">
        <v>1465</v>
      </c>
      <c r="D968">
        <v>992392</v>
      </c>
      <c r="E968" t="s">
        <v>1470</v>
      </c>
      <c r="F968">
        <v>928648</v>
      </c>
      <c r="G968" t="s">
        <v>4430</v>
      </c>
      <c r="H968" t="s">
        <v>4072</v>
      </c>
      <c r="I968" t="s">
        <v>2971</v>
      </c>
      <c r="J968" t="s">
        <v>3208</v>
      </c>
      <c r="K968">
        <v>0.05</v>
      </c>
      <c r="L968">
        <v>0.08</v>
      </c>
      <c r="M968">
        <v>0.03</v>
      </c>
      <c r="N968">
        <v>0.1</v>
      </c>
      <c r="O968">
        <v>8.2000000000000003E-2</v>
      </c>
      <c r="P968">
        <v>-0.02</v>
      </c>
      <c r="Q968">
        <v>0</v>
      </c>
      <c r="R968">
        <v>-0.02</v>
      </c>
      <c r="S968">
        <v>-0.02</v>
      </c>
      <c r="T968">
        <v>-0.02</v>
      </c>
      <c r="U968">
        <v>0.08</v>
      </c>
      <c r="V968">
        <v>0.1</v>
      </c>
      <c r="W968">
        <v>0.08</v>
      </c>
      <c r="X968">
        <v>0.08</v>
      </c>
      <c r="Y968">
        <v>0.08</v>
      </c>
      <c r="Z968">
        <v>6.2E-2</v>
      </c>
      <c r="AA968">
        <v>8.2000000000000003E-2</v>
      </c>
      <c r="AB968">
        <v>6.2E-2</v>
      </c>
      <c r="AC968">
        <v>6.2E-2</v>
      </c>
      <c r="AD968">
        <v>6.2E-2</v>
      </c>
      <c r="AE968" t="str">
        <f>VLOOKUP(G968,'[2]Fee Breakdown-After May18'!BO:BP,2,0)</f>
        <v>Buku, Majalah, &amp; AudioGaya Hidup &amp; HobiKesehatan, Kebugaran &amp; Diet</v>
      </c>
      <c r="AR968" t="s">
        <v>2160</v>
      </c>
      <c r="AS968" t="s">
        <v>2182</v>
      </c>
      <c r="AT968" t="s">
        <v>2193</v>
      </c>
    </row>
    <row r="969" spans="1:46">
      <c r="A969" t="s">
        <v>1444</v>
      </c>
      <c r="B969">
        <v>801928</v>
      </c>
      <c r="C969" t="s">
        <v>1465</v>
      </c>
      <c r="D969">
        <v>992392</v>
      </c>
      <c r="E969" t="s">
        <v>1474</v>
      </c>
      <c r="F969">
        <v>929032</v>
      </c>
      <c r="G969" t="s">
        <v>4442</v>
      </c>
      <c r="H969" t="s">
        <v>4072</v>
      </c>
      <c r="I969" t="s">
        <v>2971</v>
      </c>
      <c r="J969" t="s">
        <v>3208</v>
      </c>
      <c r="K969">
        <v>0.05</v>
      </c>
      <c r="L969">
        <v>0.08</v>
      </c>
      <c r="M969">
        <v>0.03</v>
      </c>
      <c r="N969">
        <v>0.1</v>
      </c>
      <c r="O969">
        <v>8.2000000000000003E-2</v>
      </c>
      <c r="P969">
        <v>-0.02</v>
      </c>
      <c r="Q969">
        <v>0</v>
      </c>
      <c r="R969">
        <v>-0.02</v>
      </c>
      <c r="S969">
        <v>-0.02</v>
      </c>
      <c r="T969">
        <v>-0.02</v>
      </c>
      <c r="U969">
        <v>0.08</v>
      </c>
      <c r="V969">
        <v>0.1</v>
      </c>
      <c r="W969">
        <v>0.08</v>
      </c>
      <c r="X969">
        <v>0.08</v>
      </c>
      <c r="Y969">
        <v>0.08</v>
      </c>
      <c r="Z969">
        <v>6.2E-2</v>
      </c>
      <c r="AA969">
        <v>8.2000000000000003E-2</v>
      </c>
      <c r="AB969">
        <v>6.2E-2</v>
      </c>
      <c r="AC969">
        <v>6.2E-2</v>
      </c>
      <c r="AD969">
        <v>6.2E-2</v>
      </c>
      <c r="AE969" t="str">
        <f>VLOOKUP(G969,'[2]Fee Breakdown-After May18'!BO:BP,2,0)</f>
        <v>Buku, Majalah, &amp; AudioGaya Hidup &amp; HobiPerjalanan &amp; Peta</v>
      </c>
      <c r="AR969" t="s">
        <v>2160</v>
      </c>
      <c r="AS969" t="s">
        <v>2182</v>
      </c>
      <c r="AT969" t="s">
        <v>2194</v>
      </c>
    </row>
    <row r="970" spans="1:46">
      <c r="A970" t="s">
        <v>2052</v>
      </c>
      <c r="B970">
        <v>602118</v>
      </c>
      <c r="C970" t="s">
        <v>2063</v>
      </c>
      <c r="D970">
        <v>2315152</v>
      </c>
      <c r="E970" t="s">
        <v>2069</v>
      </c>
      <c r="F970">
        <v>2316688</v>
      </c>
      <c r="G970" t="s">
        <v>4645</v>
      </c>
      <c r="H970" t="s">
        <v>4522</v>
      </c>
      <c r="I970" t="s">
        <v>2971</v>
      </c>
      <c r="J970" t="s">
        <v>2052</v>
      </c>
      <c r="K970">
        <v>0.06</v>
      </c>
      <c r="L970">
        <v>0.08</v>
      </c>
      <c r="M970">
        <v>2.0000000000000004E-2</v>
      </c>
      <c r="N970">
        <v>9.5000000000000001E-2</v>
      </c>
      <c r="O970">
        <v>9.1999999999999998E-2</v>
      </c>
      <c r="P970">
        <v>-0.02</v>
      </c>
      <c r="Q970">
        <v>0</v>
      </c>
      <c r="R970">
        <v>-0.02</v>
      </c>
      <c r="S970">
        <v>-0.02</v>
      </c>
      <c r="T970">
        <v>-0.02</v>
      </c>
      <c r="U970">
        <v>7.4999999999999997E-2</v>
      </c>
      <c r="V970">
        <v>9.5000000000000001E-2</v>
      </c>
      <c r="W970">
        <v>7.4999999999999997E-2</v>
      </c>
      <c r="X970">
        <v>7.4999999999999997E-2</v>
      </c>
      <c r="Y970">
        <v>7.4999999999999997E-2</v>
      </c>
      <c r="Z970">
        <v>7.1999999999999995E-2</v>
      </c>
      <c r="AA970">
        <v>9.1999999999999998E-2</v>
      </c>
      <c r="AB970">
        <v>7.1999999999999995E-2</v>
      </c>
      <c r="AC970">
        <v>7.1999999999999995E-2</v>
      </c>
      <c r="AD970">
        <v>7.1999999999999995E-2</v>
      </c>
      <c r="AE970" t="str">
        <f>VLOOKUP(G970,'[2]Fee Breakdown-After May18'!BO:BP,2,0)</f>
        <v>Perlengkapan Hewan PeliharaanHewan PeliharaanHewan Kecil</v>
      </c>
      <c r="AR970" t="s">
        <v>2160</v>
      </c>
      <c r="AS970" t="s">
        <v>2182</v>
      </c>
      <c r="AT970" t="s">
        <v>2195</v>
      </c>
    </row>
    <row r="971" spans="1:46">
      <c r="A971" t="s">
        <v>1444</v>
      </c>
      <c r="B971">
        <v>801928</v>
      </c>
      <c r="C971" t="s">
        <v>1465</v>
      </c>
      <c r="D971">
        <v>992392</v>
      </c>
      <c r="E971" t="s">
        <v>1469</v>
      </c>
      <c r="F971">
        <v>2318352</v>
      </c>
      <c r="G971" t="s">
        <v>4444</v>
      </c>
      <c r="H971" t="s">
        <v>4072</v>
      </c>
      <c r="I971" t="s">
        <v>2971</v>
      </c>
      <c r="J971" t="s">
        <v>3208</v>
      </c>
      <c r="K971">
        <v>0.05</v>
      </c>
      <c r="L971">
        <v>0.08</v>
      </c>
      <c r="M971">
        <v>0.03</v>
      </c>
      <c r="N971">
        <v>0.1</v>
      </c>
      <c r="O971">
        <v>8.2000000000000003E-2</v>
      </c>
      <c r="P971">
        <v>-0.02</v>
      </c>
      <c r="Q971">
        <v>0</v>
      </c>
      <c r="R971">
        <v>-0.02</v>
      </c>
      <c r="S971">
        <v>-0.02</v>
      </c>
      <c r="T971">
        <v>-0.02</v>
      </c>
      <c r="U971">
        <v>0.08</v>
      </c>
      <c r="V971">
        <v>0.1</v>
      </c>
      <c r="W971">
        <v>0.08</v>
      </c>
      <c r="X971">
        <v>0.08</v>
      </c>
      <c r="Y971">
        <v>0.08</v>
      </c>
      <c r="Z971">
        <v>6.2E-2</v>
      </c>
      <c r="AA971">
        <v>8.2000000000000003E-2</v>
      </c>
      <c r="AB971">
        <v>6.2E-2</v>
      </c>
      <c r="AC971">
        <v>6.2E-2</v>
      </c>
      <c r="AD971">
        <v>6.2E-2</v>
      </c>
      <c r="AE971" t="str">
        <f>VLOOKUP(G971,'[2]Fee Breakdown-After May18'!BO:BP,2,0)</f>
        <v>Buku, Majalah, &amp; AudioGaya Hidup &amp; HobiPermainan &amp; Hiburan</v>
      </c>
      <c r="AR971" t="s">
        <v>2160</v>
      </c>
      <c r="AS971" t="s">
        <v>2196</v>
      </c>
    </row>
    <row r="972" spans="1:46">
      <c r="A972" t="s">
        <v>1405</v>
      </c>
      <c r="B972">
        <v>2344592</v>
      </c>
      <c r="C972" t="s">
        <v>1430</v>
      </c>
      <c r="D972">
        <v>2316176</v>
      </c>
      <c r="E972" t="s">
        <v>1434</v>
      </c>
      <c r="F972">
        <v>2327312</v>
      </c>
      <c r="G972" t="s">
        <v>3451</v>
      </c>
      <c r="H972" t="s">
        <v>4537</v>
      </c>
      <c r="I972" t="s">
        <v>3415</v>
      </c>
      <c r="J972" t="s">
        <v>4538</v>
      </c>
      <c r="K972">
        <v>0.04</v>
      </c>
      <c r="L972">
        <v>0.06</v>
      </c>
      <c r="M972">
        <v>1.9999999999999997E-2</v>
      </c>
      <c r="N972">
        <v>0.1</v>
      </c>
      <c r="O972">
        <v>0.08</v>
      </c>
      <c r="P972">
        <v>-0.02</v>
      </c>
      <c r="Q972">
        <v>0</v>
      </c>
      <c r="R972">
        <v>-0.02</v>
      </c>
      <c r="S972">
        <v>-0.02</v>
      </c>
      <c r="T972">
        <v>-0.02</v>
      </c>
      <c r="U972">
        <v>0.08</v>
      </c>
      <c r="V972">
        <v>0.1</v>
      </c>
      <c r="W972">
        <v>0.08</v>
      </c>
      <c r="X972">
        <v>0.08</v>
      </c>
      <c r="Y972">
        <v>0.08</v>
      </c>
      <c r="Z972">
        <v>0.06</v>
      </c>
      <c r="AA972">
        <v>0.08</v>
      </c>
      <c r="AB972">
        <v>0.06</v>
      </c>
      <c r="AC972">
        <v>0.06</v>
      </c>
      <c r="AD972">
        <v>0.06</v>
      </c>
      <c r="AE972" t="str">
        <f>VLOOKUP(G972,'[2]Fee Breakdown-After May18'!BO:BP,2,0)</f>
        <v>Pemesanan &amp; VoucherPerjalanan &amp; TiketTur Kapal Pesiar</v>
      </c>
      <c r="AR972" t="s">
        <v>2160</v>
      </c>
      <c r="AS972" t="s">
        <v>2197</v>
      </c>
      <c r="AT972" t="s">
        <v>2198</v>
      </c>
    </row>
    <row r="973" spans="1:46">
      <c r="A973" t="s">
        <v>1405</v>
      </c>
      <c r="B973">
        <v>2344592</v>
      </c>
      <c r="C973" t="s">
        <v>1410</v>
      </c>
      <c r="D973">
        <v>2316048</v>
      </c>
      <c r="E973" t="s">
        <v>1428</v>
      </c>
      <c r="F973">
        <v>2326032</v>
      </c>
      <c r="G973" t="s">
        <v>3492</v>
      </c>
      <c r="H973" t="s">
        <v>4525</v>
      </c>
      <c r="I973" t="s">
        <v>3415</v>
      </c>
      <c r="J973" t="s">
        <v>4526</v>
      </c>
      <c r="K973">
        <v>0.04</v>
      </c>
      <c r="L973">
        <v>0.06</v>
      </c>
      <c r="M973">
        <v>1.9999999999999997E-2</v>
      </c>
      <c r="N973">
        <v>9.5000000000000001E-2</v>
      </c>
      <c r="O973">
        <v>4.4999999999999998E-2</v>
      </c>
      <c r="P973">
        <v>-0.02</v>
      </c>
      <c r="Q973">
        <v>0</v>
      </c>
      <c r="R973">
        <v>-0.02</v>
      </c>
      <c r="S973">
        <v>-0.02</v>
      </c>
      <c r="T973">
        <v>-0.02</v>
      </c>
      <c r="U973">
        <v>7.4999999999999997E-2</v>
      </c>
      <c r="V973">
        <v>9.5000000000000001E-2</v>
      </c>
      <c r="W973">
        <v>7.4999999999999997E-2</v>
      </c>
      <c r="X973">
        <v>7.4999999999999997E-2</v>
      </c>
      <c r="Y973">
        <v>7.4999999999999997E-2</v>
      </c>
      <c r="Z973">
        <v>2.4999999999999998E-2</v>
      </c>
      <c r="AA973">
        <v>4.4999999999999998E-2</v>
      </c>
      <c r="AB973">
        <v>2.4999999999999998E-2</v>
      </c>
      <c r="AC973">
        <v>2.4999999999999998E-2</v>
      </c>
      <c r="AD973">
        <v>2.4999999999999998E-2</v>
      </c>
      <c r="AE973" t="str">
        <f>VLOOKUP(G973,'[2]Fee Breakdown-After May18'!BO:BP,2,0)</f>
        <v>Pemesanan &amp; VoucherPropertiPembayaran Penuh Vila</v>
      </c>
      <c r="AR973" t="s">
        <v>2160</v>
      </c>
      <c r="AS973" t="s">
        <v>2197</v>
      </c>
      <c r="AT973" t="s">
        <v>690</v>
      </c>
    </row>
    <row r="974" spans="1:46">
      <c r="A974" t="s">
        <v>1444</v>
      </c>
      <c r="B974">
        <v>801928</v>
      </c>
      <c r="C974" t="s">
        <v>1465</v>
      </c>
      <c r="D974">
        <v>992392</v>
      </c>
      <c r="E974" t="s">
        <v>1406</v>
      </c>
      <c r="F974">
        <v>2318096</v>
      </c>
      <c r="G974" t="s">
        <v>4438</v>
      </c>
      <c r="H974" t="s">
        <v>4072</v>
      </c>
      <c r="I974" t="s">
        <v>2971</v>
      </c>
      <c r="J974" t="s">
        <v>3208</v>
      </c>
      <c r="K974">
        <v>0.05</v>
      </c>
      <c r="L974">
        <v>0.08</v>
      </c>
      <c r="M974">
        <v>0.03</v>
      </c>
      <c r="N974">
        <v>0.1</v>
      </c>
      <c r="O974">
        <v>8.2000000000000003E-2</v>
      </c>
      <c r="P974">
        <v>-0.02</v>
      </c>
      <c r="Q974">
        <v>0</v>
      </c>
      <c r="R974">
        <v>-0.02</v>
      </c>
      <c r="S974">
        <v>-0.02</v>
      </c>
      <c r="T974">
        <v>-0.02</v>
      </c>
      <c r="U974">
        <v>0.08</v>
      </c>
      <c r="V974">
        <v>0.1</v>
      </c>
      <c r="W974">
        <v>0.08</v>
      </c>
      <c r="X974">
        <v>0.08</v>
      </c>
      <c r="Y974">
        <v>0.08</v>
      </c>
      <c r="Z974">
        <v>6.2E-2</v>
      </c>
      <c r="AA974">
        <v>8.2000000000000003E-2</v>
      </c>
      <c r="AB974">
        <v>6.2E-2</v>
      </c>
      <c r="AC974">
        <v>6.2E-2</v>
      </c>
      <c r="AD974">
        <v>6.2E-2</v>
      </c>
      <c r="AE974" t="str">
        <f>VLOOKUP(G974,'[2]Fee Breakdown-After May18'!BO:BP,2,0)</f>
        <v>Buku, Majalah, &amp; AudioGaya Hidup &amp; HobiOtomotif</v>
      </c>
      <c r="AR974" t="s">
        <v>2160</v>
      </c>
      <c r="AS974" t="s">
        <v>2197</v>
      </c>
      <c r="AT974" t="s">
        <v>2199</v>
      </c>
    </row>
    <row r="975" spans="1:46">
      <c r="A975" t="s">
        <v>1184</v>
      </c>
      <c r="B975">
        <v>605196</v>
      </c>
      <c r="C975" t="s">
        <v>1201</v>
      </c>
      <c r="D975">
        <v>2315664</v>
      </c>
      <c r="E975" t="s">
        <v>1204</v>
      </c>
      <c r="F975">
        <v>2322320</v>
      </c>
      <c r="G975" t="s">
        <v>2841</v>
      </c>
      <c r="H975" t="s">
        <v>4448</v>
      </c>
      <c r="I975" t="s">
        <v>2403</v>
      </c>
      <c r="J975" t="s">
        <v>1184</v>
      </c>
      <c r="K975">
        <v>5.5E-2</v>
      </c>
      <c r="L975">
        <v>7.4999999999999997E-2</v>
      </c>
      <c r="M975">
        <v>1.9999999999999997E-2</v>
      </c>
      <c r="N975">
        <v>2.5000000000000001E-2</v>
      </c>
      <c r="O975">
        <v>2.5000000000000001E-2</v>
      </c>
      <c r="P975">
        <v>0</v>
      </c>
      <c r="Q975">
        <v>0</v>
      </c>
      <c r="R975">
        <v>0</v>
      </c>
      <c r="S975">
        <v>0</v>
      </c>
      <c r="T975">
        <v>0</v>
      </c>
      <c r="U975">
        <v>2.5000000000000001E-2</v>
      </c>
      <c r="V975">
        <v>2.5000000000000001E-2</v>
      </c>
      <c r="W975">
        <v>2.5000000000000001E-2</v>
      </c>
      <c r="X975">
        <v>2.5000000000000001E-2</v>
      </c>
      <c r="Y975">
        <v>2.5000000000000001E-2</v>
      </c>
      <c r="Z975">
        <v>2.5000000000000001E-2</v>
      </c>
      <c r="AA975">
        <v>2.5000000000000001E-2</v>
      </c>
      <c r="AB975">
        <v>2.5000000000000001E-2</v>
      </c>
      <c r="AC975">
        <v>2.5000000000000001E-2</v>
      </c>
      <c r="AD975">
        <v>2.5000000000000001E-2</v>
      </c>
      <c r="AE975" t="str">
        <f>VLOOKUP(G975,'[2]Fee Breakdown-After May18'!BO:BP,2,0)</f>
        <v>Mobil &amp; Sepeda MotorMobilMobil Sedan</v>
      </c>
      <c r="AR975" t="s">
        <v>2160</v>
      </c>
      <c r="AS975" t="s">
        <v>2197</v>
      </c>
      <c r="AT975" t="s">
        <v>2200</v>
      </c>
    </row>
    <row r="976" spans="1:46">
      <c r="A976" t="s">
        <v>1405</v>
      </c>
      <c r="B976">
        <v>2344592</v>
      </c>
      <c r="C976" t="s">
        <v>1430</v>
      </c>
      <c r="D976">
        <v>2316176</v>
      </c>
      <c r="E976" t="s">
        <v>1437</v>
      </c>
      <c r="F976">
        <v>2328208</v>
      </c>
      <c r="G976" t="s">
        <v>3439</v>
      </c>
      <c r="H976" t="s">
        <v>4537</v>
      </c>
      <c r="I976" t="s">
        <v>3415</v>
      </c>
      <c r="J976" t="s">
        <v>4538</v>
      </c>
      <c r="K976">
        <v>0.04</v>
      </c>
      <c r="L976">
        <v>0.06</v>
      </c>
      <c r="M976">
        <v>1.9999999999999997E-2</v>
      </c>
      <c r="N976">
        <v>0.1</v>
      </c>
      <c r="O976">
        <v>0.08</v>
      </c>
      <c r="P976">
        <v>-0.02</v>
      </c>
      <c r="Q976">
        <v>0</v>
      </c>
      <c r="R976">
        <v>-0.02</v>
      </c>
      <c r="S976">
        <v>-0.02</v>
      </c>
      <c r="T976">
        <v>-0.02</v>
      </c>
      <c r="U976">
        <v>0.08</v>
      </c>
      <c r="V976">
        <v>0.1</v>
      </c>
      <c r="W976">
        <v>0.08</v>
      </c>
      <c r="X976">
        <v>0.08</v>
      </c>
      <c r="Y976">
        <v>0.08</v>
      </c>
      <c r="Z976">
        <v>0.06</v>
      </c>
      <c r="AA976">
        <v>0.08</v>
      </c>
      <c r="AB976">
        <v>0.06</v>
      </c>
      <c r="AC976">
        <v>0.06</v>
      </c>
      <c r="AD976">
        <v>0.06</v>
      </c>
      <c r="AE976" t="str">
        <f>VLOOKUP(G976,'[2]Fee Breakdown-After May18'!BO:BP,2,0)</f>
        <v>Pemesanan &amp; VoucherPerjalanan &amp; TiketTiket Atraksi Internasional</v>
      </c>
      <c r="AR976" t="s">
        <v>2160</v>
      </c>
      <c r="AS976" t="s">
        <v>2197</v>
      </c>
      <c r="AT976" t="s">
        <v>2201</v>
      </c>
    </row>
    <row r="977" spans="1:46">
      <c r="A977" t="s">
        <v>2160</v>
      </c>
      <c r="B977">
        <v>603014</v>
      </c>
      <c r="C977" t="s">
        <v>2197</v>
      </c>
      <c r="D977">
        <v>835592</v>
      </c>
      <c r="E977" t="s">
        <v>2209</v>
      </c>
      <c r="F977">
        <v>603477</v>
      </c>
      <c r="G977" t="s">
        <v>4558</v>
      </c>
      <c r="H977" t="s">
        <v>3150</v>
      </c>
      <c r="I977" t="s">
        <v>2971</v>
      </c>
      <c r="J977" t="s">
        <v>3062</v>
      </c>
      <c r="K977">
        <v>0.06</v>
      </c>
      <c r="L977">
        <v>6.5000000000000002E-2</v>
      </c>
      <c r="M977">
        <v>5.0000000000000044E-3</v>
      </c>
      <c r="N977">
        <v>0.1</v>
      </c>
      <c r="O977">
        <v>0.1</v>
      </c>
      <c r="P977">
        <v>-0.02</v>
      </c>
      <c r="Q977">
        <v>0</v>
      </c>
      <c r="R977">
        <v>-0.02</v>
      </c>
      <c r="S977">
        <v>-0.02</v>
      </c>
      <c r="T977">
        <v>-0.02</v>
      </c>
      <c r="U977">
        <v>0.08</v>
      </c>
      <c r="V977">
        <v>0.1</v>
      </c>
      <c r="W977">
        <v>0.08</v>
      </c>
      <c r="X977">
        <v>0.08</v>
      </c>
      <c r="Y977">
        <v>0.08</v>
      </c>
      <c r="Z977">
        <v>0.08</v>
      </c>
      <c r="AA977">
        <v>0.1</v>
      </c>
      <c r="AB977">
        <v>0.08</v>
      </c>
      <c r="AC977">
        <v>0.08</v>
      </c>
      <c r="AD977">
        <v>0.08</v>
      </c>
      <c r="AE977" t="str">
        <f>VLOOKUP(G977,'[2]Fee Breakdown-After May18'!BO:BP,2,0)</f>
        <v>Olahraga &amp; OutdoorPeralatan Bersantai &amp; Rekreasi Luar RuanganBerkuda</v>
      </c>
      <c r="AR977" t="s">
        <v>2160</v>
      </c>
      <c r="AS977" t="s">
        <v>2197</v>
      </c>
      <c r="AT977" t="s">
        <v>696</v>
      </c>
    </row>
    <row r="978" spans="1:46">
      <c r="A978" t="s">
        <v>1929</v>
      </c>
      <c r="B978">
        <v>953224</v>
      </c>
      <c r="C978" t="s">
        <v>1930</v>
      </c>
      <c r="D978">
        <v>964616</v>
      </c>
      <c r="G978" t="s">
        <v>3519</v>
      </c>
      <c r="H978" t="s">
        <v>3519</v>
      </c>
      <c r="I978" t="s">
        <v>246</v>
      </c>
      <c r="J978" t="s">
        <v>2479</v>
      </c>
      <c r="K978">
        <v>0.04</v>
      </c>
      <c r="L978">
        <v>4.4999999999999998E-2</v>
      </c>
      <c r="M978">
        <v>4.9999999999999975E-3</v>
      </c>
      <c r="N978">
        <v>4.7500000000000001E-2</v>
      </c>
      <c r="O978">
        <v>3.6999999999999998E-2</v>
      </c>
      <c r="P978">
        <v>-5.0000000000000001E-3</v>
      </c>
      <c r="Q978">
        <v>0</v>
      </c>
      <c r="R978">
        <v>-5.0000000000000001E-3</v>
      </c>
      <c r="S978">
        <v>-5.0000000000000001E-3</v>
      </c>
      <c r="T978">
        <v>-5.0000000000000001E-3</v>
      </c>
      <c r="U978">
        <v>4.2500000000000003E-2</v>
      </c>
      <c r="V978">
        <v>4.7500000000000001E-2</v>
      </c>
      <c r="W978">
        <v>4.2500000000000003E-2</v>
      </c>
      <c r="X978">
        <v>4.2500000000000003E-2</v>
      </c>
      <c r="Y978">
        <v>4.2500000000000003E-2</v>
      </c>
      <c r="Z978">
        <v>3.2000000000000001E-2</v>
      </c>
      <c r="AA978">
        <v>3.6999999999999998E-2</v>
      </c>
      <c r="AB978">
        <v>3.2000000000000001E-2</v>
      </c>
      <c r="AC978">
        <v>3.2000000000000001E-2</v>
      </c>
      <c r="AD978">
        <v>3.2000000000000001E-2</v>
      </c>
      <c r="AE978" t="str">
        <f>VLOOKUP(G978,'[2]Fee Breakdown-After May18'!BO:BP,2,0)</f>
        <v>Aksesori Perhiasan &amp; TurunannyaBatu Ambar</v>
      </c>
      <c r="AR978" t="s">
        <v>2160</v>
      </c>
      <c r="AS978" t="s">
        <v>2197</v>
      </c>
      <c r="AT978" t="s">
        <v>2202</v>
      </c>
    </row>
    <row r="979" spans="1:46">
      <c r="A979" t="s">
        <v>2160</v>
      </c>
      <c r="B979">
        <v>603014</v>
      </c>
      <c r="C979" t="s">
        <v>2197</v>
      </c>
      <c r="D979">
        <v>835592</v>
      </c>
      <c r="E979" t="s">
        <v>706</v>
      </c>
      <c r="F979">
        <v>603304</v>
      </c>
      <c r="G979" t="s">
        <v>4561</v>
      </c>
      <c r="H979" t="s">
        <v>3150</v>
      </c>
      <c r="I979" t="s">
        <v>2971</v>
      </c>
      <c r="J979" t="s">
        <v>3062</v>
      </c>
      <c r="K979">
        <v>0.06</v>
      </c>
      <c r="L979">
        <v>6.5000000000000002E-2</v>
      </c>
      <c r="M979">
        <v>5.0000000000000044E-3</v>
      </c>
      <c r="N979">
        <v>0.1</v>
      </c>
      <c r="O979">
        <v>0.1</v>
      </c>
      <c r="P979">
        <v>-0.02</v>
      </c>
      <c r="Q979">
        <v>0</v>
      </c>
      <c r="R979">
        <v>-0.02</v>
      </c>
      <c r="S979">
        <v>-0.02</v>
      </c>
      <c r="T979">
        <v>-0.02</v>
      </c>
      <c r="U979">
        <v>0.08</v>
      </c>
      <c r="V979">
        <v>0.1</v>
      </c>
      <c r="W979">
        <v>0.08</v>
      </c>
      <c r="X979">
        <v>0.08</v>
      </c>
      <c r="Y979">
        <v>0.08</v>
      </c>
      <c r="Z979">
        <v>0.08</v>
      </c>
      <c r="AA979">
        <v>0.1</v>
      </c>
      <c r="AB979">
        <v>0.08</v>
      </c>
      <c r="AC979">
        <v>0.08</v>
      </c>
      <c r="AD979">
        <v>0.08</v>
      </c>
      <c r="AE979" t="str">
        <f>VLOOKUP(G979,'[2]Fee Breakdown-After May18'!BO:BP,2,0)</f>
        <v>Olahraga &amp; OutdoorPeralatan Bersantai &amp; Rekreasi Luar RuanganNunchucks</v>
      </c>
      <c r="AR979" t="s">
        <v>2160</v>
      </c>
      <c r="AS979" t="s">
        <v>2197</v>
      </c>
      <c r="AT979" t="s">
        <v>2203</v>
      </c>
    </row>
    <row r="980" spans="1:46">
      <c r="A980" t="s">
        <v>1581</v>
      </c>
      <c r="B980">
        <v>605248</v>
      </c>
      <c r="C980" t="s">
        <v>1614</v>
      </c>
      <c r="D980">
        <v>888592</v>
      </c>
      <c r="G980" t="s">
        <v>3599</v>
      </c>
      <c r="H980" t="s">
        <v>3599</v>
      </c>
      <c r="I980" t="s">
        <v>246</v>
      </c>
      <c r="J980" t="s">
        <v>1581</v>
      </c>
      <c r="K980">
        <v>0.06</v>
      </c>
      <c r="L980">
        <v>7.4999999999999997E-2</v>
      </c>
      <c r="M980">
        <v>1.4999999999999999E-2</v>
      </c>
      <c r="N980">
        <v>0.1</v>
      </c>
      <c r="O980">
        <v>0.11700000000000001</v>
      </c>
      <c r="P980">
        <v>-0.02</v>
      </c>
      <c r="Q980">
        <v>0</v>
      </c>
      <c r="R980">
        <v>-0.02</v>
      </c>
      <c r="S980">
        <v>-0.02</v>
      </c>
      <c r="T980">
        <v>-0.02</v>
      </c>
      <c r="U980">
        <v>0.08</v>
      </c>
      <c r="V980">
        <v>0.1</v>
      </c>
      <c r="W980">
        <v>0.08</v>
      </c>
      <c r="X980">
        <v>0.08</v>
      </c>
      <c r="Y980">
        <v>0.08</v>
      </c>
      <c r="Z980">
        <v>9.7000000000000003E-2</v>
      </c>
      <c r="AA980">
        <v>0.11700000000000001</v>
      </c>
      <c r="AB980">
        <v>9.7000000000000003E-2</v>
      </c>
      <c r="AC980">
        <v>9.7000000000000003E-2</v>
      </c>
      <c r="AD980">
        <v>9.7000000000000003E-2</v>
      </c>
      <c r="AE980" t="str">
        <f>VLOOKUP(G980,'[2]Fee Breakdown-After May18'!BO:BP,2,0)</f>
        <v>Aksesoris FashionAksesoris Pernikahan</v>
      </c>
      <c r="AR980" t="s">
        <v>2160</v>
      </c>
      <c r="AS980" t="s">
        <v>2197</v>
      </c>
      <c r="AT980" t="s">
        <v>2204</v>
      </c>
    </row>
    <row r="981" spans="1:46">
      <c r="A981" t="s">
        <v>2160</v>
      </c>
      <c r="B981">
        <v>603014</v>
      </c>
      <c r="C981" t="s">
        <v>2171</v>
      </c>
      <c r="D981">
        <v>835464</v>
      </c>
      <c r="E981" t="s">
        <v>2173</v>
      </c>
      <c r="F981">
        <v>603917</v>
      </c>
      <c r="G981" t="s">
        <v>4539</v>
      </c>
      <c r="H981" t="s">
        <v>4567</v>
      </c>
      <c r="I981" t="s">
        <v>2971</v>
      </c>
      <c r="J981" t="s">
        <v>3062</v>
      </c>
      <c r="K981">
        <v>0.06</v>
      </c>
      <c r="L981">
        <v>6.5000000000000002E-2</v>
      </c>
      <c r="M981">
        <v>5.0000000000000044E-3</v>
      </c>
      <c r="N981">
        <v>0.1</v>
      </c>
      <c r="O981">
        <v>0.10500000000000001</v>
      </c>
      <c r="P981">
        <v>-0.02</v>
      </c>
      <c r="Q981">
        <v>0</v>
      </c>
      <c r="R981">
        <v>-0.02</v>
      </c>
      <c r="S981">
        <v>-0.02</v>
      </c>
      <c r="T981">
        <v>-0.02</v>
      </c>
      <c r="U981">
        <v>0.08</v>
      </c>
      <c r="V981">
        <v>0.1</v>
      </c>
      <c r="W981">
        <v>0.08</v>
      </c>
      <c r="X981">
        <v>0.08</v>
      </c>
      <c r="Y981">
        <v>0.08</v>
      </c>
      <c r="Z981">
        <v>8.5000000000000006E-2</v>
      </c>
      <c r="AA981">
        <v>0.10500000000000001</v>
      </c>
      <c r="AB981">
        <v>8.5000000000000006E-2</v>
      </c>
      <c r="AC981">
        <v>8.5000000000000006E-2</v>
      </c>
      <c r="AD981">
        <v>8.5000000000000006E-2</v>
      </c>
      <c r="AE981" t="str">
        <f>VLOOKUP(G981,'[2]Fee Breakdown-After May18'!BO:BP,2,0)</f>
        <v>Olahraga &amp; OutdoorPeralatan Berkemah &amp; MendakiAlat Masak untuk Berkemah</v>
      </c>
      <c r="AR981" t="s">
        <v>2160</v>
      </c>
      <c r="AS981" t="s">
        <v>2197</v>
      </c>
      <c r="AT981" t="s">
        <v>2205</v>
      </c>
    </row>
    <row r="982" spans="1:46">
      <c r="A982" t="s">
        <v>2160</v>
      </c>
      <c r="B982">
        <v>603014</v>
      </c>
      <c r="C982" t="s">
        <v>2171</v>
      </c>
      <c r="D982">
        <v>835464</v>
      </c>
      <c r="E982" t="s">
        <v>2177</v>
      </c>
      <c r="F982">
        <v>603970</v>
      </c>
      <c r="G982" t="s">
        <v>4543</v>
      </c>
      <c r="H982" t="s">
        <v>4567</v>
      </c>
      <c r="I982" t="s">
        <v>2971</v>
      </c>
      <c r="J982" t="s">
        <v>3062</v>
      </c>
      <c r="K982">
        <v>0.06</v>
      </c>
      <c r="L982">
        <v>6.5000000000000002E-2</v>
      </c>
      <c r="M982">
        <v>5.0000000000000044E-3</v>
      </c>
      <c r="N982">
        <v>0.1</v>
      </c>
      <c r="O982">
        <v>0.10500000000000001</v>
      </c>
      <c r="P982">
        <v>-0.02</v>
      </c>
      <c r="Q982">
        <v>0</v>
      </c>
      <c r="R982">
        <v>-0.02</v>
      </c>
      <c r="S982">
        <v>-0.02</v>
      </c>
      <c r="T982">
        <v>-0.02</v>
      </c>
      <c r="U982">
        <v>0.08</v>
      </c>
      <c r="V982">
        <v>0.1</v>
      </c>
      <c r="W982">
        <v>0.08</v>
      </c>
      <c r="X982">
        <v>0.08</v>
      </c>
      <c r="Y982">
        <v>0.08</v>
      </c>
      <c r="Z982">
        <v>8.5000000000000006E-2</v>
      </c>
      <c r="AA982">
        <v>0.10500000000000001</v>
      </c>
      <c r="AB982">
        <v>8.5000000000000006E-2</v>
      </c>
      <c r="AC982">
        <v>8.5000000000000006E-2</v>
      </c>
      <c r="AD982">
        <v>8.5000000000000006E-2</v>
      </c>
      <c r="AE982" t="str">
        <f>VLOOKUP(G982,'[2]Fee Breakdown-After May18'!BO:BP,2,0)</f>
        <v>Olahraga &amp; OutdoorPeralatan Berkemah &amp; MendakiPencahayaan Berkemah</v>
      </c>
      <c r="AR982" t="s">
        <v>2160</v>
      </c>
      <c r="AS982" t="s">
        <v>2197</v>
      </c>
      <c r="AT982" t="s">
        <v>698</v>
      </c>
    </row>
    <row r="983" spans="1:46">
      <c r="A983" t="s">
        <v>2160</v>
      </c>
      <c r="B983">
        <v>603014</v>
      </c>
      <c r="C983" t="s">
        <v>2171</v>
      </c>
      <c r="D983">
        <v>835464</v>
      </c>
      <c r="E983" t="s">
        <v>2172</v>
      </c>
      <c r="F983">
        <v>604065</v>
      </c>
      <c r="G983" t="s">
        <v>4552</v>
      </c>
      <c r="H983" t="s">
        <v>4567</v>
      </c>
      <c r="I983" t="s">
        <v>2971</v>
      </c>
      <c r="J983" t="s">
        <v>3062</v>
      </c>
      <c r="K983">
        <v>0.06</v>
      </c>
      <c r="L983">
        <v>6.5000000000000002E-2</v>
      </c>
      <c r="M983">
        <v>5.0000000000000044E-3</v>
      </c>
      <c r="N983">
        <v>0.1</v>
      </c>
      <c r="O983">
        <v>0.10500000000000001</v>
      </c>
      <c r="P983">
        <v>-0.02</v>
      </c>
      <c r="Q983">
        <v>0</v>
      </c>
      <c r="R983">
        <v>-0.02</v>
      </c>
      <c r="S983">
        <v>-0.02</v>
      </c>
      <c r="T983">
        <v>-0.02</v>
      </c>
      <c r="U983">
        <v>0.08</v>
      </c>
      <c r="V983">
        <v>0.1</v>
      </c>
      <c r="W983">
        <v>0.08</v>
      </c>
      <c r="X983">
        <v>0.08</v>
      </c>
      <c r="Y983">
        <v>0.08</v>
      </c>
      <c r="Z983">
        <v>8.5000000000000006E-2</v>
      </c>
      <c r="AA983">
        <v>0.10500000000000001</v>
      </c>
      <c r="AB983">
        <v>8.5000000000000006E-2</v>
      </c>
      <c r="AC983">
        <v>8.5000000000000006E-2</v>
      </c>
      <c r="AD983">
        <v>8.5000000000000006E-2</v>
      </c>
      <c r="AE983" t="str">
        <f>VLOOKUP(G983,'[2]Fee Breakdown-After May18'!BO:BP,2,0)</f>
        <v>Olahraga &amp; OutdoorPeralatan Berkemah &amp; MendakiTeropong &amp; Teleskop</v>
      </c>
      <c r="AR983" t="s">
        <v>2160</v>
      </c>
      <c r="AS983" t="s">
        <v>2197</v>
      </c>
      <c r="AT983" t="s">
        <v>2206</v>
      </c>
    </row>
    <row r="984" spans="1:46">
      <c r="A984" t="s">
        <v>2248</v>
      </c>
      <c r="B984">
        <v>600154</v>
      </c>
      <c r="C984" t="s">
        <v>2250</v>
      </c>
      <c r="D984">
        <v>808328</v>
      </c>
      <c r="E984" t="s">
        <v>2251</v>
      </c>
      <c r="F984">
        <v>807184</v>
      </c>
      <c r="G984" t="s">
        <v>4660</v>
      </c>
      <c r="H984" t="s">
        <v>4637</v>
      </c>
      <c r="I984" t="s">
        <v>2547</v>
      </c>
      <c r="J984" t="s">
        <v>2248</v>
      </c>
      <c r="K984">
        <v>0.05</v>
      </c>
      <c r="L984">
        <v>0.08</v>
      </c>
      <c r="M984">
        <v>0.03</v>
      </c>
      <c r="N984">
        <v>0.1</v>
      </c>
      <c r="O984">
        <v>0.10500000000000001</v>
      </c>
      <c r="P984">
        <v>-0.02</v>
      </c>
      <c r="Q984">
        <v>0</v>
      </c>
      <c r="R984">
        <v>-0.02</v>
      </c>
      <c r="S984">
        <v>-0.02</v>
      </c>
      <c r="T984">
        <v>-0.02</v>
      </c>
      <c r="U984">
        <v>0.08</v>
      </c>
      <c r="V984">
        <v>0.1</v>
      </c>
      <c r="W984">
        <v>0.08</v>
      </c>
      <c r="X984">
        <v>0.08</v>
      </c>
      <c r="Y984">
        <v>0.08</v>
      </c>
      <c r="Z984">
        <v>8.5000000000000006E-2</v>
      </c>
      <c r="AA984">
        <v>0.10500000000000001</v>
      </c>
      <c r="AB984">
        <v>8.5000000000000006E-2</v>
      </c>
      <c r="AC984">
        <v>8.5000000000000006E-2</v>
      </c>
      <c r="AD984">
        <v>8.5000000000000006E-2</v>
      </c>
      <c r="AE984" t="str">
        <f>VLOOKUP(G984,'[2]Fee Breakdown-After May18'!BO:BP,2,0)</f>
        <v>Tekstil &amp; Soft FurnishingSepreiAksesori Tempat Tidur</v>
      </c>
      <c r="AR984" t="s">
        <v>2160</v>
      </c>
      <c r="AS984" t="s">
        <v>2197</v>
      </c>
      <c r="AT984" t="s">
        <v>2207</v>
      </c>
    </row>
    <row r="985" spans="1:46">
      <c r="A985" t="s">
        <v>2160</v>
      </c>
      <c r="B985">
        <v>603014</v>
      </c>
      <c r="C985" t="s">
        <v>2182</v>
      </c>
      <c r="D985">
        <v>835336</v>
      </c>
      <c r="E985" t="s">
        <v>2195</v>
      </c>
      <c r="F985">
        <v>837640</v>
      </c>
      <c r="G985" t="s">
        <v>4592</v>
      </c>
      <c r="H985" t="s">
        <v>4576</v>
      </c>
      <c r="I985" t="s">
        <v>2971</v>
      </c>
      <c r="J985" t="s">
        <v>3062</v>
      </c>
      <c r="K985">
        <v>0.06</v>
      </c>
      <c r="L985">
        <v>6.5000000000000002E-2</v>
      </c>
      <c r="M985">
        <v>5.0000000000000044E-3</v>
      </c>
      <c r="N985">
        <v>0.1</v>
      </c>
      <c r="O985">
        <v>0.10500000000000001</v>
      </c>
      <c r="P985">
        <v>-0.02</v>
      </c>
      <c r="Q985">
        <v>0</v>
      </c>
      <c r="R985">
        <v>-0.02</v>
      </c>
      <c r="S985">
        <v>-0.02</v>
      </c>
      <c r="T985">
        <v>-0.02</v>
      </c>
      <c r="U985">
        <v>0.08</v>
      </c>
      <c r="V985">
        <v>0.1</v>
      </c>
      <c r="W985">
        <v>0.08</v>
      </c>
      <c r="X985">
        <v>0.08</v>
      </c>
      <c r="Y985">
        <v>0.08</v>
      </c>
      <c r="Z985">
        <v>8.5000000000000006E-2</v>
      </c>
      <c r="AA985">
        <v>0.10500000000000001</v>
      </c>
      <c r="AB985">
        <v>8.5000000000000006E-2</v>
      </c>
      <c r="AC985">
        <v>8.5000000000000006E-2</v>
      </c>
      <c r="AD985">
        <v>8.5000000000000006E-2</v>
      </c>
      <c r="AE985" t="str">
        <f>VLOOKUP(G985,'[2]Fee Breakdown-After May18'!BO:BP,2,0)</f>
        <v>Olahraga &amp; OutdoorPeralatan KebugaranLatihan Beban</v>
      </c>
      <c r="AR985" t="s">
        <v>2160</v>
      </c>
      <c r="AS985" t="s">
        <v>2197</v>
      </c>
      <c r="AT985" t="s">
        <v>2208</v>
      </c>
    </row>
    <row r="986" spans="1:46">
      <c r="A986" t="s">
        <v>2160</v>
      </c>
      <c r="B986">
        <v>603014</v>
      </c>
      <c r="C986" t="s">
        <v>2182</v>
      </c>
      <c r="D986">
        <v>835336</v>
      </c>
      <c r="E986" t="s">
        <v>2185</v>
      </c>
      <c r="F986">
        <v>603353</v>
      </c>
      <c r="G986" t="s">
        <v>4590</v>
      </c>
      <c r="H986" t="s">
        <v>4576</v>
      </c>
      <c r="I986" t="s">
        <v>2971</v>
      </c>
      <c r="J986" t="s">
        <v>3062</v>
      </c>
      <c r="K986">
        <v>0.06</v>
      </c>
      <c r="L986">
        <v>6.5000000000000002E-2</v>
      </c>
      <c r="M986">
        <v>5.0000000000000044E-3</v>
      </c>
      <c r="N986">
        <v>0.1</v>
      </c>
      <c r="O986">
        <v>0.10500000000000001</v>
      </c>
      <c r="P986">
        <v>-0.02</v>
      </c>
      <c r="Q986">
        <v>0</v>
      </c>
      <c r="R986">
        <v>-0.02</v>
      </c>
      <c r="S986">
        <v>-0.02</v>
      </c>
      <c r="T986">
        <v>-0.02</v>
      </c>
      <c r="U986">
        <v>0.08</v>
      </c>
      <c r="V986">
        <v>0.1</v>
      </c>
      <c r="W986">
        <v>0.08</v>
      </c>
      <c r="X986">
        <v>0.08</v>
      </c>
      <c r="Y986">
        <v>0.08</v>
      </c>
      <c r="Z986">
        <v>8.5000000000000006E-2</v>
      </c>
      <c r="AA986">
        <v>0.10500000000000001</v>
      </c>
      <c r="AB986">
        <v>8.5000000000000006E-2</v>
      </c>
      <c r="AC986">
        <v>8.5000000000000006E-2</v>
      </c>
      <c r="AD986">
        <v>8.5000000000000006E-2</v>
      </c>
      <c r="AE986" t="str">
        <f>VLOOKUP(G986,'[2]Fee Breakdown-After May18'!BO:BP,2,0)</f>
        <v>Olahraga &amp; OutdoorPeralatan KebugaranHula Hoop</v>
      </c>
      <c r="AR986" t="s">
        <v>2160</v>
      </c>
      <c r="AS986" t="s">
        <v>2197</v>
      </c>
      <c r="AT986" t="s">
        <v>2209</v>
      </c>
    </row>
    <row r="987" spans="1:46">
      <c r="A987" t="s">
        <v>1811</v>
      </c>
      <c r="B987">
        <v>600001</v>
      </c>
      <c r="C987" t="s">
        <v>1851</v>
      </c>
      <c r="D987">
        <v>852360</v>
      </c>
      <c r="E987" t="s">
        <v>1855</v>
      </c>
      <c r="F987">
        <v>855304</v>
      </c>
      <c r="G987" t="s">
        <v>4664</v>
      </c>
      <c r="H987" t="s">
        <v>3670</v>
      </c>
      <c r="I987" t="s">
        <v>2547</v>
      </c>
      <c r="J987" t="s">
        <v>1811</v>
      </c>
      <c r="K987">
        <v>0.06</v>
      </c>
      <c r="L987">
        <v>0.08</v>
      </c>
      <c r="M987">
        <v>2.0000000000000004E-2</v>
      </c>
      <c r="N987">
        <v>0.1</v>
      </c>
      <c r="O987">
        <v>0.122</v>
      </c>
      <c r="P987">
        <v>-0.02</v>
      </c>
      <c r="Q987">
        <v>0</v>
      </c>
      <c r="R987">
        <v>-0.02</v>
      </c>
      <c r="S987">
        <v>-0.02</v>
      </c>
      <c r="T987">
        <v>-0.02</v>
      </c>
      <c r="U987">
        <v>0.08</v>
      </c>
      <c r="V987">
        <v>0.1</v>
      </c>
      <c r="W987">
        <v>0.08</v>
      </c>
      <c r="X987">
        <v>0.08</v>
      </c>
      <c r="Y987">
        <v>0.08</v>
      </c>
      <c r="Z987">
        <v>0.10199999999999999</v>
      </c>
      <c r="AA987">
        <v>0.122</v>
      </c>
      <c r="AB987">
        <v>0.10199999999999999</v>
      </c>
      <c r="AC987">
        <v>0.10199999999999999</v>
      </c>
      <c r="AD987">
        <v>0.10199999999999999</v>
      </c>
      <c r="AE987" t="str">
        <f>VLOOKUP(G987,'[2]Fee Breakdown-After May18'!BO:BP,2,0)</f>
        <v>Perlengkapan RumahAlat &amp; Aksesori LaundryPapan Cuci</v>
      </c>
      <c r="AR987" t="s">
        <v>2160</v>
      </c>
      <c r="AS987" t="s">
        <v>2197</v>
      </c>
      <c r="AT987" t="s">
        <v>2210</v>
      </c>
    </row>
    <row r="988" spans="1:46">
      <c r="A988" t="s">
        <v>1779</v>
      </c>
      <c r="B988">
        <v>604968</v>
      </c>
      <c r="C988" t="s">
        <v>1797</v>
      </c>
      <c r="D988">
        <v>872712</v>
      </c>
      <c r="E988" t="s">
        <v>1798</v>
      </c>
      <c r="F988">
        <v>896136</v>
      </c>
      <c r="G988" t="s">
        <v>4666</v>
      </c>
      <c r="H988" t="s">
        <v>3625</v>
      </c>
      <c r="I988" t="s">
        <v>2547</v>
      </c>
      <c r="J988" t="s">
        <v>1779</v>
      </c>
      <c r="K988">
        <v>5.5E-2</v>
      </c>
      <c r="L988">
        <v>7.4999999999999997E-2</v>
      </c>
      <c r="M988">
        <v>1.9999999999999997E-2</v>
      </c>
      <c r="N988">
        <v>0.1</v>
      </c>
      <c r="O988">
        <v>0.122</v>
      </c>
      <c r="P988">
        <v>-0.02</v>
      </c>
      <c r="Q988">
        <v>0</v>
      </c>
      <c r="R988">
        <v>-0.02</v>
      </c>
      <c r="S988">
        <v>-0.02</v>
      </c>
      <c r="T988">
        <v>-0.02</v>
      </c>
      <c r="U988">
        <v>0.08</v>
      </c>
      <c r="V988">
        <v>0.1</v>
      </c>
      <c r="W988">
        <v>0.08</v>
      </c>
      <c r="X988">
        <v>0.08</v>
      </c>
      <c r="Y988">
        <v>0.08</v>
      </c>
      <c r="Z988">
        <v>0.10199999999999999</v>
      </c>
      <c r="AA988">
        <v>0.122</v>
      </c>
      <c r="AB988">
        <v>0.10199999999999999</v>
      </c>
      <c r="AC988">
        <v>0.10199999999999999</v>
      </c>
      <c r="AD988">
        <v>0.10199999999999999</v>
      </c>
      <c r="AE988" t="str">
        <f>VLOOKUP(G988,'[2]Fee Breakdown-After May18'!BO:BP,2,0)</f>
        <v>Perbaikan RumahPerlengkapan DapurAksesoris Perlengkapan Dapur</v>
      </c>
      <c r="AR988" t="s">
        <v>2160</v>
      </c>
      <c r="AS988" t="s">
        <v>2197</v>
      </c>
      <c r="AT988" t="s">
        <v>2211</v>
      </c>
    </row>
    <row r="989" spans="1:46">
      <c r="A989" t="s">
        <v>1997</v>
      </c>
      <c r="B989">
        <v>824584</v>
      </c>
      <c r="C989" t="s">
        <v>1999</v>
      </c>
      <c r="D989">
        <v>902792</v>
      </c>
      <c r="E989" t="s">
        <v>2001</v>
      </c>
      <c r="F989">
        <v>904328</v>
      </c>
      <c r="G989" t="s">
        <v>3750</v>
      </c>
      <c r="H989" t="s">
        <v>2812</v>
      </c>
      <c r="I989" t="s">
        <v>246</v>
      </c>
      <c r="J989" t="s">
        <v>1997</v>
      </c>
      <c r="K989">
        <v>5.5E-2</v>
      </c>
      <c r="L989">
        <v>0.08</v>
      </c>
      <c r="M989">
        <v>2.5000000000000001E-2</v>
      </c>
      <c r="N989">
        <v>0.1</v>
      </c>
      <c r="O989">
        <v>0.11700000000000001</v>
      </c>
      <c r="P989">
        <v>-0.02</v>
      </c>
      <c r="Q989">
        <v>0</v>
      </c>
      <c r="R989">
        <v>-0.02</v>
      </c>
      <c r="S989">
        <v>-0.02</v>
      </c>
      <c r="T989">
        <v>-0.02</v>
      </c>
      <c r="U989">
        <v>0.08</v>
      </c>
      <c r="V989">
        <v>0.1</v>
      </c>
      <c r="W989">
        <v>0.08</v>
      </c>
      <c r="X989">
        <v>0.08</v>
      </c>
      <c r="Y989">
        <v>0.08</v>
      </c>
      <c r="Z989">
        <v>9.7000000000000003E-2</v>
      </c>
      <c r="AA989">
        <v>0.11700000000000001</v>
      </c>
      <c r="AB989">
        <v>9.7000000000000003E-2</v>
      </c>
      <c r="AC989">
        <v>9.7000000000000003E-2</v>
      </c>
      <c r="AD989">
        <v>9.7000000000000003E-2</v>
      </c>
      <c r="AE989" t="str">
        <f>VLOOKUP(G989,'[2]Fee Breakdown-After May18'!BO:BP,2,0)</f>
        <v>Koper &amp; TasTas FungsionalTas Pendingin</v>
      </c>
      <c r="AR989" t="s">
        <v>2160</v>
      </c>
      <c r="AS989" t="s">
        <v>2197</v>
      </c>
      <c r="AT989" t="s">
        <v>700</v>
      </c>
    </row>
    <row r="990" spans="1:46">
      <c r="A990" t="s">
        <v>1405</v>
      </c>
      <c r="B990">
        <v>2344592</v>
      </c>
      <c r="C990" t="s">
        <v>1410</v>
      </c>
      <c r="D990">
        <v>2316048</v>
      </c>
      <c r="E990" t="s">
        <v>1414</v>
      </c>
      <c r="F990">
        <v>2326416</v>
      </c>
      <c r="G990" t="s">
        <v>3507</v>
      </c>
      <c r="H990" t="s">
        <v>4525</v>
      </c>
      <c r="I990" t="s">
        <v>3415</v>
      </c>
      <c r="J990" t="s">
        <v>4526</v>
      </c>
      <c r="K990">
        <v>0.04</v>
      </c>
      <c r="L990">
        <v>0.06</v>
      </c>
      <c r="M990">
        <v>1.9999999999999997E-2</v>
      </c>
      <c r="N990">
        <v>9.5000000000000001E-2</v>
      </c>
      <c r="O990">
        <v>4.4999999999999998E-2</v>
      </c>
      <c r="P990">
        <v>-0.02</v>
      </c>
      <c r="Q990">
        <v>0</v>
      </c>
      <c r="R990">
        <v>-0.02</v>
      </c>
      <c r="S990">
        <v>-0.02</v>
      </c>
      <c r="T990">
        <v>-0.02</v>
      </c>
      <c r="U990">
        <v>7.4999999999999997E-2</v>
      </c>
      <c r="V990">
        <v>9.5000000000000001E-2</v>
      </c>
      <c r="W990">
        <v>7.4999999999999997E-2</v>
      </c>
      <c r="X990">
        <v>7.4999999999999997E-2</v>
      </c>
      <c r="Y990">
        <v>7.4999999999999997E-2</v>
      </c>
      <c r="Z990">
        <v>2.4999999999999998E-2</v>
      </c>
      <c r="AA990">
        <v>4.4999999999999998E-2</v>
      </c>
      <c r="AB990">
        <v>2.4999999999999998E-2</v>
      </c>
      <c r="AC990">
        <v>2.4999999999999998E-2</v>
      </c>
      <c r="AD990">
        <v>2.4999999999999998E-2</v>
      </c>
      <c r="AE990" t="str">
        <f>VLOOKUP(G990,'[2]Fee Breakdown-After May18'!BO:BP,2,0)</f>
        <v>Pemesanan &amp; VoucherPropertiSewa Rumah Kos</v>
      </c>
      <c r="AR990" t="s">
        <v>2160</v>
      </c>
      <c r="AS990" t="s">
        <v>2197</v>
      </c>
      <c r="AT990" t="s">
        <v>701</v>
      </c>
    </row>
    <row r="991" spans="1:46">
      <c r="A991" t="s">
        <v>2248</v>
      </c>
      <c r="B991">
        <v>600154</v>
      </c>
      <c r="C991" t="s">
        <v>2250</v>
      </c>
      <c r="D991">
        <v>808328</v>
      </c>
      <c r="E991" t="s">
        <v>2252</v>
      </c>
      <c r="F991">
        <v>600157</v>
      </c>
      <c r="G991" t="s">
        <v>4670</v>
      </c>
      <c r="H991" t="s">
        <v>4637</v>
      </c>
      <c r="I991" t="s">
        <v>2547</v>
      </c>
      <c r="J991" t="s">
        <v>2248</v>
      </c>
      <c r="K991">
        <v>0.05</v>
      </c>
      <c r="L991">
        <v>0.08</v>
      </c>
      <c r="M991">
        <v>0.03</v>
      </c>
      <c r="N991">
        <v>0.1</v>
      </c>
      <c r="O991">
        <v>0.10500000000000001</v>
      </c>
      <c r="P991">
        <v>-0.02</v>
      </c>
      <c r="Q991">
        <v>0</v>
      </c>
      <c r="R991">
        <v>-0.02</v>
      </c>
      <c r="S991">
        <v>-0.02</v>
      </c>
      <c r="T991">
        <v>-0.02</v>
      </c>
      <c r="U991">
        <v>0.08</v>
      </c>
      <c r="V991">
        <v>0.1</v>
      </c>
      <c r="W991">
        <v>0.08</v>
      </c>
      <c r="X991">
        <v>0.08</v>
      </c>
      <c r="Y991">
        <v>0.08</v>
      </c>
      <c r="Z991">
        <v>8.5000000000000006E-2</v>
      </c>
      <c r="AA991">
        <v>0.10500000000000001</v>
      </c>
      <c r="AB991">
        <v>8.5000000000000006E-2</v>
      </c>
      <c r="AC991">
        <v>8.5000000000000006E-2</v>
      </c>
      <c r="AD991">
        <v>8.5000000000000006E-2</v>
      </c>
      <c r="AE991" t="str">
        <f>VLOOKUP(G991,'[2]Fee Breakdown-After May18'!BO:BP,2,0)</f>
        <v>Tekstil &amp; Soft FurnishingSepreiSelimut &amp; Penutup</v>
      </c>
      <c r="AR991" t="s">
        <v>2160</v>
      </c>
      <c r="AS991" t="s">
        <v>2197</v>
      </c>
      <c r="AT991" t="s">
        <v>706</v>
      </c>
    </row>
    <row r="992" spans="1:46">
      <c r="A992" t="s">
        <v>1811</v>
      </c>
      <c r="B992">
        <v>600001</v>
      </c>
      <c r="C992" t="s">
        <v>1857</v>
      </c>
      <c r="D992">
        <v>852616</v>
      </c>
      <c r="E992" t="s">
        <v>1860</v>
      </c>
      <c r="F992">
        <v>600573</v>
      </c>
      <c r="G992" t="s">
        <v>4672</v>
      </c>
      <c r="H992" t="s">
        <v>3303</v>
      </c>
      <c r="I992" t="s">
        <v>2547</v>
      </c>
      <c r="J992" t="s">
        <v>1811</v>
      </c>
      <c r="K992">
        <v>0.06</v>
      </c>
      <c r="L992">
        <v>0.08</v>
      </c>
      <c r="M992">
        <v>2.0000000000000004E-2</v>
      </c>
      <c r="N992">
        <v>0.1</v>
      </c>
      <c r="O992">
        <v>0.122</v>
      </c>
      <c r="P992">
        <v>-0.02</v>
      </c>
      <c r="Q992">
        <v>0</v>
      </c>
      <c r="R992">
        <v>-0.02</v>
      </c>
      <c r="S992">
        <v>-0.02</v>
      </c>
      <c r="T992">
        <v>-0.02</v>
      </c>
      <c r="U992">
        <v>0.08</v>
      </c>
      <c r="V992">
        <v>0.1</v>
      </c>
      <c r="W992">
        <v>0.08</v>
      </c>
      <c r="X992">
        <v>0.08</v>
      </c>
      <c r="Y992">
        <v>0.08</v>
      </c>
      <c r="Z992">
        <v>0.10199999999999999</v>
      </c>
      <c r="AA992">
        <v>0.122</v>
      </c>
      <c r="AB992">
        <v>0.10199999999999999</v>
      </c>
      <c r="AC992">
        <v>0.10199999999999999</v>
      </c>
      <c r="AD992">
        <v>0.10199999999999999</v>
      </c>
      <c r="AE992" t="str">
        <f>VLOOKUP(G992,'[2]Fee Breakdown-After May18'!BO:BP,2,0)</f>
        <v>Perlengkapan RumahPerlengkapan Rumah LainnyaJas Hujan</v>
      </c>
      <c r="AR992" t="s">
        <v>2160</v>
      </c>
      <c r="AS992" t="s">
        <v>2197</v>
      </c>
      <c r="AT992" t="s">
        <v>709</v>
      </c>
    </row>
    <row r="993" spans="1:46">
      <c r="A993" t="s">
        <v>1811</v>
      </c>
      <c r="B993">
        <v>600001</v>
      </c>
      <c r="C993" t="s">
        <v>1851</v>
      </c>
      <c r="D993">
        <v>852360</v>
      </c>
      <c r="E993" t="s">
        <v>1852</v>
      </c>
      <c r="F993">
        <v>600758</v>
      </c>
      <c r="G993" t="s">
        <v>4674</v>
      </c>
      <c r="H993" t="s">
        <v>3670</v>
      </c>
      <c r="I993" t="s">
        <v>2547</v>
      </c>
      <c r="J993" t="s">
        <v>1811</v>
      </c>
      <c r="K993">
        <v>0.06</v>
      </c>
      <c r="L993">
        <v>0.08</v>
      </c>
      <c r="M993">
        <v>2.0000000000000004E-2</v>
      </c>
      <c r="N993">
        <v>0.1</v>
      </c>
      <c r="O993">
        <v>0.122</v>
      </c>
      <c r="P993">
        <v>-0.02</v>
      </c>
      <c r="Q993">
        <v>0</v>
      </c>
      <c r="R993">
        <v>-0.02</v>
      </c>
      <c r="S993">
        <v>-0.02</v>
      </c>
      <c r="T993">
        <v>-0.02</v>
      </c>
      <c r="U993">
        <v>0.08</v>
      </c>
      <c r="V993">
        <v>0.1</v>
      </c>
      <c r="W993">
        <v>0.08</v>
      </c>
      <c r="X993">
        <v>0.08</v>
      </c>
      <c r="Y993">
        <v>0.08</v>
      </c>
      <c r="Z993">
        <v>0.10199999999999999</v>
      </c>
      <c r="AA993">
        <v>0.122</v>
      </c>
      <c r="AB993">
        <v>0.10199999999999999</v>
      </c>
      <c r="AC993">
        <v>0.10199999999999999</v>
      </c>
      <c r="AD993">
        <v>0.10199999999999999</v>
      </c>
      <c r="AE993" t="str">
        <f>VLOOKUP(G993,'[2]Fee Breakdown-After May18'!BO:BP,2,0)</f>
        <v>Perlengkapan RumahAlat &amp; Aksesori LaundryRak Pengeringan</v>
      </c>
      <c r="AR993" t="s">
        <v>2160</v>
      </c>
      <c r="AS993" t="s">
        <v>2197</v>
      </c>
      <c r="AT993" t="s">
        <v>2212</v>
      </c>
    </row>
    <row r="994" spans="1:46">
      <c r="A994" t="s">
        <v>2014</v>
      </c>
      <c r="B994">
        <v>824328</v>
      </c>
      <c r="C994" t="s">
        <v>2024</v>
      </c>
      <c r="D994">
        <v>840456</v>
      </c>
      <c r="E994" t="s">
        <v>2025</v>
      </c>
      <c r="F994">
        <v>841480</v>
      </c>
      <c r="G994" t="s">
        <v>3802</v>
      </c>
      <c r="H994" t="s">
        <v>4621</v>
      </c>
      <c r="I994" t="s">
        <v>246</v>
      </c>
      <c r="J994" t="s">
        <v>2014</v>
      </c>
      <c r="K994">
        <v>0.05</v>
      </c>
      <c r="L994">
        <v>0.08</v>
      </c>
      <c r="M994">
        <v>0.03</v>
      </c>
      <c r="N994">
        <v>9.2499999999999999E-2</v>
      </c>
      <c r="O994">
        <v>9.7500000000000003E-2</v>
      </c>
      <c r="P994">
        <v>-1.2500000000000002E-2</v>
      </c>
      <c r="Q994">
        <v>0</v>
      </c>
      <c r="R994">
        <v>-1.2500000000000002E-2</v>
      </c>
      <c r="S994">
        <v>-1.2500000000000002E-2</v>
      </c>
      <c r="T994">
        <v>-1.2500000000000002E-2</v>
      </c>
      <c r="U994">
        <v>0.08</v>
      </c>
      <c r="V994">
        <v>9.2499999999999999E-2</v>
      </c>
      <c r="W994">
        <v>0.08</v>
      </c>
      <c r="X994">
        <v>0.08</v>
      </c>
      <c r="Y994">
        <v>0.08</v>
      </c>
      <c r="Z994">
        <v>8.5000000000000006E-2</v>
      </c>
      <c r="AA994">
        <v>9.7500000000000003E-2</v>
      </c>
      <c r="AB994">
        <v>8.5000000000000006E-2</v>
      </c>
      <c r="AC994">
        <v>8.5000000000000006E-2</v>
      </c>
      <c r="AD994">
        <v>8.5000000000000006E-2</v>
      </c>
      <c r="AE994" t="str">
        <f>VLOOKUP(G994,'[2]Fee Breakdown-After May18'!BO:BP,2,0)</f>
        <v>Pakaian &amp; Pakaian Dalam PriaPakaian Dalam PriaRompi</v>
      </c>
      <c r="AR994" t="s">
        <v>2160</v>
      </c>
      <c r="AS994" t="s">
        <v>2197</v>
      </c>
      <c r="AT994" t="s">
        <v>2213</v>
      </c>
    </row>
    <row r="995" spans="1:46">
      <c r="A995" t="s">
        <v>1444</v>
      </c>
      <c r="B995">
        <v>801928</v>
      </c>
      <c r="C995" t="s">
        <v>1484</v>
      </c>
      <c r="D995">
        <v>985736</v>
      </c>
      <c r="E995" t="s">
        <v>1485</v>
      </c>
      <c r="F995">
        <v>985864</v>
      </c>
      <c r="G995" t="s">
        <v>4478</v>
      </c>
      <c r="H995" t="s">
        <v>4139</v>
      </c>
      <c r="I995" t="s">
        <v>2971</v>
      </c>
      <c r="J995" t="s">
        <v>3208</v>
      </c>
      <c r="K995">
        <v>0.05</v>
      </c>
      <c r="L995">
        <v>0.08</v>
      </c>
      <c r="M995">
        <v>0.03</v>
      </c>
      <c r="N995">
        <v>0.1</v>
      </c>
      <c r="O995">
        <v>0.122</v>
      </c>
      <c r="P995">
        <v>-0.02</v>
      </c>
      <c r="Q995">
        <v>0</v>
      </c>
      <c r="R995">
        <v>-0.02</v>
      </c>
      <c r="S995">
        <v>-0.02</v>
      </c>
      <c r="T995">
        <v>-0.02</v>
      </c>
      <c r="U995">
        <v>0.08</v>
      </c>
      <c r="V995">
        <v>0.1</v>
      </c>
      <c r="W995">
        <v>0.08</v>
      </c>
      <c r="X995">
        <v>0.08</v>
      </c>
      <c r="Y995">
        <v>0.08</v>
      </c>
      <c r="Z995">
        <v>0.10199999999999999</v>
      </c>
      <c r="AA995">
        <v>0.122</v>
      </c>
      <c r="AB995">
        <v>0.10199999999999999</v>
      </c>
      <c r="AC995">
        <v>0.10199999999999999</v>
      </c>
      <c r="AD995">
        <v>0.10199999999999999</v>
      </c>
      <c r="AE995" t="str">
        <f>VLOOKUP(G995,'[2]Fee Breakdown-After May18'!BO:BP,2,0)</f>
        <v>Buku, Majalah, &amp; AudioMajalah &amp; Surat KabarBisnis</v>
      </c>
      <c r="AR995" t="s">
        <v>2160</v>
      </c>
      <c r="AS995" t="s">
        <v>2197</v>
      </c>
      <c r="AT995" t="s">
        <v>2214</v>
      </c>
    </row>
    <row r="996" spans="1:46">
      <c r="A996" t="s">
        <v>1444</v>
      </c>
      <c r="B996">
        <v>801928</v>
      </c>
      <c r="C996" t="s">
        <v>1450</v>
      </c>
      <c r="D996">
        <v>989320</v>
      </c>
      <c r="E996" t="s">
        <v>1453</v>
      </c>
      <c r="F996">
        <v>989576</v>
      </c>
      <c r="G996" t="s">
        <v>4427</v>
      </c>
      <c r="H996" t="s">
        <v>4169</v>
      </c>
      <c r="I996" t="s">
        <v>2971</v>
      </c>
      <c r="J996" t="s">
        <v>3208</v>
      </c>
      <c r="K996">
        <v>0.05</v>
      </c>
      <c r="L996">
        <v>0.08</v>
      </c>
      <c r="M996">
        <v>0.03</v>
      </c>
      <c r="N996">
        <v>0.1</v>
      </c>
      <c r="O996">
        <v>8.2000000000000003E-2</v>
      </c>
      <c r="P996">
        <v>-0.02</v>
      </c>
      <c r="Q996">
        <v>0</v>
      </c>
      <c r="R996">
        <v>-0.02</v>
      </c>
      <c r="S996">
        <v>-0.02</v>
      </c>
      <c r="T996">
        <v>-0.02</v>
      </c>
      <c r="U996">
        <v>0.08</v>
      </c>
      <c r="V996">
        <v>0.1</v>
      </c>
      <c r="W996">
        <v>0.08</v>
      </c>
      <c r="X996">
        <v>0.08</v>
      </c>
      <c r="Y996">
        <v>0.08</v>
      </c>
      <c r="Z996">
        <v>6.2E-2</v>
      </c>
      <c r="AA996">
        <v>8.2000000000000003E-2</v>
      </c>
      <c r="AB996">
        <v>6.2E-2</v>
      </c>
      <c r="AC996">
        <v>6.2E-2</v>
      </c>
      <c r="AD996">
        <v>6.2E-2</v>
      </c>
      <c r="AE996" t="str">
        <f>VLOOKUP(G996,'[2]Fee Breakdown-After May18'!BO:BP,2,0)</f>
        <v>Buku, Majalah, &amp; AudioEkonomi &amp; ManajemenKeuangan &amp; Investasi</v>
      </c>
      <c r="AR996" t="s">
        <v>2160</v>
      </c>
      <c r="AS996" t="s">
        <v>2197</v>
      </c>
      <c r="AT996" t="s">
        <v>2215</v>
      </c>
    </row>
    <row r="997" spans="1:46">
      <c r="A997" t="s">
        <v>1444</v>
      </c>
      <c r="B997">
        <v>801928</v>
      </c>
      <c r="C997" t="s">
        <v>1445</v>
      </c>
      <c r="D997">
        <v>989704</v>
      </c>
      <c r="E997" t="s">
        <v>1449</v>
      </c>
      <c r="F997">
        <v>990088</v>
      </c>
      <c r="G997" t="s">
        <v>4420</v>
      </c>
      <c r="H997" t="s">
        <v>3311</v>
      </c>
      <c r="I997" t="s">
        <v>2971</v>
      </c>
      <c r="J997" t="s">
        <v>3208</v>
      </c>
      <c r="K997">
        <v>0.05</v>
      </c>
      <c r="L997">
        <v>0.08</v>
      </c>
      <c r="M997">
        <v>0.03</v>
      </c>
      <c r="N997">
        <v>0.1</v>
      </c>
      <c r="O997">
        <v>8.2000000000000003E-2</v>
      </c>
      <c r="P997">
        <v>-0.02</v>
      </c>
      <c r="Q997">
        <v>0</v>
      </c>
      <c r="R997">
        <v>-0.02</v>
      </c>
      <c r="S997">
        <v>-0.02</v>
      </c>
      <c r="T997">
        <v>-0.02</v>
      </c>
      <c r="U997">
        <v>0.08</v>
      </c>
      <c r="V997">
        <v>0.1</v>
      </c>
      <c r="W997">
        <v>0.08</v>
      </c>
      <c r="X997">
        <v>0.08</v>
      </c>
      <c r="Y997">
        <v>0.08</v>
      </c>
      <c r="Z997">
        <v>6.2E-2</v>
      </c>
      <c r="AA997">
        <v>8.2000000000000003E-2</v>
      </c>
      <c r="AB997">
        <v>6.2E-2</v>
      </c>
      <c r="AC997">
        <v>6.2E-2</v>
      </c>
      <c r="AD997">
        <v>6.2E-2</v>
      </c>
      <c r="AE997" t="str">
        <f>VLOOKUP(G997,'[2]Fee Breakdown-After May18'!BO:BP,2,0)</f>
        <v>Buku, Majalah, &amp; AudioBuku Anak &amp; BayiBuku Bergambar</v>
      </c>
      <c r="AR997" t="s">
        <v>2160</v>
      </c>
      <c r="AS997" t="s">
        <v>2197</v>
      </c>
      <c r="AT997" t="s">
        <v>2216</v>
      </c>
    </row>
    <row r="998" spans="1:46">
      <c r="A998" t="s">
        <v>1444</v>
      </c>
      <c r="B998">
        <v>801928</v>
      </c>
      <c r="C998" t="s">
        <v>1488</v>
      </c>
      <c r="D998">
        <v>990216</v>
      </c>
      <c r="E998" t="s">
        <v>1489</v>
      </c>
      <c r="F998">
        <v>991112</v>
      </c>
      <c r="G998" t="s">
        <v>4459</v>
      </c>
      <c r="H998" t="s">
        <v>4190</v>
      </c>
      <c r="I998" t="s">
        <v>2971</v>
      </c>
      <c r="J998" t="s">
        <v>3208</v>
      </c>
      <c r="K998">
        <v>0.05</v>
      </c>
      <c r="L998">
        <v>0.08</v>
      </c>
      <c r="M998">
        <v>0.03</v>
      </c>
      <c r="N998">
        <v>0.1</v>
      </c>
      <c r="O998">
        <v>8.2000000000000003E-2</v>
      </c>
      <c r="P998">
        <v>-0.02</v>
      </c>
      <c r="Q998">
        <v>0</v>
      </c>
      <c r="R998">
        <v>-0.02</v>
      </c>
      <c r="S998">
        <v>-0.02</v>
      </c>
      <c r="T998">
        <v>-0.02</v>
      </c>
      <c r="U998">
        <v>0.08</v>
      </c>
      <c r="V998">
        <v>0.1</v>
      </c>
      <c r="W998">
        <v>0.08</v>
      </c>
      <c r="X998">
        <v>0.08</v>
      </c>
      <c r="Y998">
        <v>0.08</v>
      </c>
      <c r="Z998">
        <v>6.2E-2</v>
      </c>
      <c r="AA998">
        <v>8.2000000000000003E-2</v>
      </c>
      <c r="AB998">
        <v>6.2E-2</v>
      </c>
      <c r="AC998">
        <v>6.2E-2</v>
      </c>
      <c r="AD998">
        <v>6.2E-2</v>
      </c>
      <c r="AE998" t="str">
        <f>VLOOKUP(G998,'[2]Fee Breakdown-After May18'!BO:BP,2,0)</f>
        <v>Buku, Majalah, &amp; AudioIlmu &amp; TeknologiPertanian, Perhutanan &amp; Perikanan</v>
      </c>
      <c r="AR998" t="s">
        <v>2160</v>
      </c>
      <c r="AS998" t="s">
        <v>2197</v>
      </c>
      <c r="AT998" t="s">
        <v>715</v>
      </c>
    </row>
    <row r="999" spans="1:46">
      <c r="A999" t="s">
        <v>1444</v>
      </c>
      <c r="B999">
        <v>801928</v>
      </c>
      <c r="C999" t="s">
        <v>1465</v>
      </c>
      <c r="D999">
        <v>992392</v>
      </c>
      <c r="E999" t="s">
        <v>1471</v>
      </c>
      <c r="F999">
        <v>992648</v>
      </c>
      <c r="G999" t="s">
        <v>4440</v>
      </c>
      <c r="H999" t="s">
        <v>4072</v>
      </c>
      <c r="I999" t="s">
        <v>2971</v>
      </c>
      <c r="J999" t="s">
        <v>3208</v>
      </c>
      <c r="K999">
        <v>0.05</v>
      </c>
      <c r="L999">
        <v>0.08</v>
      </c>
      <c r="M999">
        <v>0.03</v>
      </c>
      <c r="N999">
        <v>0.1</v>
      </c>
      <c r="O999">
        <v>8.2000000000000003E-2</v>
      </c>
      <c r="P999">
        <v>-0.02</v>
      </c>
      <c r="Q999">
        <v>0</v>
      </c>
      <c r="R999">
        <v>-0.02</v>
      </c>
      <c r="S999">
        <v>-0.02</v>
      </c>
      <c r="T999">
        <v>-0.02</v>
      </c>
      <c r="U999">
        <v>0.08</v>
      </c>
      <c r="V999">
        <v>0.1</v>
      </c>
      <c r="W999">
        <v>0.08</v>
      </c>
      <c r="X999">
        <v>0.08</v>
      </c>
      <c r="Y999">
        <v>0.08</v>
      </c>
      <c r="Z999">
        <v>6.2E-2</v>
      </c>
      <c r="AA999">
        <v>8.2000000000000003E-2</v>
      </c>
      <c r="AB999">
        <v>6.2E-2</v>
      </c>
      <c r="AC999">
        <v>6.2E-2</v>
      </c>
      <c r="AD999">
        <v>6.2E-2</v>
      </c>
      <c r="AE999" t="str">
        <f>VLOOKUP(G999,'[2]Fee Breakdown-After May18'!BO:BP,2,0)</f>
        <v>Buku, Majalah, &amp; AudioGaya Hidup &amp; HobiPendidikan Persalinan &amp; Antenatal</v>
      </c>
      <c r="AR999" t="s">
        <v>2160</v>
      </c>
      <c r="AS999" t="s">
        <v>2197</v>
      </c>
      <c r="AT999" t="s">
        <v>2217</v>
      </c>
    </row>
    <row r="1000" spans="1:46">
      <c r="A1000" t="s">
        <v>2160</v>
      </c>
      <c r="B1000">
        <v>603014</v>
      </c>
      <c r="C1000" t="s">
        <v>2182</v>
      </c>
      <c r="D1000">
        <v>835336</v>
      </c>
      <c r="E1000" t="s">
        <v>2186</v>
      </c>
      <c r="F1000">
        <v>994696</v>
      </c>
      <c r="G1000" t="s">
        <v>4581</v>
      </c>
      <c r="H1000" t="s">
        <v>4576</v>
      </c>
      <c r="I1000" t="s">
        <v>2971</v>
      </c>
      <c r="J1000" t="s">
        <v>3062</v>
      </c>
      <c r="K1000">
        <v>0.06</v>
      </c>
      <c r="L1000">
        <v>6.5000000000000002E-2</v>
      </c>
      <c r="M1000">
        <v>5.0000000000000044E-3</v>
      </c>
      <c r="N1000">
        <v>0.1</v>
      </c>
      <c r="O1000">
        <v>0.10500000000000001</v>
      </c>
      <c r="P1000">
        <v>-0.02</v>
      </c>
      <c r="Q1000">
        <v>0</v>
      </c>
      <c r="R1000">
        <v>-0.02</v>
      </c>
      <c r="S1000">
        <v>-0.02</v>
      </c>
      <c r="T1000">
        <v>-0.02</v>
      </c>
      <c r="U1000">
        <v>0.08</v>
      </c>
      <c r="V1000">
        <v>0.1</v>
      </c>
      <c r="W1000">
        <v>0.08</v>
      </c>
      <c r="X1000">
        <v>0.08</v>
      </c>
      <c r="Y1000">
        <v>0.08</v>
      </c>
      <c r="Z1000">
        <v>8.5000000000000006E-2</v>
      </c>
      <c r="AA1000">
        <v>0.10500000000000001</v>
      </c>
      <c r="AB1000">
        <v>8.5000000000000006E-2</v>
      </c>
      <c r="AC1000">
        <v>8.5000000000000006E-2</v>
      </c>
      <c r="AD1000">
        <v>8.5000000000000006E-2</v>
      </c>
      <c r="AE1000" t="str">
        <f>VLOOKUP(G1000,'[2]Fee Breakdown-After May18'!BO:BP,2,0)</f>
        <v>Olahraga &amp; OutdoorPeralatan KebugaranAksesori Mesin Olahraga</v>
      </c>
      <c r="AR1000" t="s">
        <v>2160</v>
      </c>
      <c r="AS1000" t="s">
        <v>2197</v>
      </c>
      <c r="AT1000" t="s">
        <v>2218</v>
      </c>
    </row>
    <row r="1001" spans="1:46">
      <c r="A1001" t="s">
        <v>1997</v>
      </c>
      <c r="B1001">
        <v>824584</v>
      </c>
      <c r="C1001" t="s">
        <v>1999</v>
      </c>
      <c r="D1001">
        <v>902792</v>
      </c>
      <c r="E1001" t="s">
        <v>2005</v>
      </c>
      <c r="F1001">
        <v>995208</v>
      </c>
      <c r="G1001" t="s">
        <v>3739</v>
      </c>
      <c r="H1001" t="s">
        <v>2812</v>
      </c>
      <c r="I1001" t="s">
        <v>246</v>
      </c>
      <c r="J1001" t="s">
        <v>1997</v>
      </c>
      <c r="K1001">
        <v>5.5E-2</v>
      </c>
      <c r="L1001">
        <v>0.08</v>
      </c>
      <c r="M1001">
        <v>2.5000000000000001E-2</v>
      </c>
      <c r="N1001">
        <v>0.1</v>
      </c>
      <c r="O1001">
        <v>0.11700000000000001</v>
      </c>
      <c r="P1001">
        <v>-0.02</v>
      </c>
      <c r="Q1001">
        <v>0</v>
      </c>
      <c r="R1001">
        <v>-0.02</v>
      </c>
      <c r="S1001">
        <v>-0.02</v>
      </c>
      <c r="T1001">
        <v>-0.02</v>
      </c>
      <c r="U1001">
        <v>0.08</v>
      </c>
      <c r="V1001">
        <v>0.1</v>
      </c>
      <c r="W1001">
        <v>0.08</v>
      </c>
      <c r="X1001">
        <v>0.08</v>
      </c>
      <c r="Y1001">
        <v>0.08</v>
      </c>
      <c r="Z1001">
        <v>9.7000000000000003E-2</v>
      </c>
      <c r="AA1001">
        <v>0.11700000000000001</v>
      </c>
      <c r="AB1001">
        <v>9.7000000000000003E-2</v>
      </c>
      <c r="AC1001">
        <v>9.7000000000000003E-2</v>
      </c>
      <c r="AD1001">
        <v>9.7000000000000003E-2</v>
      </c>
      <c r="AE1001" t="str">
        <f>VLOOKUP(G1001,'[2]Fee Breakdown-After May18'!BO:BP,2,0)</f>
        <v>Koper &amp; TasTas FungsionalKantong Perlengkapan Mandi</v>
      </c>
      <c r="AR1001" t="s">
        <v>2160</v>
      </c>
      <c r="AS1001" t="s">
        <v>2197</v>
      </c>
      <c r="AT1001" t="s">
        <v>2219</v>
      </c>
    </row>
    <row r="1002" spans="1:46">
      <c r="A1002" t="s">
        <v>1405</v>
      </c>
      <c r="B1002">
        <v>2344592</v>
      </c>
      <c r="C1002" t="s">
        <v>1410</v>
      </c>
      <c r="D1002">
        <v>2316048</v>
      </c>
      <c r="E1002" t="s">
        <v>1411</v>
      </c>
      <c r="F1002">
        <v>2324624</v>
      </c>
      <c r="G1002" t="s">
        <v>3458</v>
      </c>
      <c r="H1002" t="s">
        <v>4525</v>
      </c>
      <c r="I1002" t="s">
        <v>3415</v>
      </c>
      <c r="J1002" t="s">
        <v>4526</v>
      </c>
      <c r="K1002">
        <v>0.04</v>
      </c>
      <c r="L1002">
        <v>0.06</v>
      </c>
      <c r="M1002">
        <v>1.9999999999999997E-2</v>
      </c>
      <c r="N1002">
        <v>9.5000000000000001E-2</v>
      </c>
      <c r="O1002">
        <v>0.06</v>
      </c>
      <c r="P1002">
        <v>-0.02</v>
      </c>
      <c r="Q1002">
        <v>0</v>
      </c>
      <c r="R1002">
        <v>-0.02</v>
      </c>
      <c r="S1002">
        <v>-0.02</v>
      </c>
      <c r="T1002">
        <v>-0.02</v>
      </c>
      <c r="U1002">
        <v>7.4999999999999997E-2</v>
      </c>
      <c r="V1002">
        <v>9.5000000000000001E-2</v>
      </c>
      <c r="W1002">
        <v>7.4999999999999997E-2</v>
      </c>
      <c r="X1002">
        <v>7.4999999999999997E-2</v>
      </c>
      <c r="Y1002">
        <v>7.4999999999999997E-2</v>
      </c>
      <c r="Z1002">
        <v>3.9999999999999994E-2</v>
      </c>
      <c r="AA1002">
        <v>0.06</v>
      </c>
      <c r="AB1002">
        <v>3.9999999999999994E-2</v>
      </c>
      <c r="AC1002">
        <v>3.9999999999999994E-2</v>
      </c>
      <c r="AD1002">
        <v>3.9999999999999994E-2</v>
      </c>
      <c r="AE1002" t="str">
        <f>VLOOKUP(G1002,'[2]Fee Breakdown-After May18'!BO:BP,2,0)</f>
        <v>Pemesanan &amp; VoucherPropertiBiaya Pemesanan Apartemen</v>
      </c>
      <c r="AR1002" t="s">
        <v>2160</v>
      </c>
      <c r="AS1002" t="s">
        <v>2197</v>
      </c>
      <c r="AT1002" t="s">
        <v>719</v>
      </c>
    </row>
    <row r="1003" spans="1:46">
      <c r="A1003" t="s">
        <v>1405</v>
      </c>
      <c r="B1003">
        <v>2344592</v>
      </c>
      <c r="C1003" t="s">
        <v>1430</v>
      </c>
      <c r="D1003">
        <v>2316176</v>
      </c>
      <c r="E1003" t="s">
        <v>1438</v>
      </c>
      <c r="F1003">
        <v>2327568</v>
      </c>
      <c r="G1003" t="s">
        <v>3448</v>
      </c>
      <c r="H1003" t="s">
        <v>4537</v>
      </c>
      <c r="I1003" t="s">
        <v>3415</v>
      </c>
      <c r="J1003" t="s">
        <v>4538</v>
      </c>
      <c r="K1003">
        <v>0.04</v>
      </c>
      <c r="L1003">
        <v>0.06</v>
      </c>
      <c r="M1003">
        <v>1.9999999999999997E-2</v>
      </c>
      <c r="N1003">
        <v>0.1</v>
      </c>
      <c r="O1003">
        <v>0.08</v>
      </c>
      <c r="P1003">
        <v>-0.02</v>
      </c>
      <c r="Q1003">
        <v>0</v>
      </c>
      <c r="R1003">
        <v>-0.02</v>
      </c>
      <c r="S1003">
        <v>-0.02</v>
      </c>
      <c r="T1003">
        <v>-0.02</v>
      </c>
      <c r="U1003">
        <v>0.08</v>
      </c>
      <c r="V1003">
        <v>0.1</v>
      </c>
      <c r="W1003">
        <v>0.08</v>
      </c>
      <c r="X1003">
        <v>0.08</v>
      </c>
      <c r="Y1003">
        <v>0.08</v>
      </c>
      <c r="Z1003">
        <v>0.06</v>
      </c>
      <c r="AA1003">
        <v>0.08</v>
      </c>
      <c r="AB1003">
        <v>0.06</v>
      </c>
      <c r="AC1003">
        <v>0.06</v>
      </c>
      <c r="AD1003">
        <v>0.06</v>
      </c>
      <c r="AE1003" t="str">
        <f>VLOOKUP(G1003,'[2]Fee Breakdown-After May18'!BO:BP,2,0)</f>
        <v>Pemesanan &amp; VoucherPerjalanan &amp; TiketTur Internasional</v>
      </c>
      <c r="AR1003" t="s">
        <v>2160</v>
      </c>
      <c r="AS1003" t="s">
        <v>2220</v>
      </c>
    </row>
    <row r="1004" spans="1:46">
      <c r="A1004" t="s">
        <v>2248</v>
      </c>
      <c r="B1004">
        <v>600154</v>
      </c>
      <c r="C1004" t="s">
        <v>2250</v>
      </c>
      <c r="D1004">
        <v>808328</v>
      </c>
      <c r="E1004" t="s">
        <v>2255</v>
      </c>
      <c r="F1004">
        <v>600165</v>
      </c>
      <c r="G1004" t="s">
        <v>4686</v>
      </c>
      <c r="H1004" t="s">
        <v>4637</v>
      </c>
      <c r="I1004" t="s">
        <v>2547</v>
      </c>
      <c r="J1004" t="s">
        <v>2248</v>
      </c>
      <c r="K1004">
        <v>0.05</v>
      </c>
      <c r="L1004">
        <v>0.08</v>
      </c>
      <c r="M1004">
        <v>0.03</v>
      </c>
      <c r="N1004">
        <v>0.1</v>
      </c>
      <c r="O1004">
        <v>0.10500000000000001</v>
      </c>
      <c r="P1004">
        <v>-0.02</v>
      </c>
      <c r="Q1004">
        <v>0</v>
      </c>
      <c r="R1004">
        <v>-0.02</v>
      </c>
      <c r="S1004">
        <v>-0.02</v>
      </c>
      <c r="T1004">
        <v>-0.02</v>
      </c>
      <c r="U1004">
        <v>0.08</v>
      </c>
      <c r="V1004">
        <v>0.1</v>
      </c>
      <c r="W1004">
        <v>0.08</v>
      </c>
      <c r="X1004">
        <v>0.08</v>
      </c>
      <c r="Y1004">
        <v>0.08</v>
      </c>
      <c r="Z1004">
        <v>8.5000000000000006E-2</v>
      </c>
      <c r="AA1004">
        <v>0.10500000000000001</v>
      </c>
      <c r="AB1004">
        <v>8.5000000000000006E-2</v>
      </c>
      <c r="AC1004">
        <v>8.5000000000000006E-2</v>
      </c>
      <c r="AD1004">
        <v>8.5000000000000006E-2</v>
      </c>
      <c r="AE1004" t="str">
        <f>VLOOKUP(G1004,'[2]Fee Breakdown-After May18'!BO:BP,2,0)</f>
        <v>Tekstil &amp; Soft FurnishingSepreiSeprai &amp; Sarung Bantal</v>
      </c>
      <c r="AR1004" t="s">
        <v>2160</v>
      </c>
      <c r="AS1004" t="s">
        <v>2221</v>
      </c>
      <c r="AT1004" t="s">
        <v>2222</v>
      </c>
    </row>
    <row r="1005" spans="1:46">
      <c r="A1005" t="s">
        <v>1997</v>
      </c>
      <c r="B1005">
        <v>824584</v>
      </c>
      <c r="C1005" t="s">
        <v>2006</v>
      </c>
      <c r="D1005">
        <v>902664</v>
      </c>
      <c r="E1005" t="s">
        <v>2010</v>
      </c>
      <c r="F1005">
        <v>601419</v>
      </c>
      <c r="G1005" t="s">
        <v>3734</v>
      </c>
      <c r="H1005" t="s">
        <v>3114</v>
      </c>
      <c r="I1005" t="s">
        <v>246</v>
      </c>
      <c r="J1005" t="s">
        <v>1997</v>
      </c>
      <c r="K1005">
        <v>5.5E-2</v>
      </c>
      <c r="L1005">
        <v>0.08</v>
      </c>
      <c r="M1005">
        <v>2.5000000000000001E-2</v>
      </c>
      <c r="N1005">
        <v>0.1</v>
      </c>
      <c r="O1005">
        <v>0.11700000000000001</v>
      </c>
      <c r="P1005">
        <v>-0.02</v>
      </c>
      <c r="Q1005">
        <v>0</v>
      </c>
      <c r="R1005">
        <v>-0.02</v>
      </c>
      <c r="S1005">
        <v>-0.02</v>
      </c>
      <c r="T1005">
        <v>-0.02</v>
      </c>
      <c r="U1005">
        <v>0.08</v>
      </c>
      <c r="V1005">
        <v>0.1</v>
      </c>
      <c r="W1005">
        <v>0.08</v>
      </c>
      <c r="X1005">
        <v>0.08</v>
      </c>
      <c r="Y1005">
        <v>0.08</v>
      </c>
      <c r="Z1005">
        <v>9.7000000000000003E-2</v>
      </c>
      <c r="AA1005">
        <v>0.11700000000000001</v>
      </c>
      <c r="AB1005">
        <v>9.7000000000000003E-2</v>
      </c>
      <c r="AC1005">
        <v>9.7000000000000003E-2</v>
      </c>
      <c r="AD1005">
        <v>9.7000000000000003E-2</v>
      </c>
      <c r="AE1005" t="str">
        <f>VLOOKUP(G1005,'[2]Fee Breakdown-After May18'!BO:BP,2,0)</f>
        <v>Koper &amp; TasKoper &amp; Tas TravelTas Perjalanan</v>
      </c>
      <c r="AR1005" t="s">
        <v>2160</v>
      </c>
      <c r="AS1005" t="s">
        <v>2221</v>
      </c>
      <c r="AT1005" t="s">
        <v>2223</v>
      </c>
    </row>
    <row r="1006" spans="1:46">
      <c r="A1006" t="s">
        <v>1997</v>
      </c>
      <c r="B1006">
        <v>824584</v>
      </c>
      <c r="C1006" t="s">
        <v>1999</v>
      </c>
      <c r="D1006">
        <v>902792</v>
      </c>
      <c r="E1006" t="s">
        <v>2000</v>
      </c>
      <c r="F1006">
        <v>601446</v>
      </c>
      <c r="G1006" t="s">
        <v>3742</v>
      </c>
      <c r="H1006" t="s">
        <v>2812</v>
      </c>
      <c r="I1006" t="s">
        <v>246</v>
      </c>
      <c r="J1006" t="s">
        <v>1997</v>
      </c>
      <c r="K1006">
        <v>5.5E-2</v>
      </c>
      <c r="L1006">
        <v>0.08</v>
      </c>
      <c r="M1006">
        <v>2.5000000000000001E-2</v>
      </c>
      <c r="N1006">
        <v>0.1</v>
      </c>
      <c r="O1006">
        <v>0.11700000000000001</v>
      </c>
      <c r="P1006">
        <v>-0.02</v>
      </c>
      <c r="Q1006">
        <v>0</v>
      </c>
      <c r="R1006">
        <v>-0.02</v>
      </c>
      <c r="S1006">
        <v>-0.02</v>
      </c>
      <c r="T1006">
        <v>-0.02</v>
      </c>
      <c r="U1006">
        <v>0.08</v>
      </c>
      <c r="V1006">
        <v>0.1</v>
      </c>
      <c r="W1006">
        <v>0.08</v>
      </c>
      <c r="X1006">
        <v>0.08</v>
      </c>
      <c r="Y1006">
        <v>0.08</v>
      </c>
      <c r="Z1006">
        <v>9.7000000000000003E-2</v>
      </c>
      <c r="AA1006">
        <v>0.11700000000000001</v>
      </c>
      <c r="AB1006">
        <v>9.7000000000000003E-2</v>
      </c>
      <c r="AC1006">
        <v>9.7000000000000003E-2</v>
      </c>
      <c r="AD1006">
        <v>9.7000000000000003E-2</v>
      </c>
      <c r="AE1006" t="str">
        <f>VLOOKUP(G1006,'[2]Fee Breakdown-After May18'!BO:BP,2,0)</f>
        <v>Koper &amp; TasTas FungsionalRansel</v>
      </c>
      <c r="AR1006" t="s">
        <v>2160</v>
      </c>
      <c r="AS1006" t="s">
        <v>2221</v>
      </c>
      <c r="AT1006" t="s">
        <v>2224</v>
      </c>
    </row>
    <row r="1007" spans="1:46">
      <c r="A1007" t="s">
        <v>2160</v>
      </c>
      <c r="B1007">
        <v>603014</v>
      </c>
      <c r="C1007" t="s">
        <v>2161</v>
      </c>
      <c r="D1007">
        <v>834952</v>
      </c>
      <c r="E1007" t="s">
        <v>2168</v>
      </c>
      <c r="F1007">
        <v>603221</v>
      </c>
      <c r="G1007" t="s">
        <v>4625</v>
      </c>
      <c r="H1007" t="s">
        <v>4545</v>
      </c>
      <c r="I1007" t="s">
        <v>2971</v>
      </c>
      <c r="J1007" t="s">
        <v>3062</v>
      </c>
      <c r="K1007">
        <v>0.06</v>
      </c>
      <c r="L1007">
        <v>6.5000000000000002E-2</v>
      </c>
      <c r="M1007">
        <v>5.0000000000000044E-3</v>
      </c>
      <c r="N1007">
        <v>0.1</v>
      </c>
      <c r="O1007">
        <v>0.10500000000000001</v>
      </c>
      <c r="P1007">
        <v>-0.02</v>
      </c>
      <c r="Q1007">
        <v>0</v>
      </c>
      <c r="R1007">
        <v>-0.02</v>
      </c>
      <c r="S1007">
        <v>-0.02</v>
      </c>
      <c r="T1007">
        <v>-0.02</v>
      </c>
      <c r="U1007">
        <v>0.08</v>
      </c>
      <c r="V1007">
        <v>0.1</v>
      </c>
      <c r="W1007">
        <v>0.08</v>
      </c>
      <c r="X1007">
        <v>0.08</v>
      </c>
      <c r="Y1007">
        <v>0.08</v>
      </c>
      <c r="Z1007">
        <v>8.5000000000000006E-2</v>
      </c>
      <c r="AA1007">
        <v>0.10500000000000001</v>
      </c>
      <c r="AB1007">
        <v>8.5000000000000006E-2</v>
      </c>
      <c r="AC1007">
        <v>8.5000000000000006E-2</v>
      </c>
      <c r="AD1007">
        <v>8.5000000000000006E-2</v>
      </c>
      <c r="AE1007" t="str">
        <f>VLOOKUP(G1007,'[2]Fee Breakdown-After May18'!BO:BP,2,0)</f>
        <v>Olahraga &amp; OutdoorPeralatan Olahraga BolaTenis</v>
      </c>
      <c r="AR1007" t="s">
        <v>2160</v>
      </c>
      <c r="AS1007" t="s">
        <v>2221</v>
      </c>
      <c r="AT1007" t="s">
        <v>2225</v>
      </c>
    </row>
    <row r="1008" spans="1:46">
      <c r="A1008" t="s">
        <v>1811</v>
      </c>
      <c r="B1008">
        <v>600001</v>
      </c>
      <c r="C1008" t="s">
        <v>1845</v>
      </c>
      <c r="D1008">
        <v>851848</v>
      </c>
      <c r="E1008" t="s">
        <v>1850</v>
      </c>
      <c r="F1008">
        <v>852872</v>
      </c>
      <c r="G1008" t="s">
        <v>4691</v>
      </c>
      <c r="H1008" t="s">
        <v>2808</v>
      </c>
      <c r="I1008" t="s">
        <v>2547</v>
      </c>
      <c r="J1008" t="s">
        <v>1811</v>
      </c>
      <c r="K1008">
        <v>0.06</v>
      </c>
      <c r="L1008">
        <v>0.08</v>
      </c>
      <c r="M1008">
        <v>2.0000000000000004E-2</v>
      </c>
      <c r="N1008">
        <v>0.1</v>
      </c>
      <c r="O1008">
        <v>0.122</v>
      </c>
      <c r="P1008">
        <v>-0.02</v>
      </c>
      <c r="Q1008">
        <v>0</v>
      </c>
      <c r="R1008">
        <v>-0.02</v>
      </c>
      <c r="S1008">
        <v>-0.02</v>
      </c>
      <c r="T1008">
        <v>-0.02</v>
      </c>
      <c r="U1008">
        <v>0.08</v>
      </c>
      <c r="V1008">
        <v>0.1</v>
      </c>
      <c r="W1008">
        <v>0.08</v>
      </c>
      <c r="X1008">
        <v>0.08</v>
      </c>
      <c r="Y1008">
        <v>0.08</v>
      </c>
      <c r="Z1008">
        <v>0.10199999999999999</v>
      </c>
      <c r="AA1008">
        <v>0.122</v>
      </c>
      <c r="AB1008">
        <v>0.10199999999999999</v>
      </c>
      <c r="AC1008">
        <v>0.10199999999999999</v>
      </c>
      <c r="AD1008">
        <v>0.10199999999999999</v>
      </c>
      <c r="AE1008" t="str">
        <f>VLOOKUP(G1008,'[2]Fee Breakdown-After May18'!BO:BP,2,0)</f>
        <v>Perlengkapan RumahHome OrganizerHolder &amp; Rak Penyimpanan</v>
      </c>
      <c r="AR1008" t="s">
        <v>2160</v>
      </c>
      <c r="AS1008" t="s">
        <v>2221</v>
      </c>
      <c r="AT1008" t="s">
        <v>2226</v>
      </c>
    </row>
    <row r="1009" spans="1:46">
      <c r="A1009" t="s">
        <v>1444</v>
      </c>
      <c r="B1009">
        <v>801928</v>
      </c>
      <c r="C1009" t="s">
        <v>1465</v>
      </c>
      <c r="D1009">
        <v>992392</v>
      </c>
      <c r="E1009" t="s">
        <v>1472</v>
      </c>
      <c r="F1009">
        <v>928392</v>
      </c>
      <c r="G1009" t="s">
        <v>4446</v>
      </c>
      <c r="H1009" t="s">
        <v>4072</v>
      </c>
      <c r="I1009" t="s">
        <v>2971</v>
      </c>
      <c r="J1009" t="s">
        <v>3208</v>
      </c>
      <c r="K1009">
        <v>0.05</v>
      </c>
      <c r="L1009">
        <v>0.08</v>
      </c>
      <c r="M1009">
        <v>0.03</v>
      </c>
      <c r="N1009">
        <v>0.1</v>
      </c>
      <c r="O1009">
        <v>8.2000000000000003E-2</v>
      </c>
      <c r="P1009">
        <v>-0.02</v>
      </c>
      <c r="Q1009">
        <v>0</v>
      </c>
      <c r="R1009">
        <v>-0.02</v>
      </c>
      <c r="S1009">
        <v>-0.02</v>
      </c>
      <c r="T1009">
        <v>-0.02</v>
      </c>
      <c r="U1009">
        <v>0.08</v>
      </c>
      <c r="V1009">
        <v>0.1</v>
      </c>
      <c r="W1009">
        <v>0.08</v>
      </c>
      <c r="X1009">
        <v>0.08</v>
      </c>
      <c r="Y1009">
        <v>0.08</v>
      </c>
      <c r="Z1009">
        <v>6.2E-2</v>
      </c>
      <c r="AA1009">
        <v>8.2000000000000003E-2</v>
      </c>
      <c r="AB1009">
        <v>6.2E-2</v>
      </c>
      <c r="AC1009">
        <v>6.2E-2</v>
      </c>
      <c r="AD1009">
        <v>6.2E-2</v>
      </c>
      <c r="AE1009" t="str">
        <f>VLOOKUP(G1009,'[2]Fee Breakdown-After May18'!BO:BP,2,0)</f>
        <v>Buku, Majalah, &amp; AudioGaya Hidup &amp; HobiResep &amp; Memasak</v>
      </c>
      <c r="AR1009" t="s">
        <v>2160</v>
      </c>
      <c r="AS1009" t="s">
        <v>2221</v>
      </c>
      <c r="AT1009" t="s">
        <v>2227</v>
      </c>
    </row>
    <row r="1010" spans="1:46">
      <c r="A1010" t="s">
        <v>1444</v>
      </c>
      <c r="B1010">
        <v>801928</v>
      </c>
      <c r="C1010" t="s">
        <v>1465</v>
      </c>
      <c r="D1010">
        <v>992392</v>
      </c>
      <c r="E1010" t="s">
        <v>1466</v>
      </c>
      <c r="F1010">
        <v>929288</v>
      </c>
      <c r="G1010" t="s">
        <v>4432</v>
      </c>
      <c r="H1010" t="s">
        <v>4072</v>
      </c>
      <c r="I1010" t="s">
        <v>2971</v>
      </c>
      <c r="J1010" t="s">
        <v>3208</v>
      </c>
      <c r="K1010">
        <v>0.05</v>
      </c>
      <c r="L1010">
        <v>0.08</v>
      </c>
      <c r="M1010">
        <v>0.03</v>
      </c>
      <c r="N1010">
        <v>0.1</v>
      </c>
      <c r="O1010">
        <v>8.2000000000000003E-2</v>
      </c>
      <c r="P1010">
        <v>-0.02</v>
      </c>
      <c r="Q1010">
        <v>0</v>
      </c>
      <c r="R1010">
        <v>-0.02</v>
      </c>
      <c r="S1010">
        <v>-0.02</v>
      </c>
      <c r="T1010">
        <v>-0.02</v>
      </c>
      <c r="U1010">
        <v>0.08</v>
      </c>
      <c r="V1010">
        <v>0.1</v>
      </c>
      <c r="W1010">
        <v>0.08</v>
      </c>
      <c r="X1010">
        <v>0.08</v>
      </c>
      <c r="Y1010">
        <v>0.08</v>
      </c>
      <c r="Z1010">
        <v>6.2E-2</v>
      </c>
      <c r="AA1010">
        <v>8.2000000000000003E-2</v>
      </c>
      <c r="AB1010">
        <v>6.2E-2</v>
      </c>
      <c r="AC1010">
        <v>6.2E-2</v>
      </c>
      <c r="AD1010">
        <v>6.2E-2</v>
      </c>
      <c r="AE1010" t="str">
        <f>VLOOKUP(G1010,'[2]Fee Breakdown-After May18'!BO:BP,2,0)</f>
        <v>Buku, Majalah, &amp; AudioGaya Hidup &amp; HobiKomik &amp; Manga</v>
      </c>
      <c r="AR1010" t="s">
        <v>2160</v>
      </c>
      <c r="AS1010" t="s">
        <v>2221</v>
      </c>
      <c r="AT1010" t="s">
        <v>2228</v>
      </c>
    </row>
    <row r="1011" spans="1:46">
      <c r="A1011" t="s">
        <v>1405</v>
      </c>
      <c r="B1011">
        <v>2344592</v>
      </c>
      <c r="C1011" t="s">
        <v>1430</v>
      </c>
      <c r="D1011">
        <v>2316176</v>
      </c>
      <c r="E1011" t="s">
        <v>1441</v>
      </c>
      <c r="F1011">
        <v>2327824</v>
      </c>
      <c r="G1011" t="s">
        <v>3455</v>
      </c>
      <c r="H1011" t="s">
        <v>4537</v>
      </c>
      <c r="I1011" t="s">
        <v>3415</v>
      </c>
      <c r="J1011" t="s">
        <v>4538</v>
      </c>
      <c r="K1011">
        <v>0.04</v>
      </c>
      <c r="L1011">
        <v>0.06</v>
      </c>
      <c r="M1011">
        <v>1.9999999999999997E-2</v>
      </c>
      <c r="N1011">
        <v>0.1</v>
      </c>
      <c r="O1011">
        <v>0.08</v>
      </c>
      <c r="P1011">
        <v>-0.02</v>
      </c>
      <c r="Q1011">
        <v>0</v>
      </c>
      <c r="R1011">
        <v>-0.02</v>
      </c>
      <c r="S1011">
        <v>-0.02</v>
      </c>
      <c r="T1011">
        <v>-0.02</v>
      </c>
      <c r="U1011">
        <v>0.08</v>
      </c>
      <c r="V1011">
        <v>0.1</v>
      </c>
      <c r="W1011">
        <v>0.08</v>
      </c>
      <c r="X1011">
        <v>0.08</v>
      </c>
      <c r="Y1011">
        <v>0.08</v>
      </c>
      <c r="Z1011">
        <v>0.06</v>
      </c>
      <c r="AA1011">
        <v>0.08</v>
      </c>
      <c r="AB1011">
        <v>0.06</v>
      </c>
      <c r="AC1011">
        <v>0.06</v>
      </c>
      <c r="AD1011">
        <v>0.06</v>
      </c>
      <c r="AE1011" t="str">
        <f>VLOOKUP(G1011,'[2]Fee Breakdown-After May18'!BO:BP,2,0)</f>
        <v>Pemesanan &amp; VoucherPerjalanan &amp; TiketTur Keagamaan</v>
      </c>
      <c r="AR1011" t="s">
        <v>2160</v>
      </c>
      <c r="AS1011" t="s">
        <v>2221</v>
      </c>
      <c r="AT1011" t="s">
        <v>2229</v>
      </c>
    </row>
    <row r="1012" spans="1:46">
      <c r="A1012" t="s">
        <v>1405</v>
      </c>
      <c r="B1012">
        <v>2344592</v>
      </c>
      <c r="C1012" t="s">
        <v>1410</v>
      </c>
      <c r="D1012">
        <v>2316048</v>
      </c>
      <c r="E1012" t="s">
        <v>1415</v>
      </c>
      <c r="F1012">
        <v>2324752</v>
      </c>
      <c r="G1012" t="s">
        <v>3461</v>
      </c>
      <c r="H1012" t="s">
        <v>4525</v>
      </c>
      <c r="I1012" t="s">
        <v>3415</v>
      </c>
      <c r="J1012" t="s">
        <v>4526</v>
      </c>
      <c r="K1012">
        <v>0.04</v>
      </c>
      <c r="L1012">
        <v>0.06</v>
      </c>
      <c r="M1012">
        <v>1.9999999999999997E-2</v>
      </c>
      <c r="N1012">
        <v>9.5000000000000001E-2</v>
      </c>
      <c r="O1012">
        <v>0.06</v>
      </c>
      <c r="P1012">
        <v>-0.02</v>
      </c>
      <c r="Q1012">
        <v>0</v>
      </c>
      <c r="R1012">
        <v>-0.02</v>
      </c>
      <c r="S1012">
        <v>-0.02</v>
      </c>
      <c r="T1012">
        <v>-0.02</v>
      </c>
      <c r="U1012">
        <v>7.4999999999999997E-2</v>
      </c>
      <c r="V1012">
        <v>9.5000000000000001E-2</v>
      </c>
      <c r="W1012">
        <v>7.4999999999999997E-2</v>
      </c>
      <c r="X1012">
        <v>7.4999999999999997E-2</v>
      </c>
      <c r="Y1012">
        <v>7.4999999999999997E-2</v>
      </c>
      <c r="Z1012">
        <v>3.9999999999999994E-2</v>
      </c>
      <c r="AA1012">
        <v>0.06</v>
      </c>
      <c r="AB1012">
        <v>3.9999999999999994E-2</v>
      </c>
      <c r="AC1012">
        <v>3.9999999999999994E-2</v>
      </c>
      <c r="AD1012">
        <v>3.9999999999999994E-2</v>
      </c>
      <c r="AE1012" t="str">
        <f>VLOOKUP(G1012,'[2]Fee Breakdown-After May18'!BO:BP,2,0)</f>
        <v>Pemesanan &amp; VoucherPropertiBiaya Pemesanan Gedung</v>
      </c>
      <c r="AR1012" t="s">
        <v>2160</v>
      </c>
      <c r="AS1012" t="s">
        <v>2221</v>
      </c>
      <c r="AT1012" t="s">
        <v>2230</v>
      </c>
    </row>
    <row r="1013" spans="1:46">
      <c r="A1013" t="s">
        <v>1244</v>
      </c>
      <c r="B1013">
        <v>602284</v>
      </c>
      <c r="C1013" t="s">
        <v>1309</v>
      </c>
      <c r="D1013">
        <v>877576</v>
      </c>
      <c r="E1013" t="s">
        <v>1315</v>
      </c>
      <c r="F1013">
        <v>998792</v>
      </c>
      <c r="G1013" t="s">
        <v>4071</v>
      </c>
      <c r="H1013" t="s">
        <v>3755</v>
      </c>
      <c r="I1013" t="s">
        <v>2457</v>
      </c>
      <c r="J1013" t="s">
        <v>2739</v>
      </c>
      <c r="K1013">
        <v>0.04</v>
      </c>
      <c r="L1013">
        <v>7.0000000000000007E-2</v>
      </c>
      <c r="M1013">
        <v>3.0000000000000006E-2</v>
      </c>
      <c r="N1013">
        <v>0.1</v>
      </c>
      <c r="O1013">
        <v>0.11700000000000001</v>
      </c>
      <c r="P1013">
        <v>-0.02</v>
      </c>
      <c r="Q1013">
        <v>0</v>
      </c>
      <c r="R1013">
        <v>-0.02</v>
      </c>
      <c r="S1013">
        <v>-0.02</v>
      </c>
      <c r="T1013">
        <v>-0.02</v>
      </c>
      <c r="U1013">
        <v>0.08</v>
      </c>
      <c r="V1013">
        <v>0.1</v>
      </c>
      <c r="W1013">
        <v>0.08</v>
      </c>
      <c r="X1013">
        <v>0.08</v>
      </c>
      <c r="Y1013">
        <v>0.08</v>
      </c>
      <c r="Z1013">
        <v>9.7000000000000003E-2</v>
      </c>
      <c r="AA1013">
        <v>0.11700000000000001</v>
      </c>
      <c r="AB1013">
        <v>9.7000000000000003E-2</v>
      </c>
      <c r="AC1013">
        <v>9.7000000000000003E-2</v>
      </c>
      <c r="AD1013">
        <v>9.7000000000000003E-2</v>
      </c>
      <c r="AE1013" t="str">
        <f>VLOOKUP(G1013,'[2]Fee Breakdown-After May18'!BO:BP,2,0)</f>
        <v>Bayi &amp; PersalinanPerlengkapan Bayi untuk TravelSabuk Pengaman &amp; Aksesorinya</v>
      </c>
      <c r="AR1013" t="s">
        <v>2160</v>
      </c>
      <c r="AS1013" t="s">
        <v>2221</v>
      </c>
      <c r="AT1013" t="s">
        <v>2231</v>
      </c>
    </row>
    <row r="1014" spans="1:46">
      <c r="A1014" t="s">
        <v>1405</v>
      </c>
      <c r="B1014">
        <v>2344592</v>
      </c>
      <c r="C1014" t="s">
        <v>1410</v>
      </c>
      <c r="D1014">
        <v>2316048</v>
      </c>
      <c r="E1014" t="s">
        <v>1423</v>
      </c>
      <c r="F1014">
        <v>2326800</v>
      </c>
      <c r="G1014" t="s">
        <v>3510</v>
      </c>
      <c r="H1014" t="s">
        <v>4525</v>
      </c>
      <c r="I1014" t="s">
        <v>3415</v>
      </c>
      <c r="J1014" t="s">
        <v>4526</v>
      </c>
      <c r="K1014">
        <v>0.04</v>
      </c>
      <c r="L1014">
        <v>0.06</v>
      </c>
      <c r="M1014">
        <v>1.9999999999999997E-2</v>
      </c>
      <c r="N1014">
        <v>9.5000000000000001E-2</v>
      </c>
      <c r="O1014">
        <v>4.4999999999999998E-2</v>
      </c>
      <c r="P1014">
        <v>-0.02</v>
      </c>
      <c r="Q1014">
        <v>0</v>
      </c>
      <c r="R1014">
        <v>-0.02</v>
      </c>
      <c r="S1014">
        <v>-0.02</v>
      </c>
      <c r="T1014">
        <v>-0.02</v>
      </c>
      <c r="U1014">
        <v>7.4999999999999997E-2</v>
      </c>
      <c r="V1014">
        <v>9.5000000000000001E-2</v>
      </c>
      <c r="W1014">
        <v>7.4999999999999997E-2</v>
      </c>
      <c r="X1014">
        <v>7.4999999999999997E-2</v>
      </c>
      <c r="Y1014">
        <v>7.4999999999999997E-2</v>
      </c>
      <c r="Z1014">
        <v>2.4999999999999998E-2</v>
      </c>
      <c r="AA1014">
        <v>4.4999999999999998E-2</v>
      </c>
      <c r="AB1014">
        <v>2.4999999999999998E-2</v>
      </c>
      <c r="AC1014">
        <v>2.4999999999999998E-2</v>
      </c>
      <c r="AD1014">
        <v>2.4999999999999998E-2</v>
      </c>
      <c r="AE1014" t="str">
        <f>VLOOKUP(G1014,'[2]Fee Breakdown-After May18'!BO:BP,2,0)</f>
        <v>Pemesanan &amp; VoucherPropertiSewa Tanah</v>
      </c>
      <c r="AR1014" t="s">
        <v>2160</v>
      </c>
      <c r="AS1014" t="s">
        <v>2221</v>
      </c>
      <c r="AT1014" t="s">
        <v>2232</v>
      </c>
    </row>
    <row r="1015" spans="1:46">
      <c r="A1015" t="s">
        <v>2160</v>
      </c>
      <c r="B1015">
        <v>603014</v>
      </c>
      <c r="C1015" t="s">
        <v>2247</v>
      </c>
      <c r="D1015">
        <v>835208</v>
      </c>
      <c r="G1015" t="s">
        <v>4630</v>
      </c>
      <c r="H1015" t="s">
        <v>4630</v>
      </c>
      <c r="I1015" t="s">
        <v>2971</v>
      </c>
      <c r="J1015" t="s">
        <v>3062</v>
      </c>
      <c r="K1015">
        <v>0.06</v>
      </c>
      <c r="L1015">
        <v>6.5000000000000002E-2</v>
      </c>
      <c r="M1015">
        <v>5.0000000000000044E-3</v>
      </c>
      <c r="N1015">
        <v>0.1</v>
      </c>
      <c r="O1015">
        <v>0.122</v>
      </c>
      <c r="P1015">
        <v>-0.02</v>
      </c>
      <c r="Q1015">
        <v>0</v>
      </c>
      <c r="R1015">
        <v>-0.02</v>
      </c>
      <c r="S1015">
        <v>-0.02</v>
      </c>
      <c r="T1015">
        <v>-0.02</v>
      </c>
      <c r="U1015">
        <v>0.08</v>
      </c>
      <c r="V1015">
        <v>0.1</v>
      </c>
      <c r="W1015">
        <v>0.08</v>
      </c>
      <c r="X1015">
        <v>0.08</v>
      </c>
      <c r="Y1015">
        <v>0.08</v>
      </c>
      <c r="Z1015">
        <v>0.10199999999999999</v>
      </c>
      <c r="AA1015">
        <v>0.122</v>
      </c>
      <c r="AB1015">
        <v>0.10199999999999999</v>
      </c>
      <c r="AC1015">
        <v>0.10199999999999999</v>
      </c>
      <c r="AD1015">
        <v>0.10199999999999999</v>
      </c>
      <c r="AE1015" t="str">
        <f>VLOOKUP(G1015,'[2]Fee Breakdown-After May18'!BO:BP,2,0)</f>
        <v>Olahraga &amp; OutdoorPeralatan Olahraga Musim Dingin</v>
      </c>
      <c r="AR1015" t="s">
        <v>2160</v>
      </c>
      <c r="AS1015" t="s">
        <v>2221</v>
      </c>
      <c r="AT1015" t="s">
        <v>2233</v>
      </c>
    </row>
    <row r="1016" spans="1:46">
      <c r="A1016" t="s">
        <v>1405</v>
      </c>
      <c r="B1016">
        <v>2344592</v>
      </c>
      <c r="C1016" t="s">
        <v>1430</v>
      </c>
      <c r="D1016">
        <v>2316176</v>
      </c>
      <c r="E1016" t="s">
        <v>1433</v>
      </c>
      <c r="F1016">
        <v>2327952</v>
      </c>
      <c r="G1016" t="s">
        <v>3430</v>
      </c>
      <c r="H1016" t="s">
        <v>4537</v>
      </c>
      <c r="I1016" t="s">
        <v>3415</v>
      </c>
      <c r="J1016" t="s">
        <v>4538</v>
      </c>
      <c r="K1016">
        <v>0.04</v>
      </c>
      <c r="L1016">
        <v>0.06</v>
      </c>
      <c r="M1016">
        <v>1.9999999999999997E-2</v>
      </c>
      <c r="N1016">
        <v>0.1</v>
      </c>
      <c r="O1016">
        <v>0.08</v>
      </c>
      <c r="P1016">
        <v>-0.02</v>
      </c>
      <c r="Q1016">
        <v>0</v>
      </c>
      <c r="R1016">
        <v>-0.02</v>
      </c>
      <c r="S1016">
        <v>-0.02</v>
      </c>
      <c r="T1016">
        <v>-0.02</v>
      </c>
      <c r="U1016">
        <v>0.08</v>
      </c>
      <c r="V1016">
        <v>0.1</v>
      </c>
      <c r="W1016">
        <v>0.08</v>
      </c>
      <c r="X1016">
        <v>0.08</v>
      </c>
      <c r="Y1016">
        <v>0.08</v>
      </c>
      <c r="Z1016">
        <v>0.06</v>
      </c>
      <c r="AA1016">
        <v>0.08</v>
      </c>
      <c r="AB1016">
        <v>0.06</v>
      </c>
      <c r="AC1016">
        <v>0.06</v>
      </c>
      <c r="AD1016">
        <v>0.06</v>
      </c>
      <c r="AE1016" t="str">
        <f>VLOOKUP(G1016,'[2]Fee Breakdown-After May18'!BO:BP,2,0)</f>
        <v>Pemesanan &amp; VoucherPerjalanan &amp; TiketSewa Kostum</v>
      </c>
      <c r="AR1016" t="s">
        <v>2160</v>
      </c>
      <c r="AS1016" t="s">
        <v>2221</v>
      </c>
      <c r="AT1016" t="s">
        <v>2234</v>
      </c>
    </row>
    <row r="1017" spans="1:46">
      <c r="A1017" t="s">
        <v>1405</v>
      </c>
      <c r="B1017">
        <v>2344592</v>
      </c>
      <c r="C1017" t="s">
        <v>1410</v>
      </c>
      <c r="D1017">
        <v>2316048</v>
      </c>
      <c r="E1017" t="s">
        <v>1412</v>
      </c>
      <c r="F1017">
        <v>2325392</v>
      </c>
      <c r="G1017" t="s">
        <v>3476</v>
      </c>
      <c r="H1017" t="s">
        <v>4525</v>
      </c>
      <c r="I1017" t="s">
        <v>3415</v>
      </c>
      <c r="J1017" t="s">
        <v>4526</v>
      </c>
      <c r="K1017">
        <v>0.04</v>
      </c>
      <c r="L1017">
        <v>0.06</v>
      </c>
      <c r="M1017">
        <v>1.9999999999999997E-2</v>
      </c>
      <c r="N1017">
        <v>9.5000000000000001E-2</v>
      </c>
      <c r="O1017">
        <v>4.4999999999999998E-2</v>
      </c>
      <c r="P1017">
        <v>-0.02</v>
      </c>
      <c r="Q1017">
        <v>0</v>
      </c>
      <c r="R1017">
        <v>-0.02</v>
      </c>
      <c r="S1017">
        <v>-0.02</v>
      </c>
      <c r="T1017">
        <v>-0.02</v>
      </c>
      <c r="U1017">
        <v>7.4999999999999997E-2</v>
      </c>
      <c r="V1017">
        <v>9.5000000000000001E-2</v>
      </c>
      <c r="W1017">
        <v>7.4999999999999997E-2</v>
      </c>
      <c r="X1017">
        <v>7.4999999999999997E-2</v>
      </c>
      <c r="Y1017">
        <v>7.4999999999999997E-2</v>
      </c>
      <c r="Z1017">
        <v>2.4999999999999998E-2</v>
      </c>
      <c r="AA1017">
        <v>4.4999999999999998E-2</v>
      </c>
      <c r="AB1017">
        <v>2.4999999999999998E-2</v>
      </c>
      <c r="AC1017">
        <v>2.4999999999999998E-2</v>
      </c>
      <c r="AD1017">
        <v>2.4999999999999998E-2</v>
      </c>
      <c r="AE1017" t="str">
        <f>VLOOKUP(G1017,'[2]Fee Breakdown-After May18'!BO:BP,2,0)</f>
        <v>Pemesanan &amp; VoucherPropertiPembayaran Penuh Apartemen</v>
      </c>
      <c r="AR1017" t="s">
        <v>2160</v>
      </c>
      <c r="AS1017" t="s">
        <v>2221</v>
      </c>
      <c r="AT1017" t="s">
        <v>2235</v>
      </c>
    </row>
    <row r="1018" spans="1:46">
      <c r="A1018" t="s">
        <v>1405</v>
      </c>
      <c r="B1018">
        <v>2344592</v>
      </c>
      <c r="C1018" t="s">
        <v>1410</v>
      </c>
      <c r="D1018">
        <v>2316048</v>
      </c>
      <c r="E1018" t="s">
        <v>1421</v>
      </c>
      <c r="F1018">
        <v>2325136</v>
      </c>
      <c r="G1018" t="s">
        <v>3470</v>
      </c>
      <c r="H1018" t="s">
        <v>4525</v>
      </c>
      <c r="I1018" t="s">
        <v>3415</v>
      </c>
      <c r="J1018" t="s">
        <v>4526</v>
      </c>
      <c r="K1018">
        <v>0.04</v>
      </c>
      <c r="L1018">
        <v>0.06</v>
      </c>
      <c r="M1018">
        <v>1.9999999999999997E-2</v>
      </c>
      <c r="N1018">
        <v>9.5000000000000001E-2</v>
      </c>
      <c r="O1018">
        <v>0.06</v>
      </c>
      <c r="P1018">
        <v>-0.02</v>
      </c>
      <c r="Q1018">
        <v>0</v>
      </c>
      <c r="R1018">
        <v>-0.02</v>
      </c>
      <c r="S1018">
        <v>-0.02</v>
      </c>
      <c r="T1018">
        <v>-0.02</v>
      </c>
      <c r="U1018">
        <v>7.4999999999999997E-2</v>
      </c>
      <c r="V1018">
        <v>9.5000000000000001E-2</v>
      </c>
      <c r="W1018">
        <v>7.4999999999999997E-2</v>
      </c>
      <c r="X1018">
        <v>7.4999999999999997E-2</v>
      </c>
      <c r="Y1018">
        <v>7.4999999999999997E-2</v>
      </c>
      <c r="Z1018">
        <v>3.9999999999999994E-2</v>
      </c>
      <c r="AA1018">
        <v>0.06</v>
      </c>
      <c r="AB1018">
        <v>3.9999999999999994E-2</v>
      </c>
      <c r="AC1018">
        <v>3.9999999999999994E-2</v>
      </c>
      <c r="AD1018">
        <v>3.9999999999999994E-2</v>
      </c>
      <c r="AE1018" t="str">
        <f>VLOOKUP(G1018,'[2]Fee Breakdown-After May18'!BO:BP,2,0)</f>
        <v>Pemesanan &amp; VoucherPropertiBiaya Pemesanan Tanah</v>
      </c>
      <c r="AR1018" t="s">
        <v>2160</v>
      </c>
      <c r="AS1018" t="s">
        <v>2221</v>
      </c>
      <c r="AT1018" t="s">
        <v>2236</v>
      </c>
    </row>
    <row r="1019" spans="1:46">
      <c r="A1019" t="s">
        <v>2160</v>
      </c>
      <c r="B1019">
        <v>603014</v>
      </c>
      <c r="C1019" t="s">
        <v>2197</v>
      </c>
      <c r="D1019">
        <v>835592</v>
      </c>
      <c r="E1019" t="s">
        <v>709</v>
      </c>
      <c r="F1019">
        <v>969864</v>
      </c>
      <c r="G1019" t="s">
        <v>4562</v>
      </c>
      <c r="H1019" t="s">
        <v>3150</v>
      </c>
      <c r="I1019" t="s">
        <v>2971</v>
      </c>
      <c r="J1019" t="s">
        <v>3062</v>
      </c>
      <c r="K1019">
        <v>0.06</v>
      </c>
      <c r="L1019">
        <v>6.5000000000000002E-2</v>
      </c>
      <c r="M1019">
        <v>5.0000000000000044E-3</v>
      </c>
      <c r="N1019">
        <v>0.1</v>
      </c>
      <c r="O1019">
        <v>0.1</v>
      </c>
      <c r="P1019">
        <v>-0.02</v>
      </c>
      <c r="Q1019">
        <v>0</v>
      </c>
      <c r="R1019">
        <v>-0.02</v>
      </c>
      <c r="S1019">
        <v>-0.02</v>
      </c>
      <c r="T1019">
        <v>-0.02</v>
      </c>
      <c r="U1019">
        <v>0.08</v>
      </c>
      <c r="V1019">
        <v>0.1</v>
      </c>
      <c r="W1019">
        <v>0.08</v>
      </c>
      <c r="X1019">
        <v>0.08</v>
      </c>
      <c r="Y1019">
        <v>0.08</v>
      </c>
      <c r="Z1019">
        <v>0.08</v>
      </c>
      <c r="AA1019">
        <v>0.1</v>
      </c>
      <c r="AB1019">
        <v>0.08</v>
      </c>
      <c r="AC1019">
        <v>0.08</v>
      </c>
      <c r="AD1019">
        <v>0.08</v>
      </c>
      <c r="AE1019" t="str">
        <f>VLOOKUP(G1019,'[2]Fee Breakdown-After May18'!BO:BP,2,0)</f>
        <v>Olahraga &amp; OutdoorPeralatan Bersantai &amp; Rekreasi Luar RuanganPaintball</v>
      </c>
      <c r="AR1019" t="s">
        <v>2160</v>
      </c>
      <c r="AS1019" t="s">
        <v>2221</v>
      </c>
      <c r="AT1019" t="s">
        <v>2237</v>
      </c>
    </row>
    <row r="1020" spans="1:46">
      <c r="A1020" t="s">
        <v>2160</v>
      </c>
      <c r="B1020">
        <v>603014</v>
      </c>
      <c r="C1020" t="s">
        <v>2197</v>
      </c>
      <c r="D1020">
        <v>835592</v>
      </c>
      <c r="E1020" t="s">
        <v>2210</v>
      </c>
      <c r="F1020">
        <v>999944</v>
      </c>
      <c r="G1020" t="s">
        <v>4556</v>
      </c>
      <c r="H1020" t="s">
        <v>3150</v>
      </c>
      <c r="I1020" t="s">
        <v>2971</v>
      </c>
      <c r="J1020" t="s">
        <v>3062</v>
      </c>
      <c r="K1020">
        <v>0.06</v>
      </c>
      <c r="L1020">
        <v>6.5000000000000002E-2</v>
      </c>
      <c r="M1020">
        <v>5.0000000000000044E-3</v>
      </c>
      <c r="N1020">
        <v>0.1</v>
      </c>
      <c r="O1020">
        <v>0.1</v>
      </c>
      <c r="P1020">
        <v>-0.02</v>
      </c>
      <c r="Q1020">
        <v>0</v>
      </c>
      <c r="R1020">
        <v>-0.02</v>
      </c>
      <c r="S1020">
        <v>-0.02</v>
      </c>
      <c r="T1020">
        <v>-0.02</v>
      </c>
      <c r="U1020">
        <v>0.08</v>
      </c>
      <c r="V1020">
        <v>0.1</v>
      </c>
      <c r="W1020">
        <v>0.08</v>
      </c>
      <c r="X1020">
        <v>0.08</v>
      </c>
      <c r="Y1020">
        <v>0.08</v>
      </c>
      <c r="Z1020">
        <v>0.08</v>
      </c>
      <c r="AA1020">
        <v>0.1</v>
      </c>
      <c r="AB1020">
        <v>0.08</v>
      </c>
      <c r="AC1020">
        <v>0.08</v>
      </c>
      <c r="AD1020">
        <v>0.08</v>
      </c>
      <c r="AE1020" t="str">
        <f>VLOOKUP(G1020,'[2]Fee Breakdown-After May18'!BO:BP,2,0)</f>
        <v>Olahraga &amp; OutdoorPeralatan Bersantai &amp; Rekreasi Luar RuanganBerburu</v>
      </c>
      <c r="AR1020" t="s">
        <v>2160</v>
      </c>
      <c r="AS1020" t="s">
        <v>2221</v>
      </c>
      <c r="AT1020" t="s">
        <v>2238</v>
      </c>
    </row>
    <row r="1021" spans="1:46">
      <c r="A1021" t="s">
        <v>2146</v>
      </c>
      <c r="B1021">
        <v>856720</v>
      </c>
      <c r="C1021" t="s">
        <v>2150</v>
      </c>
      <c r="D1021">
        <v>856976</v>
      </c>
      <c r="G1021" t="s">
        <v>4417</v>
      </c>
      <c r="H1021" t="s">
        <v>4417</v>
      </c>
      <c r="I1021" t="s">
        <v>2971</v>
      </c>
      <c r="J1021" t="s">
        <v>3291</v>
      </c>
      <c r="K1021">
        <v>0.04</v>
      </c>
      <c r="L1021">
        <v>0.04</v>
      </c>
      <c r="M1021">
        <v>0</v>
      </c>
      <c r="N1021">
        <v>9.5000000000000001E-2</v>
      </c>
      <c r="O1021">
        <v>9.5000000000000001E-2</v>
      </c>
      <c r="P1021">
        <v>-0.02</v>
      </c>
      <c r="Q1021">
        <v>0</v>
      </c>
      <c r="R1021">
        <v>-0.02</v>
      </c>
      <c r="S1021">
        <v>-0.02</v>
      </c>
      <c r="T1021">
        <v>-0.02</v>
      </c>
      <c r="U1021">
        <v>7.4999999999999997E-2</v>
      </c>
      <c r="V1021">
        <v>9.5000000000000001E-2</v>
      </c>
      <c r="W1021">
        <v>7.4999999999999997E-2</v>
      </c>
      <c r="X1021">
        <v>7.4999999999999997E-2</v>
      </c>
      <c r="Y1021">
        <v>7.4999999999999997E-2</v>
      </c>
      <c r="Z1021">
        <v>7.4999999999999997E-2</v>
      </c>
      <c r="AA1021">
        <v>9.5000000000000001E-2</v>
      </c>
      <c r="AB1021">
        <v>7.4999999999999997E-2</v>
      </c>
      <c r="AC1021">
        <v>7.4999999999999997E-2</v>
      </c>
      <c r="AD1021">
        <v>7.4999999999999997E-2</v>
      </c>
      <c r="AE1021" t="str">
        <f>VLOOKUP(G1021,'[2]Fee Breakdown-After May18'!BO:BP,2,0)</f>
        <v>Bekas PakaiKartu Koleksi</v>
      </c>
      <c r="AR1021" t="s">
        <v>2160</v>
      </c>
      <c r="AS1021" t="s">
        <v>2221</v>
      </c>
      <c r="AT1021" t="s">
        <v>2239</v>
      </c>
    </row>
    <row r="1022" spans="1:46">
      <c r="A1022" t="s">
        <v>2146</v>
      </c>
      <c r="B1022">
        <v>856720</v>
      </c>
      <c r="C1022" t="s">
        <v>1581</v>
      </c>
      <c r="D1022">
        <v>857104</v>
      </c>
      <c r="G1022" t="s">
        <v>3653</v>
      </c>
      <c r="H1022" t="s">
        <v>3653</v>
      </c>
      <c r="I1022" t="s">
        <v>246</v>
      </c>
      <c r="J1022" t="s">
        <v>1581</v>
      </c>
      <c r="K1022">
        <v>0.04</v>
      </c>
      <c r="L1022">
        <v>0.04</v>
      </c>
      <c r="M1022">
        <v>0</v>
      </c>
      <c r="N1022">
        <v>0.1</v>
      </c>
      <c r="O1022">
        <v>0.11700000000000001</v>
      </c>
      <c r="P1022">
        <v>-0.02</v>
      </c>
      <c r="Q1022">
        <v>0</v>
      </c>
      <c r="R1022">
        <v>-0.02</v>
      </c>
      <c r="S1022">
        <v>-0.02</v>
      </c>
      <c r="T1022">
        <v>-0.02</v>
      </c>
      <c r="U1022">
        <v>0.08</v>
      </c>
      <c r="V1022">
        <v>0.1</v>
      </c>
      <c r="W1022">
        <v>0.08</v>
      </c>
      <c r="X1022">
        <v>0.08</v>
      </c>
      <c r="Y1022">
        <v>0.08</v>
      </c>
      <c r="Z1022">
        <v>9.7000000000000003E-2</v>
      </c>
      <c r="AA1022">
        <v>0.11700000000000001</v>
      </c>
      <c r="AB1022">
        <v>9.7000000000000003E-2</v>
      </c>
      <c r="AC1022">
        <v>9.7000000000000003E-2</v>
      </c>
      <c r="AD1022">
        <v>9.7000000000000003E-2</v>
      </c>
      <c r="AE1022" t="str">
        <f>VLOOKUP(G1022,'[2]Fee Breakdown-After May18'!BO:BP,2,0)</f>
        <v>Bekas PakaiMode Aksesori</v>
      </c>
      <c r="AR1022" t="s">
        <v>2160</v>
      </c>
      <c r="AS1022" t="s">
        <v>2221</v>
      </c>
      <c r="AT1022" t="s">
        <v>2240</v>
      </c>
    </row>
    <row r="1023" spans="1:46">
      <c r="A1023" t="s">
        <v>2146</v>
      </c>
      <c r="B1023">
        <v>856720</v>
      </c>
      <c r="C1023" t="s">
        <v>2147</v>
      </c>
      <c r="D1023">
        <v>857232</v>
      </c>
      <c r="G1023" t="s">
        <v>3660</v>
      </c>
      <c r="H1023" t="s">
        <v>3660</v>
      </c>
      <c r="I1023" t="s">
        <v>246</v>
      </c>
      <c r="J1023" t="s">
        <v>1997</v>
      </c>
      <c r="K1023">
        <v>0.04</v>
      </c>
      <c r="L1023">
        <v>0.04</v>
      </c>
      <c r="M1023">
        <v>0</v>
      </c>
      <c r="N1023">
        <v>0.1</v>
      </c>
      <c r="O1023">
        <v>0.11700000000000001</v>
      </c>
      <c r="P1023">
        <v>-0.02</v>
      </c>
      <c r="Q1023">
        <v>0</v>
      </c>
      <c r="R1023">
        <v>-0.02</v>
      </c>
      <c r="S1023">
        <v>-0.02</v>
      </c>
      <c r="T1023">
        <v>-0.02</v>
      </c>
      <c r="U1023">
        <v>0.08</v>
      </c>
      <c r="V1023">
        <v>0.1</v>
      </c>
      <c r="W1023">
        <v>0.08</v>
      </c>
      <c r="X1023">
        <v>0.08</v>
      </c>
      <c r="Y1023">
        <v>0.08</v>
      </c>
      <c r="Z1023">
        <v>9.7000000000000003E-2</v>
      </c>
      <c r="AA1023">
        <v>0.11700000000000001</v>
      </c>
      <c r="AB1023">
        <v>9.7000000000000003E-2</v>
      </c>
      <c r="AC1023">
        <v>9.7000000000000003E-2</v>
      </c>
      <c r="AD1023">
        <v>9.7000000000000003E-2</v>
      </c>
      <c r="AE1023" t="str">
        <f>VLOOKUP(G1023,'[2]Fee Breakdown-After May18'!BO:BP,2,0)</f>
        <v>Bekas PakaiTas</v>
      </c>
      <c r="AR1023" t="s">
        <v>2160</v>
      </c>
      <c r="AS1023" t="s">
        <v>2221</v>
      </c>
      <c r="AT1023" t="s">
        <v>2241</v>
      </c>
    </row>
    <row r="1024" spans="1:46">
      <c r="A1024" t="s">
        <v>2160</v>
      </c>
      <c r="B1024">
        <v>603014</v>
      </c>
      <c r="C1024" t="s">
        <v>2171</v>
      </c>
      <c r="D1024">
        <v>835464</v>
      </c>
      <c r="E1024" t="s">
        <v>2178</v>
      </c>
      <c r="F1024">
        <v>604054</v>
      </c>
      <c r="G1024" t="s">
        <v>4541</v>
      </c>
      <c r="H1024" t="s">
        <v>4567</v>
      </c>
      <c r="I1024" t="s">
        <v>2971</v>
      </c>
      <c r="J1024" t="s">
        <v>3062</v>
      </c>
      <c r="K1024">
        <v>0.06</v>
      </c>
      <c r="L1024">
        <v>6.5000000000000002E-2</v>
      </c>
      <c r="M1024">
        <v>5.0000000000000044E-3</v>
      </c>
      <c r="N1024">
        <v>0.1</v>
      </c>
      <c r="O1024">
        <v>0.10500000000000001</v>
      </c>
      <c r="P1024">
        <v>-0.02</v>
      </c>
      <c r="Q1024">
        <v>0</v>
      </c>
      <c r="R1024">
        <v>-0.02</v>
      </c>
      <c r="S1024">
        <v>-0.02</v>
      </c>
      <c r="T1024">
        <v>-0.02</v>
      </c>
      <c r="U1024">
        <v>0.08</v>
      </c>
      <c r="V1024">
        <v>0.1</v>
      </c>
      <c r="W1024">
        <v>0.08</v>
      </c>
      <c r="X1024">
        <v>0.08</v>
      </c>
      <c r="Y1024">
        <v>0.08</v>
      </c>
      <c r="Z1024">
        <v>8.5000000000000006E-2</v>
      </c>
      <c r="AA1024">
        <v>0.10500000000000001</v>
      </c>
      <c r="AB1024">
        <v>8.5000000000000006E-2</v>
      </c>
      <c r="AC1024">
        <v>8.5000000000000006E-2</v>
      </c>
      <c r="AD1024">
        <v>8.5000000000000006E-2</v>
      </c>
      <c r="AE1024" t="str">
        <f>VLOOKUP(G1024,'[2]Fee Breakdown-After May18'!BO:BP,2,0)</f>
        <v>Olahraga &amp; OutdoorPeralatan Berkemah &amp; MendakiKantong Tidur &amp; Tempat Tidur</v>
      </c>
      <c r="AR1024" t="s">
        <v>2160</v>
      </c>
      <c r="AS1024" t="s">
        <v>2242</v>
      </c>
    </row>
    <row r="1025" spans="1:46">
      <c r="A1025" t="s">
        <v>1581</v>
      </c>
      <c r="B1025">
        <v>605248</v>
      </c>
      <c r="C1025" t="s">
        <v>1607</v>
      </c>
      <c r="D1025">
        <v>905480</v>
      </c>
      <c r="E1025" t="s">
        <v>1608</v>
      </c>
      <c r="F1025">
        <v>605257</v>
      </c>
      <c r="G1025" t="s">
        <v>3608</v>
      </c>
      <c r="H1025" t="s">
        <v>4569</v>
      </c>
      <c r="I1025" t="s">
        <v>246</v>
      </c>
      <c r="J1025" t="s">
        <v>1581</v>
      </c>
      <c r="K1025">
        <v>0.06</v>
      </c>
      <c r="L1025">
        <v>7.4999999999999997E-2</v>
      </c>
      <c r="M1025">
        <v>1.4999999999999999E-2</v>
      </c>
      <c r="N1025">
        <v>0.1</v>
      </c>
      <c r="O1025">
        <v>0.10500000000000001</v>
      </c>
      <c r="P1025">
        <v>-0.02</v>
      </c>
      <c r="Q1025">
        <v>0</v>
      </c>
      <c r="R1025">
        <v>-0.02</v>
      </c>
      <c r="S1025">
        <v>-0.02</v>
      </c>
      <c r="T1025">
        <v>-0.02</v>
      </c>
      <c r="U1025">
        <v>0.08</v>
      </c>
      <c r="V1025">
        <v>0.1</v>
      </c>
      <c r="W1025">
        <v>0.08</v>
      </c>
      <c r="X1025">
        <v>0.08</v>
      </c>
      <c r="Y1025">
        <v>0.08</v>
      </c>
      <c r="Z1025">
        <v>8.5000000000000006E-2</v>
      </c>
      <c r="AA1025">
        <v>0.10500000000000001</v>
      </c>
      <c r="AB1025">
        <v>8.5000000000000006E-2</v>
      </c>
      <c r="AC1025">
        <v>8.5000000000000006E-2</v>
      </c>
      <c r="AD1025">
        <v>8.5000000000000006E-2</v>
      </c>
      <c r="AE1025" t="str">
        <f>VLOOKUP(G1025,'[2]Fee Breakdown-After May18'!BO:BP,2,0)</f>
        <v>Aksesoris FashionJam Tangan &amp; AksesorisJam Tangan Couple</v>
      </c>
      <c r="AR1025" t="s">
        <v>2160</v>
      </c>
      <c r="AS1025" t="s">
        <v>2243</v>
      </c>
    </row>
    <row r="1026" spans="1:46">
      <c r="A1026" t="s">
        <v>2160</v>
      </c>
      <c r="B1026">
        <v>603014</v>
      </c>
      <c r="C1026" t="s">
        <v>2171</v>
      </c>
      <c r="D1026">
        <v>835464</v>
      </c>
      <c r="E1026" t="s">
        <v>2175</v>
      </c>
      <c r="F1026">
        <v>838024</v>
      </c>
      <c r="G1026" t="s">
        <v>4553</v>
      </c>
      <c r="H1026" t="s">
        <v>4567</v>
      </c>
      <c r="I1026" t="s">
        <v>2971</v>
      </c>
      <c r="J1026" t="s">
        <v>3062</v>
      </c>
      <c r="K1026">
        <v>0.06</v>
      </c>
      <c r="L1026">
        <v>6.5000000000000002E-2</v>
      </c>
      <c r="M1026">
        <v>5.0000000000000044E-3</v>
      </c>
      <c r="N1026">
        <v>0.1</v>
      </c>
      <c r="O1026">
        <v>0.10500000000000001</v>
      </c>
      <c r="P1026">
        <v>-0.02</v>
      </c>
      <c r="Q1026">
        <v>0</v>
      </c>
      <c r="R1026">
        <v>-0.02</v>
      </c>
      <c r="S1026">
        <v>-0.02</v>
      </c>
      <c r="T1026">
        <v>-0.02</v>
      </c>
      <c r="U1026">
        <v>0.08</v>
      </c>
      <c r="V1026">
        <v>0.1</v>
      </c>
      <c r="W1026">
        <v>0.08</v>
      </c>
      <c r="X1026">
        <v>0.08</v>
      </c>
      <c r="Y1026">
        <v>0.08</v>
      </c>
      <c r="Z1026">
        <v>8.5000000000000006E-2</v>
      </c>
      <c r="AA1026">
        <v>0.10500000000000001</v>
      </c>
      <c r="AB1026">
        <v>8.5000000000000006E-2</v>
      </c>
      <c r="AC1026">
        <v>8.5000000000000006E-2</v>
      </c>
      <c r="AD1026">
        <v>8.5000000000000006E-2</v>
      </c>
      <c r="AE1026" t="str">
        <f>VLOOKUP(G1026,'[2]Fee Breakdown-After May18'!BO:BP,2,0)</f>
        <v>Olahraga &amp; OutdoorPeralatan Berkemah &amp; MendakiTongkat Pendakian</v>
      </c>
      <c r="AR1026" t="s">
        <v>2160</v>
      </c>
      <c r="AS1026" t="s">
        <v>2244</v>
      </c>
      <c r="AT1026" t="s">
        <v>2245</v>
      </c>
    </row>
    <row r="1027" spans="1:46">
      <c r="A1027" t="s">
        <v>2160</v>
      </c>
      <c r="B1027">
        <v>603014</v>
      </c>
      <c r="C1027" t="s">
        <v>2182</v>
      </c>
      <c r="D1027">
        <v>835336</v>
      </c>
      <c r="E1027" t="s">
        <v>2183</v>
      </c>
      <c r="F1027">
        <v>603355</v>
      </c>
      <c r="G1027" t="s">
        <v>4578</v>
      </c>
      <c r="H1027" t="s">
        <v>4576</v>
      </c>
      <c r="I1027" t="s">
        <v>2971</v>
      </c>
      <c r="J1027" t="s">
        <v>3062</v>
      </c>
      <c r="K1027">
        <v>0.06</v>
      </c>
      <c r="L1027">
        <v>6.5000000000000002E-2</v>
      </c>
      <c r="M1027">
        <v>5.0000000000000044E-3</v>
      </c>
      <c r="N1027">
        <v>0.1</v>
      </c>
      <c r="O1027">
        <v>0.10500000000000001</v>
      </c>
      <c r="P1027">
        <v>-0.02</v>
      </c>
      <c r="Q1027">
        <v>0</v>
      </c>
      <c r="R1027">
        <v>-0.02</v>
      </c>
      <c r="S1027">
        <v>-0.02</v>
      </c>
      <c r="T1027">
        <v>-0.02</v>
      </c>
      <c r="U1027">
        <v>0.08</v>
      </c>
      <c r="V1027">
        <v>0.1</v>
      </c>
      <c r="W1027">
        <v>0.08</v>
      </c>
      <c r="X1027">
        <v>0.08</v>
      </c>
      <c r="Y1027">
        <v>0.08</v>
      </c>
      <c r="Z1027">
        <v>8.5000000000000006E-2</v>
      </c>
      <c r="AA1027">
        <v>0.10500000000000001</v>
      </c>
      <c r="AB1027">
        <v>8.5000000000000006E-2</v>
      </c>
      <c r="AC1027">
        <v>8.5000000000000006E-2</v>
      </c>
      <c r="AD1027">
        <v>8.5000000000000006E-2</v>
      </c>
      <c r="AE1027" t="str">
        <f>VLOOKUP(G1027,'[2]Fee Breakdown-After May18'!BO:BP,2,0)</f>
        <v>Olahraga &amp; OutdoorPeralatan KebugaranAb Roller</v>
      </c>
      <c r="AR1027" t="s">
        <v>2160</v>
      </c>
      <c r="AS1027" t="s">
        <v>2246</v>
      </c>
    </row>
    <row r="1028" spans="1:46">
      <c r="A1028" t="s">
        <v>2160</v>
      </c>
      <c r="B1028">
        <v>603014</v>
      </c>
      <c r="C1028" t="s">
        <v>2182</v>
      </c>
      <c r="D1028">
        <v>835336</v>
      </c>
      <c r="E1028" t="s">
        <v>2192</v>
      </c>
      <c r="F1028">
        <v>603375</v>
      </c>
      <c r="G1028" t="s">
        <v>4594</v>
      </c>
      <c r="H1028" t="s">
        <v>4576</v>
      </c>
      <c r="I1028" t="s">
        <v>2971</v>
      </c>
      <c r="J1028" t="s">
        <v>3062</v>
      </c>
      <c r="K1028">
        <v>0.06</v>
      </c>
      <c r="L1028">
        <v>6.5000000000000002E-2</v>
      </c>
      <c r="M1028">
        <v>5.0000000000000044E-3</v>
      </c>
      <c r="N1028">
        <v>0.1</v>
      </c>
      <c r="O1028">
        <v>0.10500000000000001</v>
      </c>
      <c r="P1028">
        <v>-0.02</v>
      </c>
      <c r="Q1028">
        <v>0</v>
      </c>
      <c r="R1028">
        <v>-0.02</v>
      </c>
      <c r="S1028">
        <v>-0.02</v>
      </c>
      <c r="T1028">
        <v>-0.02</v>
      </c>
      <c r="U1028">
        <v>0.08</v>
      </c>
      <c r="V1028">
        <v>0.1</v>
      </c>
      <c r="W1028">
        <v>0.08</v>
      </c>
      <c r="X1028">
        <v>0.08</v>
      </c>
      <c r="Y1028">
        <v>0.08</v>
      </c>
      <c r="Z1028">
        <v>8.5000000000000006E-2</v>
      </c>
      <c r="AA1028">
        <v>0.10500000000000001</v>
      </c>
      <c r="AB1028">
        <v>8.5000000000000006E-2</v>
      </c>
      <c r="AC1028">
        <v>8.5000000000000006E-2</v>
      </c>
      <c r="AD1028">
        <v>8.5000000000000006E-2</v>
      </c>
      <c r="AE1028" t="str">
        <f>VLOOKUP(G1028,'[2]Fee Breakdown-After May18'!BO:BP,2,0)</f>
        <v>Olahraga &amp; OutdoorPeralatan KebugaranLompat Tali</v>
      </c>
      <c r="AR1028" t="s">
        <v>2160</v>
      </c>
      <c r="AS1028" t="s">
        <v>2247</v>
      </c>
    </row>
    <row r="1029" spans="1:46">
      <c r="A1029" t="s">
        <v>1811</v>
      </c>
      <c r="B1029">
        <v>600001</v>
      </c>
      <c r="C1029" t="s">
        <v>1857</v>
      </c>
      <c r="D1029">
        <v>852616</v>
      </c>
      <c r="E1029" t="s">
        <v>1858</v>
      </c>
      <c r="F1029">
        <v>856200</v>
      </c>
      <c r="G1029" t="s">
        <v>4710</v>
      </c>
      <c r="H1029" t="s">
        <v>3303</v>
      </c>
      <c r="I1029" t="s">
        <v>2547</v>
      </c>
      <c r="J1029" t="s">
        <v>1811</v>
      </c>
      <c r="K1029">
        <v>0.06</v>
      </c>
      <c r="L1029">
        <v>0.08</v>
      </c>
      <c r="M1029">
        <v>2.0000000000000004E-2</v>
      </c>
      <c r="N1029">
        <v>0.1</v>
      </c>
      <c r="O1029">
        <v>0.122</v>
      </c>
      <c r="P1029">
        <v>-0.02</v>
      </c>
      <c r="Q1029">
        <v>0</v>
      </c>
      <c r="R1029">
        <v>-0.02</v>
      </c>
      <c r="S1029">
        <v>-0.02</v>
      </c>
      <c r="T1029">
        <v>-0.02</v>
      </c>
      <c r="U1029">
        <v>0.08</v>
      </c>
      <c r="V1029">
        <v>0.1</v>
      </c>
      <c r="W1029">
        <v>0.08</v>
      </c>
      <c r="X1029">
        <v>0.08</v>
      </c>
      <c r="Y1029">
        <v>0.08</v>
      </c>
      <c r="Z1029">
        <v>0.10199999999999999</v>
      </c>
      <c r="AA1029">
        <v>0.122</v>
      </c>
      <c r="AB1029">
        <v>0.10199999999999999</v>
      </c>
      <c r="AC1029">
        <v>0.10199999999999999</v>
      </c>
      <c r="AD1029">
        <v>0.10199999999999999</v>
      </c>
      <c r="AE1029" t="str">
        <f>VLOOKUP(G1029,'[2]Fee Breakdown-After May18'!BO:BP,2,0)</f>
        <v>Perlengkapan RumahPerlengkapan Rumah LainnyaBotol Air Panas</v>
      </c>
      <c r="AR1029" t="s">
        <v>2248</v>
      </c>
      <c r="AS1029" t="s">
        <v>2249</v>
      </c>
    </row>
    <row r="1030" spans="1:46">
      <c r="A1030" t="s">
        <v>1779</v>
      </c>
      <c r="B1030">
        <v>604968</v>
      </c>
      <c r="C1030" t="s">
        <v>1780</v>
      </c>
      <c r="D1030">
        <v>873096</v>
      </c>
      <c r="E1030" t="s">
        <v>1783</v>
      </c>
      <c r="F1030">
        <v>897928</v>
      </c>
      <c r="G1030" t="s">
        <v>4706</v>
      </c>
      <c r="H1030" t="s">
        <v>3134</v>
      </c>
      <c r="I1030" t="s">
        <v>2547</v>
      </c>
      <c r="J1030" t="s">
        <v>1779</v>
      </c>
      <c r="K1030">
        <v>5.5E-2</v>
      </c>
      <c r="L1030">
        <v>7.4999999999999997E-2</v>
      </c>
      <c r="M1030">
        <v>1.9999999999999997E-2</v>
      </c>
      <c r="N1030">
        <v>0.1</v>
      </c>
      <c r="O1030">
        <v>0.122</v>
      </c>
      <c r="P1030">
        <v>-0.02</v>
      </c>
      <c r="Q1030">
        <v>0</v>
      </c>
      <c r="R1030">
        <v>-0.02</v>
      </c>
      <c r="S1030">
        <v>-0.02</v>
      </c>
      <c r="T1030">
        <v>-0.02</v>
      </c>
      <c r="U1030">
        <v>0.08</v>
      </c>
      <c r="V1030">
        <v>0.1</v>
      </c>
      <c r="W1030">
        <v>0.08</v>
      </c>
      <c r="X1030">
        <v>0.08</v>
      </c>
      <c r="Y1030">
        <v>0.08</v>
      </c>
      <c r="Z1030">
        <v>0.10199999999999999</v>
      </c>
      <c r="AA1030">
        <v>0.122</v>
      </c>
      <c r="AB1030">
        <v>0.10199999999999999</v>
      </c>
      <c r="AC1030">
        <v>0.10199999999999999</v>
      </c>
      <c r="AD1030">
        <v>0.10199999999999999</v>
      </c>
      <c r="AE1030" t="str">
        <f>VLOOKUP(G1030,'[2]Fee Breakdown-After May18'!BO:BP,2,0)</f>
        <v>Perbaikan RumahPerlengkapan Kamar MandiKait &amp; Bar</v>
      </c>
      <c r="AR1030" t="s">
        <v>2248</v>
      </c>
      <c r="AS1030" t="s">
        <v>2250</v>
      </c>
      <c r="AT1030" t="s">
        <v>2251</v>
      </c>
    </row>
    <row r="1031" spans="1:46">
      <c r="A1031" t="s">
        <v>1779</v>
      </c>
      <c r="B1031">
        <v>604968</v>
      </c>
      <c r="C1031" t="s">
        <v>1780</v>
      </c>
      <c r="D1031">
        <v>873096</v>
      </c>
      <c r="E1031" t="s">
        <v>1781</v>
      </c>
      <c r="F1031">
        <v>898696</v>
      </c>
      <c r="G1031" t="s">
        <v>4704</v>
      </c>
      <c r="H1031" t="s">
        <v>3134</v>
      </c>
      <c r="I1031" t="s">
        <v>2547</v>
      </c>
      <c r="J1031" t="s">
        <v>1779</v>
      </c>
      <c r="K1031">
        <v>5.5E-2</v>
      </c>
      <c r="L1031">
        <v>7.4999999999999997E-2</v>
      </c>
      <c r="M1031">
        <v>1.9999999999999997E-2</v>
      </c>
      <c r="N1031">
        <v>0.1</v>
      </c>
      <c r="O1031">
        <v>0.122</v>
      </c>
      <c r="P1031">
        <v>-0.02</v>
      </c>
      <c r="Q1031">
        <v>0</v>
      </c>
      <c r="R1031">
        <v>-0.02</v>
      </c>
      <c r="S1031">
        <v>-0.02</v>
      </c>
      <c r="T1031">
        <v>-0.02</v>
      </c>
      <c r="U1031">
        <v>0.08</v>
      </c>
      <c r="V1031">
        <v>0.1</v>
      </c>
      <c r="W1031">
        <v>0.08</v>
      </c>
      <c r="X1031">
        <v>0.08</v>
      </c>
      <c r="Y1031">
        <v>0.08</v>
      </c>
      <c r="Z1031">
        <v>0.10199999999999999</v>
      </c>
      <c r="AA1031">
        <v>0.122</v>
      </c>
      <c r="AB1031">
        <v>0.10199999999999999</v>
      </c>
      <c r="AC1031">
        <v>0.10199999999999999</v>
      </c>
      <c r="AD1031">
        <v>0.10199999999999999</v>
      </c>
      <c r="AE1031" t="str">
        <f>VLOOKUP(G1031,'[2]Fee Breakdown-After May18'!BO:BP,2,0)</f>
        <v>Perbaikan RumahPerlengkapan Kamar MandiAksesori Perlengkapan Kamar Mandi</v>
      </c>
      <c r="AR1031" t="s">
        <v>2248</v>
      </c>
      <c r="AS1031" t="s">
        <v>2250</v>
      </c>
      <c r="AT1031" t="s">
        <v>2252</v>
      </c>
    </row>
    <row r="1032" spans="1:46">
      <c r="A1032" t="s">
        <v>1444</v>
      </c>
      <c r="B1032">
        <v>801928</v>
      </c>
      <c r="C1032" t="s">
        <v>1458</v>
      </c>
      <c r="D1032">
        <v>927112</v>
      </c>
      <c r="E1032" t="s">
        <v>1463</v>
      </c>
      <c r="F1032">
        <v>927496</v>
      </c>
      <c r="G1032" t="s">
        <v>4473</v>
      </c>
      <c r="H1032" t="s">
        <v>3207</v>
      </c>
      <c r="I1032" t="s">
        <v>2971</v>
      </c>
      <c r="J1032" t="s">
        <v>3208</v>
      </c>
      <c r="K1032">
        <v>0.05</v>
      </c>
      <c r="L1032">
        <v>0.08</v>
      </c>
      <c r="M1032">
        <v>0.03</v>
      </c>
      <c r="N1032">
        <v>0.1</v>
      </c>
      <c r="O1032">
        <v>8.2000000000000003E-2</v>
      </c>
      <c r="P1032">
        <v>-0.02</v>
      </c>
      <c r="Q1032">
        <v>0</v>
      </c>
      <c r="R1032">
        <v>-0.02</v>
      </c>
      <c r="S1032">
        <v>-0.02</v>
      </c>
      <c r="T1032">
        <v>-0.02</v>
      </c>
      <c r="U1032">
        <v>0.08</v>
      </c>
      <c r="V1032">
        <v>0.1</v>
      </c>
      <c r="W1032">
        <v>0.08</v>
      </c>
      <c r="X1032">
        <v>0.08</v>
      </c>
      <c r="Y1032">
        <v>0.08</v>
      </c>
      <c r="Z1032">
        <v>6.2E-2</v>
      </c>
      <c r="AA1032">
        <v>8.2000000000000003E-2</v>
      </c>
      <c r="AB1032">
        <v>6.2E-2</v>
      </c>
      <c r="AC1032">
        <v>6.2E-2</v>
      </c>
      <c r="AD1032">
        <v>6.2E-2</v>
      </c>
      <c r="AE1032" t="str">
        <f>VLOOKUP(G1032,'[2]Fee Breakdown-After May18'!BO:BP,2,0)</f>
        <v>Buku, Majalah, &amp; AudioKemanusiaan &amp; Ilmu SosialPsikologi &amp; Hubungan</v>
      </c>
      <c r="AR1032" t="s">
        <v>2248</v>
      </c>
      <c r="AS1032" t="s">
        <v>2250</v>
      </c>
      <c r="AT1032" t="s">
        <v>2253</v>
      </c>
    </row>
    <row r="1033" spans="1:46">
      <c r="A1033" t="s">
        <v>1444</v>
      </c>
      <c r="B1033">
        <v>801928</v>
      </c>
      <c r="C1033" t="s">
        <v>1488</v>
      </c>
      <c r="D1033">
        <v>990216</v>
      </c>
      <c r="E1033" t="s">
        <v>1494</v>
      </c>
      <c r="F1033">
        <v>927880</v>
      </c>
      <c r="G1033" t="s">
        <v>4453</v>
      </c>
      <c r="H1033" t="s">
        <v>4190</v>
      </c>
      <c r="I1033" t="s">
        <v>2971</v>
      </c>
      <c r="J1033" t="s">
        <v>3208</v>
      </c>
      <c r="K1033">
        <v>0.05</v>
      </c>
      <c r="L1033">
        <v>0.08</v>
      </c>
      <c r="M1033">
        <v>0.03</v>
      </c>
      <c r="N1033">
        <v>0.1</v>
      </c>
      <c r="O1033">
        <v>8.2000000000000003E-2</v>
      </c>
      <c r="P1033">
        <v>-0.02</v>
      </c>
      <c r="Q1033">
        <v>0</v>
      </c>
      <c r="R1033">
        <v>-0.02</v>
      </c>
      <c r="S1033">
        <v>-0.02</v>
      </c>
      <c r="T1033">
        <v>-0.02</v>
      </c>
      <c r="U1033">
        <v>0.08</v>
      </c>
      <c r="V1033">
        <v>0.1</v>
      </c>
      <c r="W1033">
        <v>0.08</v>
      </c>
      <c r="X1033">
        <v>0.08</v>
      </c>
      <c r="Y1033">
        <v>0.08</v>
      </c>
      <c r="Z1033">
        <v>6.2E-2</v>
      </c>
      <c r="AA1033">
        <v>8.2000000000000003E-2</v>
      </c>
      <c r="AB1033">
        <v>6.2E-2</v>
      </c>
      <c r="AC1033">
        <v>6.2E-2</v>
      </c>
      <c r="AD1033">
        <v>6.2E-2</v>
      </c>
      <c r="AE1033" t="str">
        <f>VLOOKUP(G1033,'[2]Fee Breakdown-After May18'!BO:BP,2,0)</f>
        <v>Buku, Majalah, &amp; AudioIlmu &amp; TeknologiIlmu Hayati</v>
      </c>
      <c r="AR1033" t="s">
        <v>2248</v>
      </c>
      <c r="AS1033" t="s">
        <v>2250</v>
      </c>
      <c r="AT1033" t="s">
        <v>2254</v>
      </c>
    </row>
    <row r="1034" spans="1:46">
      <c r="A1034" t="s">
        <v>2146</v>
      </c>
      <c r="B1034">
        <v>856720</v>
      </c>
      <c r="C1034" t="s">
        <v>2151</v>
      </c>
      <c r="D1034">
        <v>857360</v>
      </c>
      <c r="G1034" t="s">
        <v>3648</v>
      </c>
      <c r="H1034" t="s">
        <v>3648</v>
      </c>
      <c r="I1034" t="s">
        <v>246</v>
      </c>
      <c r="J1034" t="s">
        <v>2156</v>
      </c>
      <c r="K1034">
        <v>0.04</v>
      </c>
      <c r="L1034">
        <v>0.04</v>
      </c>
      <c r="M1034">
        <v>0</v>
      </c>
      <c r="N1034">
        <v>0.1</v>
      </c>
      <c r="O1034">
        <v>0.11700000000000001</v>
      </c>
      <c r="P1034">
        <v>-0.02</v>
      </c>
      <c r="Q1034">
        <v>0</v>
      </c>
      <c r="R1034">
        <v>-0.02</v>
      </c>
      <c r="S1034">
        <v>-0.02</v>
      </c>
      <c r="T1034">
        <v>-0.02</v>
      </c>
      <c r="U1034">
        <v>0.08</v>
      </c>
      <c r="V1034">
        <v>0.1</v>
      </c>
      <c r="W1034">
        <v>0.08</v>
      </c>
      <c r="X1034">
        <v>0.08</v>
      </c>
      <c r="Y1034">
        <v>0.08</v>
      </c>
      <c r="Z1034">
        <v>9.7000000000000003E-2</v>
      </c>
      <c r="AA1034">
        <v>0.11700000000000001</v>
      </c>
      <c r="AB1034">
        <v>9.7000000000000003E-2</v>
      </c>
      <c r="AC1034">
        <v>9.7000000000000003E-2</v>
      </c>
      <c r="AD1034">
        <v>9.7000000000000003E-2</v>
      </c>
      <c r="AE1034" t="str">
        <f>VLOOKUP(G1034,'[2]Fee Breakdown-After May18'!BO:BP,2,0)</f>
        <v>Bekas PakaiAlas Kaki</v>
      </c>
      <c r="AR1034" t="s">
        <v>2248</v>
      </c>
      <c r="AS1034" t="s">
        <v>2250</v>
      </c>
      <c r="AT1034" t="s">
        <v>2255</v>
      </c>
    </row>
    <row r="1035" spans="1:46">
      <c r="A1035" t="s">
        <v>2146</v>
      </c>
      <c r="B1035">
        <v>856720</v>
      </c>
      <c r="C1035" t="s">
        <v>2153</v>
      </c>
      <c r="D1035">
        <v>857488</v>
      </c>
      <c r="G1035" t="s">
        <v>3655</v>
      </c>
      <c r="H1035" t="s">
        <v>3655</v>
      </c>
      <c r="I1035" t="s">
        <v>246</v>
      </c>
      <c r="J1035" t="s">
        <v>2748</v>
      </c>
      <c r="K1035">
        <v>0.04</v>
      </c>
      <c r="L1035">
        <v>0.04</v>
      </c>
      <c r="M1035">
        <v>0</v>
      </c>
      <c r="N1035">
        <v>9.2499999999999999E-2</v>
      </c>
      <c r="O1035">
        <v>0.1095</v>
      </c>
      <c r="P1035">
        <v>-1.2500000000000002E-2</v>
      </c>
      <c r="Q1035">
        <v>0</v>
      </c>
      <c r="R1035">
        <v>-1.2500000000000002E-2</v>
      </c>
      <c r="S1035">
        <v>-1.2500000000000002E-2</v>
      </c>
      <c r="T1035">
        <v>-1.2500000000000002E-2</v>
      </c>
      <c r="U1035">
        <v>0.08</v>
      </c>
      <c r="V1035">
        <v>9.2499999999999999E-2</v>
      </c>
      <c r="W1035">
        <v>0.08</v>
      </c>
      <c r="X1035">
        <v>0.08</v>
      </c>
      <c r="Y1035">
        <v>0.08</v>
      </c>
      <c r="Z1035">
        <v>9.7000000000000003E-2</v>
      </c>
      <c r="AA1035">
        <v>0.1095</v>
      </c>
      <c r="AB1035">
        <v>9.7000000000000003E-2</v>
      </c>
      <c r="AC1035">
        <v>9.7000000000000003E-2</v>
      </c>
      <c r="AD1035">
        <v>9.7000000000000003E-2</v>
      </c>
      <c r="AE1035" t="str">
        <f>VLOOKUP(G1035,'[2]Fee Breakdown-After May18'!BO:BP,2,0)</f>
        <v>Bekas PakaiPakaian Pria</v>
      </c>
      <c r="AR1035" t="s">
        <v>2248</v>
      </c>
      <c r="AS1035" t="s">
        <v>2256</v>
      </c>
      <c r="AT1035" t="s">
        <v>2257</v>
      </c>
    </row>
    <row r="1036" spans="1:46">
      <c r="A1036" t="s">
        <v>1811</v>
      </c>
      <c r="B1036">
        <v>600001</v>
      </c>
      <c r="C1036" t="s">
        <v>1845</v>
      </c>
      <c r="D1036">
        <v>851848</v>
      </c>
      <c r="E1036" t="s">
        <v>1849</v>
      </c>
      <c r="F1036">
        <v>600621</v>
      </c>
      <c r="G1036" t="s">
        <v>4718</v>
      </c>
      <c r="H1036" t="s">
        <v>2808</v>
      </c>
      <c r="I1036" t="s">
        <v>2547</v>
      </c>
      <c r="J1036" t="s">
        <v>1811</v>
      </c>
      <c r="K1036">
        <v>0.06</v>
      </c>
      <c r="L1036">
        <v>0.08</v>
      </c>
      <c r="M1036">
        <v>2.0000000000000004E-2</v>
      </c>
      <c r="N1036">
        <v>0.1</v>
      </c>
      <c r="O1036">
        <v>0.122</v>
      </c>
      <c r="P1036">
        <v>-0.02</v>
      </c>
      <c r="Q1036">
        <v>0</v>
      </c>
      <c r="R1036">
        <v>-0.02</v>
      </c>
      <c r="S1036">
        <v>-0.02</v>
      </c>
      <c r="T1036">
        <v>-0.02</v>
      </c>
      <c r="U1036">
        <v>0.08</v>
      </c>
      <c r="V1036">
        <v>0.1</v>
      </c>
      <c r="W1036">
        <v>0.08</v>
      </c>
      <c r="X1036">
        <v>0.08</v>
      </c>
      <c r="Y1036">
        <v>0.08</v>
      </c>
      <c r="Z1036">
        <v>0.10199999999999999</v>
      </c>
      <c r="AA1036">
        <v>0.122</v>
      </c>
      <c r="AB1036">
        <v>0.10199999999999999</v>
      </c>
      <c r="AC1036">
        <v>0.10199999999999999</v>
      </c>
      <c r="AD1036">
        <v>0.10199999999999999</v>
      </c>
      <c r="AE1036" t="str">
        <f>VLOOKUP(G1036,'[2]Fee Breakdown-After May18'!BO:BP,2,0)</f>
        <v>Perlengkapan RumahHome OrganizerKotak &amp; Tempat Penyimpanan</v>
      </c>
      <c r="AR1036" t="s">
        <v>2248</v>
      </c>
      <c r="AS1036" t="s">
        <v>2256</v>
      </c>
      <c r="AT1036" t="s">
        <v>2258</v>
      </c>
    </row>
    <row r="1037" spans="1:46">
      <c r="A1037" t="s">
        <v>2160</v>
      </c>
      <c r="B1037">
        <v>603014</v>
      </c>
      <c r="C1037" t="s">
        <v>2161</v>
      </c>
      <c r="D1037">
        <v>834952</v>
      </c>
      <c r="E1037" t="s">
        <v>2164</v>
      </c>
      <c r="F1037">
        <v>603524</v>
      </c>
      <c r="G1037" t="s">
        <v>4613</v>
      </c>
      <c r="H1037" t="s">
        <v>4545</v>
      </c>
      <c r="I1037" t="s">
        <v>2971</v>
      </c>
      <c r="J1037" t="s">
        <v>3062</v>
      </c>
      <c r="K1037">
        <v>0.06</v>
      </c>
      <c r="L1037">
        <v>6.5000000000000002E-2</v>
      </c>
      <c r="M1037">
        <v>5.0000000000000044E-3</v>
      </c>
      <c r="N1037">
        <v>0.1</v>
      </c>
      <c r="O1037">
        <v>0.10500000000000001</v>
      </c>
      <c r="P1037">
        <v>-0.02</v>
      </c>
      <c r="Q1037">
        <v>0</v>
      </c>
      <c r="R1037">
        <v>-0.02</v>
      </c>
      <c r="S1037">
        <v>-0.02</v>
      </c>
      <c r="T1037">
        <v>-0.02</v>
      </c>
      <c r="U1037">
        <v>0.08</v>
      </c>
      <c r="V1037">
        <v>0.1</v>
      </c>
      <c r="W1037">
        <v>0.08</v>
      </c>
      <c r="X1037">
        <v>0.08</v>
      </c>
      <c r="Y1037">
        <v>0.08</v>
      </c>
      <c r="Z1037">
        <v>8.5000000000000006E-2</v>
      </c>
      <c r="AA1037">
        <v>0.10500000000000001</v>
      </c>
      <c r="AB1037">
        <v>8.5000000000000006E-2</v>
      </c>
      <c r="AC1037">
        <v>8.5000000000000006E-2</v>
      </c>
      <c r="AD1037">
        <v>8.5000000000000006E-2</v>
      </c>
      <c r="AE1037" t="str">
        <f>VLOOKUP(G1037,'[2]Fee Breakdown-After May18'!BO:BP,2,0)</f>
        <v>Olahraga &amp; OutdoorPeralatan Olahraga BolaBasket</v>
      </c>
      <c r="AR1037" t="s">
        <v>2248</v>
      </c>
      <c r="AS1037" t="s">
        <v>2256</v>
      </c>
      <c r="AT1037" t="s">
        <v>2259</v>
      </c>
    </row>
    <row r="1038" spans="1:46">
      <c r="A1038" t="s">
        <v>2160</v>
      </c>
      <c r="B1038">
        <v>603014</v>
      </c>
      <c r="C1038" t="s">
        <v>2161</v>
      </c>
      <c r="D1038">
        <v>834952</v>
      </c>
      <c r="E1038" t="s">
        <v>2163</v>
      </c>
      <c r="F1038">
        <v>603652</v>
      </c>
      <c r="G1038" t="s">
        <v>4618</v>
      </c>
      <c r="H1038" t="s">
        <v>4545</v>
      </c>
      <c r="I1038" t="s">
        <v>2971</v>
      </c>
      <c r="J1038" t="s">
        <v>3062</v>
      </c>
      <c r="K1038">
        <v>0.06</v>
      </c>
      <c r="L1038">
        <v>6.5000000000000002E-2</v>
      </c>
      <c r="M1038">
        <v>5.0000000000000044E-3</v>
      </c>
      <c r="N1038">
        <v>0.1</v>
      </c>
      <c r="O1038">
        <v>0.10500000000000001</v>
      </c>
      <c r="P1038">
        <v>-0.02</v>
      </c>
      <c r="Q1038">
        <v>0</v>
      </c>
      <c r="R1038">
        <v>-0.02</v>
      </c>
      <c r="S1038">
        <v>-0.02</v>
      </c>
      <c r="T1038">
        <v>-0.02</v>
      </c>
      <c r="U1038">
        <v>0.08</v>
      </c>
      <c r="V1038">
        <v>0.1</v>
      </c>
      <c r="W1038">
        <v>0.08</v>
      </c>
      <c r="X1038">
        <v>0.08</v>
      </c>
      <c r="Y1038">
        <v>0.08</v>
      </c>
      <c r="Z1038">
        <v>8.5000000000000006E-2</v>
      </c>
      <c r="AA1038">
        <v>0.10500000000000001</v>
      </c>
      <c r="AB1038">
        <v>8.5000000000000006E-2</v>
      </c>
      <c r="AC1038">
        <v>8.5000000000000006E-2</v>
      </c>
      <c r="AD1038">
        <v>8.5000000000000006E-2</v>
      </c>
      <c r="AE1038" t="str">
        <f>VLOOKUP(G1038,'[2]Fee Breakdown-After May18'!BO:BP,2,0)</f>
        <v>Olahraga &amp; OutdoorPeralatan Olahraga BolaBisbol</v>
      </c>
      <c r="AR1038" t="s">
        <v>2248</v>
      </c>
      <c r="AS1038" t="s">
        <v>2256</v>
      </c>
      <c r="AT1038" t="s">
        <v>2260</v>
      </c>
    </row>
    <row r="1039" spans="1:46">
      <c r="A1039" t="s">
        <v>2322</v>
      </c>
      <c r="B1039">
        <v>601152</v>
      </c>
      <c r="C1039" t="s">
        <v>2325</v>
      </c>
      <c r="D1039">
        <v>843016</v>
      </c>
      <c r="E1039" t="s">
        <v>2326</v>
      </c>
      <c r="F1039">
        <v>845960</v>
      </c>
      <c r="G1039" t="s">
        <v>3822</v>
      </c>
      <c r="H1039" t="s">
        <v>3825</v>
      </c>
      <c r="I1039" t="s">
        <v>246</v>
      </c>
      <c r="J1039" t="s">
        <v>2322</v>
      </c>
      <c r="K1039">
        <v>5.5E-2</v>
      </c>
      <c r="L1039">
        <v>0.08</v>
      </c>
      <c r="M1039">
        <v>2.5000000000000001E-2</v>
      </c>
      <c r="N1039">
        <v>9.2499999999999999E-2</v>
      </c>
      <c r="O1039">
        <v>0.1095</v>
      </c>
      <c r="P1039">
        <v>-1.2500000000000002E-2</v>
      </c>
      <c r="Q1039">
        <v>0</v>
      </c>
      <c r="R1039">
        <v>-1.2500000000000002E-2</v>
      </c>
      <c r="S1039">
        <v>-1.2500000000000002E-2</v>
      </c>
      <c r="T1039">
        <v>-1.2500000000000002E-2</v>
      </c>
      <c r="U1039">
        <v>0.08</v>
      </c>
      <c r="V1039">
        <v>9.2499999999999999E-2</v>
      </c>
      <c r="W1039">
        <v>0.08</v>
      </c>
      <c r="X1039">
        <v>0.08</v>
      </c>
      <c r="Y1039">
        <v>0.08</v>
      </c>
      <c r="Z1039">
        <v>9.7000000000000003E-2</v>
      </c>
      <c r="AA1039">
        <v>0.1095</v>
      </c>
      <c r="AB1039">
        <v>9.7000000000000003E-2</v>
      </c>
      <c r="AC1039">
        <v>9.7000000000000003E-2</v>
      </c>
      <c r="AD1039">
        <v>9.7000000000000003E-2</v>
      </c>
      <c r="AE1039" t="str">
        <f>VLOOKUP(G1039,'[2]Fee Breakdown-After May18'!BO:BP,2,0)</f>
        <v>Pakaian &amp; Pakaian Dalam WanitaBaju Tidur dan Baju Santai WanitaKimono Mandi &amp; Rias</v>
      </c>
      <c r="AR1039" t="s">
        <v>2248</v>
      </c>
      <c r="AS1039" t="s">
        <v>2256</v>
      </c>
      <c r="AT1039" t="s">
        <v>2261</v>
      </c>
    </row>
    <row r="1040" spans="1:46">
      <c r="A1040" t="s">
        <v>1444</v>
      </c>
      <c r="B1040">
        <v>801928</v>
      </c>
      <c r="C1040" t="s">
        <v>1484</v>
      </c>
      <c r="D1040">
        <v>985736</v>
      </c>
      <c r="E1040" t="s">
        <v>246</v>
      </c>
      <c r="F1040">
        <v>986376</v>
      </c>
      <c r="G1040" t="s">
        <v>4480</v>
      </c>
      <c r="H1040" t="s">
        <v>4139</v>
      </c>
      <c r="I1040" t="s">
        <v>2971</v>
      </c>
      <c r="J1040" t="s">
        <v>3208</v>
      </c>
      <c r="K1040">
        <v>0.05</v>
      </c>
      <c r="L1040">
        <v>0.08</v>
      </c>
      <c r="M1040">
        <v>0.03</v>
      </c>
      <c r="N1040">
        <v>0.1</v>
      </c>
      <c r="O1040">
        <v>0.122</v>
      </c>
      <c r="P1040">
        <v>-0.02</v>
      </c>
      <c r="Q1040">
        <v>0</v>
      </c>
      <c r="R1040">
        <v>-0.02</v>
      </c>
      <c r="S1040">
        <v>-0.02</v>
      </c>
      <c r="T1040">
        <v>-0.02</v>
      </c>
      <c r="U1040">
        <v>0.08</v>
      </c>
      <c r="V1040">
        <v>0.1</v>
      </c>
      <c r="W1040">
        <v>0.08</v>
      </c>
      <c r="X1040">
        <v>0.08</v>
      </c>
      <c r="Y1040">
        <v>0.08</v>
      </c>
      <c r="Z1040">
        <v>0.10199999999999999</v>
      </c>
      <c r="AA1040">
        <v>0.122</v>
      </c>
      <c r="AB1040">
        <v>0.10199999999999999</v>
      </c>
      <c r="AC1040">
        <v>0.10199999999999999</v>
      </c>
      <c r="AD1040">
        <v>0.10199999999999999</v>
      </c>
      <c r="AE1040" t="str">
        <f>VLOOKUP(G1040,'[2]Fee Breakdown-After May18'!BO:BP,2,0)</f>
        <v>Buku, Majalah, &amp; AudioMajalah &amp; Surat KabarFashion</v>
      </c>
      <c r="AR1040" t="s">
        <v>2248</v>
      </c>
      <c r="AS1040" t="s">
        <v>2256</v>
      </c>
      <c r="AT1040" t="s">
        <v>2262</v>
      </c>
    </row>
    <row r="1041" spans="1:46">
      <c r="A1041" t="s">
        <v>1444</v>
      </c>
      <c r="B1041">
        <v>801928</v>
      </c>
      <c r="C1041" t="s">
        <v>1488</v>
      </c>
      <c r="D1041">
        <v>990216</v>
      </c>
      <c r="E1041" t="s">
        <v>1492</v>
      </c>
      <c r="F1041">
        <v>991240</v>
      </c>
      <c r="G1041" t="s">
        <v>4461</v>
      </c>
      <c r="H1041" t="s">
        <v>4190</v>
      </c>
      <c r="I1041" t="s">
        <v>2971</v>
      </c>
      <c r="J1041" t="s">
        <v>3208</v>
      </c>
      <c r="K1041">
        <v>0.05</v>
      </c>
      <c r="L1041">
        <v>0.08</v>
      </c>
      <c r="M1041">
        <v>0.03</v>
      </c>
      <c r="N1041">
        <v>0.1</v>
      </c>
      <c r="O1041">
        <v>8.2000000000000003E-2</v>
      </c>
      <c r="P1041">
        <v>-0.02</v>
      </c>
      <c r="Q1041">
        <v>0</v>
      </c>
      <c r="R1041">
        <v>-0.02</v>
      </c>
      <c r="S1041">
        <v>-0.02</v>
      </c>
      <c r="T1041">
        <v>-0.02</v>
      </c>
      <c r="U1041">
        <v>0.08</v>
      </c>
      <c r="V1041">
        <v>0.1</v>
      </c>
      <c r="W1041">
        <v>0.08</v>
      </c>
      <c r="X1041">
        <v>0.08</v>
      </c>
      <c r="Y1041">
        <v>0.08</v>
      </c>
      <c r="Z1041">
        <v>6.2E-2</v>
      </c>
      <c r="AA1041">
        <v>8.2000000000000003E-2</v>
      </c>
      <c r="AB1041">
        <v>6.2E-2</v>
      </c>
      <c r="AC1041">
        <v>6.2E-2</v>
      </c>
      <c r="AD1041">
        <v>6.2E-2</v>
      </c>
      <c r="AE1041" t="str">
        <f>VLOOKUP(G1041,'[2]Fee Breakdown-After May18'!BO:BP,2,0)</f>
        <v>Buku, Majalah, &amp; AudioIlmu &amp; TeknologiTeknologi Industri</v>
      </c>
      <c r="AR1041" t="s">
        <v>2248</v>
      </c>
      <c r="AS1041" t="s">
        <v>2256</v>
      </c>
      <c r="AT1041" t="s">
        <v>2263</v>
      </c>
    </row>
    <row r="1042" spans="1:46">
      <c r="A1042" t="s">
        <v>2146</v>
      </c>
      <c r="B1042">
        <v>856720</v>
      </c>
      <c r="C1042" t="s">
        <v>2155</v>
      </c>
      <c r="D1042">
        <v>857616</v>
      </c>
      <c r="G1042" t="s">
        <v>3657</v>
      </c>
      <c r="H1042" t="s">
        <v>3657</v>
      </c>
      <c r="I1042" t="s">
        <v>246</v>
      </c>
      <c r="J1042" t="s">
        <v>2748</v>
      </c>
      <c r="K1042">
        <v>0.04</v>
      </c>
      <c r="L1042">
        <v>0.04</v>
      </c>
      <c r="M1042">
        <v>0</v>
      </c>
      <c r="N1042">
        <v>9.2499999999999999E-2</v>
      </c>
      <c r="O1042">
        <v>0.1095</v>
      </c>
      <c r="P1042">
        <v>-1.2500000000000002E-2</v>
      </c>
      <c r="Q1042">
        <v>0</v>
      </c>
      <c r="R1042">
        <v>-1.2500000000000002E-2</v>
      </c>
      <c r="S1042">
        <v>-1.2500000000000002E-2</v>
      </c>
      <c r="T1042">
        <v>-1.2500000000000002E-2</v>
      </c>
      <c r="U1042">
        <v>0.08</v>
      </c>
      <c r="V1042">
        <v>9.2499999999999999E-2</v>
      </c>
      <c r="W1042">
        <v>0.08</v>
      </c>
      <c r="X1042">
        <v>0.08</v>
      </c>
      <c r="Y1042">
        <v>0.08</v>
      </c>
      <c r="Z1042">
        <v>9.7000000000000003E-2</v>
      </c>
      <c r="AA1042">
        <v>0.1095</v>
      </c>
      <c r="AB1042">
        <v>9.7000000000000003E-2</v>
      </c>
      <c r="AC1042">
        <v>9.7000000000000003E-2</v>
      </c>
      <c r="AD1042">
        <v>9.7000000000000003E-2</v>
      </c>
      <c r="AE1042" t="str">
        <f>VLOOKUP(G1042,'[2]Fee Breakdown-After May18'!BO:BP,2,0)</f>
        <v>Bekas PakaiPakaian Wanita</v>
      </c>
      <c r="AR1042" t="s">
        <v>2248</v>
      </c>
      <c r="AS1042" t="s">
        <v>2264</v>
      </c>
      <c r="AT1042" t="s">
        <v>2265</v>
      </c>
    </row>
    <row r="1043" spans="1:46">
      <c r="A1043" t="s">
        <v>2160</v>
      </c>
      <c r="B1043">
        <v>603014</v>
      </c>
      <c r="C1043" t="s">
        <v>2182</v>
      </c>
      <c r="D1043">
        <v>835336</v>
      </c>
      <c r="E1043" t="s">
        <v>2188</v>
      </c>
      <c r="F1043">
        <v>994440</v>
      </c>
      <c r="G1043" t="s">
        <v>4584</v>
      </c>
      <c r="H1043" t="s">
        <v>4576</v>
      </c>
      <c r="I1043" t="s">
        <v>2971</v>
      </c>
      <c r="J1043" t="s">
        <v>3062</v>
      </c>
      <c r="K1043">
        <v>0.06</v>
      </c>
      <c r="L1043">
        <v>6.5000000000000002E-2</v>
      </c>
      <c r="M1043">
        <v>5.0000000000000044E-3</v>
      </c>
      <c r="N1043">
        <v>0.1</v>
      </c>
      <c r="O1043">
        <v>0.10500000000000001</v>
      </c>
      <c r="P1043">
        <v>-0.02</v>
      </c>
      <c r="Q1043">
        <v>0</v>
      </c>
      <c r="R1043">
        <v>-0.02</v>
      </c>
      <c r="S1043">
        <v>-0.02</v>
      </c>
      <c r="T1043">
        <v>-0.02</v>
      </c>
      <c r="U1043">
        <v>0.08</v>
      </c>
      <c r="V1043">
        <v>0.1</v>
      </c>
      <c r="W1043">
        <v>0.08</v>
      </c>
      <c r="X1043">
        <v>0.08</v>
      </c>
      <c r="Y1043">
        <v>0.08</v>
      </c>
      <c r="Z1043">
        <v>8.5000000000000006E-2</v>
      </c>
      <c r="AA1043">
        <v>0.10500000000000001</v>
      </c>
      <c r="AB1043">
        <v>8.5000000000000006E-2</v>
      </c>
      <c r="AC1043">
        <v>8.5000000000000006E-2</v>
      </c>
      <c r="AD1043">
        <v>8.5000000000000006E-2</v>
      </c>
      <c r="AE1043" t="str">
        <f>VLOOKUP(G1043,'[2]Fee Breakdown-After May18'!BO:BP,2,0)</f>
        <v>Olahraga &amp; OutdoorPeralatan KebugaranAlat Penguat Otot Tangan</v>
      </c>
      <c r="AR1043" t="s">
        <v>2248</v>
      </c>
      <c r="AS1043" t="s">
        <v>2264</v>
      </c>
      <c r="AT1043" t="s">
        <v>2266</v>
      </c>
    </row>
    <row r="1044" spans="1:46">
      <c r="A1044" t="s">
        <v>2146</v>
      </c>
      <c r="B1044">
        <v>856720</v>
      </c>
      <c r="C1044" t="s">
        <v>2152</v>
      </c>
      <c r="D1044">
        <v>864656</v>
      </c>
      <c r="G1044" t="s">
        <v>3651</v>
      </c>
      <c r="H1044" t="s">
        <v>3651</v>
      </c>
      <c r="I1044" t="s">
        <v>246</v>
      </c>
      <c r="J1044" t="s">
        <v>1997</v>
      </c>
      <c r="K1044">
        <v>0.04</v>
      </c>
      <c r="L1044">
        <v>0.04</v>
      </c>
      <c r="M1044">
        <v>0</v>
      </c>
      <c r="N1044">
        <v>0.1</v>
      </c>
      <c r="O1044">
        <v>0.11700000000000001</v>
      </c>
      <c r="P1044">
        <v>-0.02</v>
      </c>
      <c r="Q1044">
        <v>0</v>
      </c>
      <c r="R1044">
        <v>-0.02</v>
      </c>
      <c r="S1044">
        <v>-0.02</v>
      </c>
      <c r="T1044">
        <v>-0.02</v>
      </c>
      <c r="U1044">
        <v>0.08</v>
      </c>
      <c r="V1044">
        <v>0.1</v>
      </c>
      <c r="W1044">
        <v>0.08</v>
      </c>
      <c r="X1044">
        <v>0.08</v>
      </c>
      <c r="Y1044">
        <v>0.08</v>
      </c>
      <c r="Z1044">
        <v>9.7000000000000003E-2</v>
      </c>
      <c r="AA1044">
        <v>0.11700000000000001</v>
      </c>
      <c r="AB1044">
        <v>9.7000000000000003E-2</v>
      </c>
      <c r="AC1044">
        <v>9.7000000000000003E-2</v>
      </c>
      <c r="AD1044">
        <v>9.7000000000000003E-2</v>
      </c>
      <c r="AE1044" t="str">
        <f>VLOOKUP(G1044,'[2]Fee Breakdown-After May18'!BO:BP,2,0)</f>
        <v>Bekas PakaiKoper &amp; Perjalanan</v>
      </c>
      <c r="AR1044" t="s">
        <v>2248</v>
      </c>
      <c r="AS1044" t="s">
        <v>2264</v>
      </c>
    </row>
    <row r="1045" spans="1:46">
      <c r="A1045" t="s">
        <v>2146</v>
      </c>
      <c r="B1045">
        <v>856720</v>
      </c>
      <c r="C1045" t="s">
        <v>1958</v>
      </c>
      <c r="D1045">
        <v>865296</v>
      </c>
      <c r="G1045" t="s">
        <v>3649</v>
      </c>
      <c r="H1045" t="s">
        <v>3649</v>
      </c>
      <c r="I1045" t="s">
        <v>246</v>
      </c>
      <c r="J1045" t="s">
        <v>1581</v>
      </c>
      <c r="K1045">
        <v>0.04</v>
      </c>
      <c r="L1045">
        <v>0.04</v>
      </c>
      <c r="M1045">
        <v>0</v>
      </c>
      <c r="N1045">
        <v>0.1</v>
      </c>
      <c r="O1045">
        <v>0.11700000000000001</v>
      </c>
      <c r="P1045">
        <v>-0.02</v>
      </c>
      <c r="Q1045">
        <v>0</v>
      </c>
      <c r="R1045">
        <v>-0.02</v>
      </c>
      <c r="S1045">
        <v>-0.02</v>
      </c>
      <c r="T1045">
        <v>-0.02</v>
      </c>
      <c r="U1045">
        <v>0.08</v>
      </c>
      <c r="V1045">
        <v>0.1</v>
      </c>
      <c r="W1045">
        <v>0.08</v>
      </c>
      <c r="X1045">
        <v>0.08</v>
      </c>
      <c r="Y1045">
        <v>0.08</v>
      </c>
      <c r="Z1045">
        <v>9.7000000000000003E-2</v>
      </c>
      <c r="AA1045">
        <v>0.11700000000000001</v>
      </c>
      <c r="AB1045">
        <v>9.7000000000000003E-2</v>
      </c>
      <c r="AC1045">
        <v>9.7000000000000003E-2</v>
      </c>
      <c r="AD1045">
        <v>9.7000000000000003E-2</v>
      </c>
      <c r="AE1045" t="str">
        <f>VLOOKUP(G1045,'[2]Fee Breakdown-After May18'!BO:BP,2,0)</f>
        <v>Bekas PakaiJam Tangan</v>
      </c>
      <c r="AR1045" t="s">
        <v>2267</v>
      </c>
      <c r="AS1045" t="s">
        <v>2268</v>
      </c>
    </row>
    <row r="1046" spans="1:46">
      <c r="A1046" t="s">
        <v>1244</v>
      </c>
      <c r="B1046">
        <v>602284</v>
      </c>
      <c r="C1046" t="s">
        <v>1324</v>
      </c>
      <c r="D1046">
        <v>880008</v>
      </c>
      <c r="E1046" t="s">
        <v>1333</v>
      </c>
      <c r="F1046">
        <v>819600</v>
      </c>
      <c r="G1046" t="s">
        <v>4074</v>
      </c>
      <c r="H1046" t="s">
        <v>4159</v>
      </c>
      <c r="I1046" t="s">
        <v>2457</v>
      </c>
      <c r="J1046" t="s">
        <v>2739</v>
      </c>
      <c r="K1046">
        <v>0.04</v>
      </c>
      <c r="L1046">
        <v>7.0000000000000007E-2</v>
      </c>
      <c r="M1046">
        <v>3.0000000000000006E-2</v>
      </c>
      <c r="N1046">
        <v>9.5000000000000001E-2</v>
      </c>
      <c r="O1046">
        <v>0.11700000000000001</v>
      </c>
      <c r="P1046">
        <v>-0.02</v>
      </c>
      <c r="Q1046">
        <v>0</v>
      </c>
      <c r="R1046">
        <v>-0.02</v>
      </c>
      <c r="S1046">
        <v>-0.02</v>
      </c>
      <c r="T1046">
        <v>-0.02</v>
      </c>
      <c r="U1046">
        <v>7.4999999999999997E-2</v>
      </c>
      <c r="V1046">
        <v>9.5000000000000001E-2</v>
      </c>
      <c r="W1046">
        <v>7.4999999999999997E-2</v>
      </c>
      <c r="X1046">
        <v>7.4999999999999997E-2</v>
      </c>
      <c r="Y1046">
        <v>7.4999999999999997E-2</v>
      </c>
      <c r="Z1046">
        <v>9.7000000000000003E-2</v>
      </c>
      <c r="AA1046">
        <v>0.11700000000000001</v>
      </c>
      <c r="AB1046">
        <v>9.7000000000000003E-2</v>
      </c>
      <c r="AC1046">
        <v>9.7000000000000003E-2</v>
      </c>
      <c r="AD1046">
        <v>9.7000000000000003E-2</v>
      </c>
      <c r="AE1046" t="str">
        <f>VLOOKUP(G1046,'[2]Fee Breakdown-After May18'!BO:BP,2,0)</f>
        <v>Bayi &amp; PersalinanPerlengkapan KehamilanAlat Pemantau Kehamilan</v>
      </c>
      <c r="AR1046" t="s">
        <v>2267</v>
      </c>
      <c r="AS1046" t="s">
        <v>2269</v>
      </c>
    </row>
    <row r="1047" spans="1:46">
      <c r="A1047" t="s">
        <v>1615</v>
      </c>
      <c r="B1047">
        <v>700437</v>
      </c>
      <c r="C1047" t="s">
        <v>1629</v>
      </c>
      <c r="D1047">
        <v>914696</v>
      </c>
      <c r="G1047" t="s">
        <v>4192</v>
      </c>
      <c r="H1047" t="s">
        <v>4192</v>
      </c>
      <c r="I1047" t="s">
        <v>2457</v>
      </c>
      <c r="J1047" t="s">
        <v>1615</v>
      </c>
      <c r="K1047">
        <v>0.05</v>
      </c>
      <c r="L1047">
        <v>6.5000000000000002E-2</v>
      </c>
      <c r="M1047">
        <v>1.4999999999999999E-2</v>
      </c>
      <c r="N1047">
        <v>7.4999999999999997E-2</v>
      </c>
      <c r="O1047">
        <v>9.7000000000000003E-2</v>
      </c>
      <c r="P1047">
        <v>0</v>
      </c>
      <c r="Q1047">
        <v>0</v>
      </c>
      <c r="R1047">
        <v>0</v>
      </c>
      <c r="S1047">
        <v>0</v>
      </c>
      <c r="T1047">
        <v>0</v>
      </c>
      <c r="U1047">
        <v>7.4999999999999997E-2</v>
      </c>
      <c r="V1047">
        <v>7.4999999999999997E-2</v>
      </c>
      <c r="W1047">
        <v>7.4999999999999997E-2</v>
      </c>
      <c r="X1047">
        <v>7.4999999999999997E-2</v>
      </c>
      <c r="Y1047">
        <v>7.4999999999999997E-2</v>
      </c>
      <c r="Z1047">
        <v>9.7000000000000003E-2</v>
      </c>
      <c r="AA1047">
        <v>9.7000000000000003E-2</v>
      </c>
      <c r="AB1047">
        <v>9.7000000000000003E-2</v>
      </c>
      <c r="AC1047">
        <v>9.7000000000000003E-2</v>
      </c>
      <c r="AD1047">
        <v>9.7000000000000003E-2</v>
      </c>
      <c r="AE1047" t="str">
        <f>VLOOKUP(G1047,'[2]Fee Breakdown-After May18'!BO:BP,2,0)</f>
        <v>Makanan &amp; MinumanBeer, Wine &amp; Spirit</v>
      </c>
      <c r="AR1047" t="s">
        <v>2267</v>
      </c>
      <c r="AS1047" t="s">
        <v>2270</v>
      </c>
      <c r="AT1047" t="s">
        <v>2271</v>
      </c>
    </row>
    <row r="1048" spans="1:46">
      <c r="A1048" t="s">
        <v>1615</v>
      </c>
      <c r="B1048">
        <v>700437</v>
      </c>
      <c r="C1048" t="s">
        <v>1673</v>
      </c>
      <c r="D1048">
        <v>915080</v>
      </c>
      <c r="E1048" t="s">
        <v>1678</v>
      </c>
      <c r="F1048">
        <v>919688</v>
      </c>
      <c r="G1048" t="s">
        <v>4191</v>
      </c>
      <c r="H1048" t="s">
        <v>3885</v>
      </c>
      <c r="I1048" t="s">
        <v>2457</v>
      </c>
      <c r="J1048" t="s">
        <v>1615</v>
      </c>
      <c r="K1048">
        <v>0.05</v>
      </c>
      <c r="L1048">
        <v>6.5000000000000002E-2</v>
      </c>
      <c r="M1048">
        <v>1.4999999999999999E-2</v>
      </c>
      <c r="N1048">
        <v>7.7499999999999999E-2</v>
      </c>
      <c r="O1048">
        <v>7.1999999999999995E-2</v>
      </c>
      <c r="P1048">
        <v>-0.02</v>
      </c>
      <c r="Q1048">
        <v>0</v>
      </c>
      <c r="R1048">
        <v>-0.02</v>
      </c>
      <c r="S1048">
        <v>-0.02</v>
      </c>
      <c r="T1048">
        <v>-0.02</v>
      </c>
      <c r="U1048">
        <v>5.7499999999999996E-2</v>
      </c>
      <c r="V1048">
        <v>7.7499999999999999E-2</v>
      </c>
      <c r="W1048">
        <v>5.7499999999999996E-2</v>
      </c>
      <c r="X1048">
        <v>5.7499999999999996E-2</v>
      </c>
      <c r="Y1048">
        <v>5.7499999999999996E-2</v>
      </c>
      <c r="Z1048">
        <v>5.1999999999999991E-2</v>
      </c>
      <c r="AA1048">
        <v>7.1999999999999995E-2</v>
      </c>
      <c r="AB1048">
        <v>5.1999999999999991E-2</v>
      </c>
      <c r="AC1048">
        <v>5.1999999999999991E-2</v>
      </c>
      <c r="AD1048">
        <v>5.1999999999999991E-2</v>
      </c>
      <c r="AE1048" t="str">
        <f>VLOOKUP(G1048,'[2]Fee Breakdown-After May18'!BO:BP,2,0)</f>
        <v>Makanan &amp; MinumanBahan Makanan &amp; Peralatan Memasak PokokWine untuk Memasak</v>
      </c>
      <c r="AR1048" t="s">
        <v>2267</v>
      </c>
      <c r="AS1048" t="s">
        <v>2270</v>
      </c>
      <c r="AT1048" t="s">
        <v>2272</v>
      </c>
    </row>
    <row r="1049" spans="1:46">
      <c r="A1049" t="s">
        <v>2248</v>
      </c>
      <c r="B1049">
        <v>600154</v>
      </c>
      <c r="C1049" t="s">
        <v>2264</v>
      </c>
      <c r="D1049">
        <v>809992</v>
      </c>
      <c r="E1049" t="s">
        <v>2265</v>
      </c>
      <c r="F1049">
        <v>600203</v>
      </c>
      <c r="G1049" t="s">
        <v>4729</v>
      </c>
      <c r="H1049" t="s">
        <v>2800</v>
      </c>
      <c r="I1049" t="s">
        <v>2547</v>
      </c>
      <c r="J1049" t="s">
        <v>2248</v>
      </c>
      <c r="K1049">
        <v>0.05</v>
      </c>
      <c r="L1049">
        <v>0.08</v>
      </c>
      <c r="M1049">
        <v>0.03</v>
      </c>
      <c r="N1049">
        <v>0.1</v>
      </c>
      <c r="O1049">
        <v>0.122</v>
      </c>
      <c r="P1049">
        <v>-0.02</v>
      </c>
      <c r="Q1049">
        <v>0</v>
      </c>
      <c r="R1049">
        <v>-0.02</v>
      </c>
      <c r="S1049">
        <v>-0.02</v>
      </c>
      <c r="T1049">
        <v>-0.02</v>
      </c>
      <c r="U1049">
        <v>0.08</v>
      </c>
      <c r="V1049">
        <v>0.1</v>
      </c>
      <c r="W1049">
        <v>0.08</v>
      </c>
      <c r="X1049">
        <v>0.08</v>
      </c>
      <c r="Y1049">
        <v>0.08</v>
      </c>
      <c r="Z1049">
        <v>0.10199999999999999</v>
      </c>
      <c r="AA1049">
        <v>0.122</v>
      </c>
      <c r="AB1049">
        <v>0.10199999999999999</v>
      </c>
      <c r="AC1049">
        <v>0.10199999999999999</v>
      </c>
      <c r="AD1049">
        <v>0.10199999999999999</v>
      </c>
      <c r="AE1049" t="str">
        <f>VLOOKUP(G1049,'[2]Fee Breakdown-After May18'!BO:BP,2,0)</f>
        <v>Tekstil &amp; Soft FurnishingTekstil Rumah TanggaSarung Kursi</v>
      </c>
      <c r="AR1049" t="s">
        <v>2267</v>
      </c>
      <c r="AS1049" t="s">
        <v>2270</v>
      </c>
    </row>
    <row r="1050" spans="1:46">
      <c r="A1050" t="s">
        <v>1997</v>
      </c>
      <c r="B1050">
        <v>824584</v>
      </c>
      <c r="C1050" t="s">
        <v>1999</v>
      </c>
      <c r="D1050">
        <v>902792</v>
      </c>
      <c r="E1050" t="s">
        <v>2004</v>
      </c>
      <c r="F1050">
        <v>601440</v>
      </c>
      <c r="G1050" t="s">
        <v>3752</v>
      </c>
      <c r="H1050" t="s">
        <v>2812</v>
      </c>
      <c r="I1050" t="s">
        <v>246</v>
      </c>
      <c r="J1050" t="s">
        <v>1997</v>
      </c>
      <c r="K1050">
        <v>5.5E-2</v>
      </c>
      <c r="L1050">
        <v>0.08</v>
      </c>
      <c r="M1050">
        <v>2.5000000000000001E-2</v>
      </c>
      <c r="N1050">
        <v>0.1</v>
      </c>
      <c r="O1050">
        <v>0.11700000000000001</v>
      </c>
      <c r="P1050">
        <v>-0.02</v>
      </c>
      <c r="Q1050">
        <v>0</v>
      </c>
      <c r="R1050">
        <v>-0.02</v>
      </c>
      <c r="S1050">
        <v>-0.02</v>
      </c>
      <c r="T1050">
        <v>-0.02</v>
      </c>
      <c r="U1050">
        <v>0.08</v>
      </c>
      <c r="V1050">
        <v>0.1</v>
      </c>
      <c r="W1050">
        <v>0.08</v>
      </c>
      <c r="X1050">
        <v>0.08</v>
      </c>
      <c r="Y1050">
        <v>0.08</v>
      </c>
      <c r="Z1050">
        <v>9.7000000000000003E-2</v>
      </c>
      <c r="AA1050">
        <v>0.11700000000000001</v>
      </c>
      <c r="AB1050">
        <v>9.7000000000000003E-2</v>
      </c>
      <c r="AC1050">
        <v>9.7000000000000003E-2</v>
      </c>
      <c r="AD1050">
        <v>9.7000000000000003E-2</v>
      </c>
      <c r="AE1050" t="str">
        <f>VLOOKUP(G1050,'[2]Fee Breakdown-After May18'!BO:BP,2,0)</f>
        <v>Koper &amp; TasTas FungsionalTas Rias</v>
      </c>
      <c r="AR1050" t="s">
        <v>2267</v>
      </c>
      <c r="AS1050" t="s">
        <v>2273</v>
      </c>
      <c r="AT1050" t="s">
        <v>2274</v>
      </c>
    </row>
    <row r="1051" spans="1:46">
      <c r="A1051" t="s">
        <v>2248</v>
      </c>
      <c r="B1051">
        <v>600154</v>
      </c>
      <c r="C1051" t="s">
        <v>2250</v>
      </c>
      <c r="D1051">
        <v>808328</v>
      </c>
      <c r="E1051" t="s">
        <v>2253</v>
      </c>
      <c r="F1051">
        <v>809480</v>
      </c>
      <c r="G1051" t="s">
        <v>4730</v>
      </c>
      <c r="H1051" t="s">
        <v>4637</v>
      </c>
      <c r="I1051" t="s">
        <v>2547</v>
      </c>
      <c r="J1051" t="s">
        <v>2248</v>
      </c>
      <c r="K1051">
        <v>0.05</v>
      </c>
      <c r="L1051">
        <v>0.08</v>
      </c>
      <c r="M1051">
        <v>0.03</v>
      </c>
      <c r="N1051">
        <v>0.1</v>
      </c>
      <c r="O1051">
        <v>0.10500000000000001</v>
      </c>
      <c r="P1051">
        <v>-0.02</v>
      </c>
      <c r="Q1051">
        <v>0</v>
      </c>
      <c r="R1051">
        <v>-0.02</v>
      </c>
      <c r="S1051">
        <v>-0.02</v>
      </c>
      <c r="T1051">
        <v>-0.02</v>
      </c>
      <c r="U1051">
        <v>0.08</v>
      </c>
      <c r="V1051">
        <v>0.1</v>
      </c>
      <c r="W1051">
        <v>0.08</v>
      </c>
      <c r="X1051">
        <v>0.08</v>
      </c>
      <c r="Y1051">
        <v>0.08</v>
      </c>
      <c r="Z1051">
        <v>8.5000000000000006E-2</v>
      </c>
      <c r="AA1051">
        <v>0.10500000000000001</v>
      </c>
      <c r="AB1051">
        <v>8.5000000000000006E-2</v>
      </c>
      <c r="AC1051">
        <v>8.5000000000000006E-2</v>
      </c>
      <c r="AD1051">
        <v>8.5000000000000006E-2</v>
      </c>
      <c r="AE1051" t="str">
        <f>VLOOKUP(G1051,'[2]Fee Breakdown-After May18'!BO:BP,2,0)</f>
        <v>Tekstil &amp; Soft FurnishingSepreiPad &amp; Topper Matras</v>
      </c>
      <c r="AR1051" t="s">
        <v>2267</v>
      </c>
      <c r="AS1051" t="s">
        <v>2273</v>
      </c>
      <c r="AT1051" t="s">
        <v>2275</v>
      </c>
    </row>
    <row r="1052" spans="1:46">
      <c r="A1052" t="s">
        <v>2248</v>
      </c>
      <c r="B1052">
        <v>600154</v>
      </c>
      <c r="C1052" t="s">
        <v>2264</v>
      </c>
      <c r="D1052">
        <v>809992</v>
      </c>
      <c r="E1052" t="s">
        <v>2266</v>
      </c>
      <c r="F1052">
        <v>810376</v>
      </c>
      <c r="G1052" t="s">
        <v>4731</v>
      </c>
      <c r="H1052" t="s">
        <v>2800</v>
      </c>
      <c r="I1052" t="s">
        <v>2547</v>
      </c>
      <c r="J1052" t="s">
        <v>2248</v>
      </c>
      <c r="K1052">
        <v>0.05</v>
      </c>
      <c r="L1052">
        <v>0.08</v>
      </c>
      <c r="M1052">
        <v>0.03</v>
      </c>
      <c r="N1052">
        <v>0.1</v>
      </c>
      <c r="O1052">
        <v>0.122</v>
      </c>
      <c r="P1052">
        <v>-0.02</v>
      </c>
      <c r="Q1052">
        <v>0</v>
      </c>
      <c r="R1052">
        <v>-0.02</v>
      </c>
      <c r="S1052">
        <v>-0.02</v>
      </c>
      <c r="T1052">
        <v>-0.02</v>
      </c>
      <c r="U1052">
        <v>0.08</v>
      </c>
      <c r="V1052">
        <v>0.1</v>
      </c>
      <c r="W1052">
        <v>0.08</v>
      </c>
      <c r="X1052">
        <v>0.08</v>
      </c>
      <c r="Y1052">
        <v>0.08</v>
      </c>
      <c r="Z1052">
        <v>0.10199999999999999</v>
      </c>
      <c r="AA1052">
        <v>0.122</v>
      </c>
      <c r="AB1052">
        <v>0.10199999999999999</v>
      </c>
      <c r="AC1052">
        <v>0.10199999999999999</v>
      </c>
      <c r="AD1052">
        <v>0.10199999999999999</v>
      </c>
      <c r="AE1052" t="str">
        <f>VLOOKUP(G1052,'[2]Fee Breakdown-After May18'!BO:BP,2,0)</f>
        <v>Tekstil &amp; Soft FurnishingTekstil Rumah TanggaSarung Sofa</v>
      </c>
      <c r="AR1052" t="s">
        <v>2267</v>
      </c>
      <c r="AS1052" t="s">
        <v>2273</v>
      </c>
      <c r="AT1052" t="s">
        <v>68</v>
      </c>
    </row>
    <row r="1053" spans="1:46">
      <c r="A1053" t="s">
        <v>1444</v>
      </c>
      <c r="B1053">
        <v>801928</v>
      </c>
      <c r="C1053" t="s">
        <v>1488</v>
      </c>
      <c r="D1053">
        <v>990216</v>
      </c>
      <c r="E1053" t="s">
        <v>1491</v>
      </c>
      <c r="F1053">
        <v>929544</v>
      </c>
      <c r="G1053" t="s">
        <v>4455</v>
      </c>
      <c r="H1053" t="s">
        <v>4190</v>
      </c>
      <c r="I1053" t="s">
        <v>2971</v>
      </c>
      <c r="J1053" t="s">
        <v>3208</v>
      </c>
      <c r="K1053">
        <v>0.05</v>
      </c>
      <c r="L1053">
        <v>0.08</v>
      </c>
      <c r="M1053">
        <v>0.03</v>
      </c>
      <c r="N1053">
        <v>0.1</v>
      </c>
      <c r="O1053">
        <v>8.2000000000000003E-2</v>
      </c>
      <c r="P1053">
        <v>-0.02</v>
      </c>
      <c r="Q1053">
        <v>0</v>
      </c>
      <c r="R1053">
        <v>-0.02</v>
      </c>
      <c r="S1053">
        <v>-0.02</v>
      </c>
      <c r="T1053">
        <v>-0.02</v>
      </c>
      <c r="U1053">
        <v>0.08</v>
      </c>
      <c r="V1053">
        <v>0.1</v>
      </c>
      <c r="W1053">
        <v>0.08</v>
      </c>
      <c r="X1053">
        <v>0.08</v>
      </c>
      <c r="Y1053">
        <v>0.08</v>
      </c>
      <c r="Z1053">
        <v>6.2E-2</v>
      </c>
      <c r="AA1053">
        <v>8.2000000000000003E-2</v>
      </c>
      <c r="AB1053">
        <v>6.2E-2</v>
      </c>
      <c r="AC1053">
        <v>6.2E-2</v>
      </c>
      <c r="AD1053">
        <v>6.2E-2</v>
      </c>
      <c r="AE1053" t="str">
        <f>VLOOKUP(G1053,'[2]Fee Breakdown-After May18'!BO:BP,2,0)</f>
        <v>Buku, Majalah, &amp; AudioIlmu &amp; TeknologiKomputer &amp; Jaringan</v>
      </c>
      <c r="AR1053" t="s">
        <v>2267</v>
      </c>
      <c r="AS1053" t="s">
        <v>2273</v>
      </c>
      <c r="AT1053" t="s">
        <v>2276</v>
      </c>
    </row>
    <row r="1054" spans="1:46">
      <c r="A1054" t="s">
        <v>2160</v>
      </c>
      <c r="B1054">
        <v>603014</v>
      </c>
      <c r="C1054" t="s">
        <v>2182</v>
      </c>
      <c r="D1054">
        <v>835336</v>
      </c>
      <c r="E1054" t="s">
        <v>2190</v>
      </c>
      <c r="F1054">
        <v>939784</v>
      </c>
      <c r="G1054" t="s">
        <v>4587</v>
      </c>
      <c r="H1054" t="s">
        <v>4576</v>
      </c>
      <c r="I1054" t="s">
        <v>2971</v>
      </c>
      <c r="J1054" t="s">
        <v>3062</v>
      </c>
      <c r="K1054">
        <v>0.06</v>
      </c>
      <c r="L1054">
        <v>6.5000000000000002E-2</v>
      </c>
      <c r="M1054">
        <v>5.0000000000000044E-3</v>
      </c>
      <c r="N1054">
        <v>0.1</v>
      </c>
      <c r="O1054">
        <v>0.10500000000000001</v>
      </c>
      <c r="P1054">
        <v>-0.02</v>
      </c>
      <c r="Q1054">
        <v>0</v>
      </c>
      <c r="R1054">
        <v>-0.02</v>
      </c>
      <c r="S1054">
        <v>-0.02</v>
      </c>
      <c r="T1054">
        <v>-0.02</v>
      </c>
      <c r="U1054">
        <v>0.08</v>
      </c>
      <c r="V1054">
        <v>0.1</v>
      </c>
      <c r="W1054">
        <v>0.08</v>
      </c>
      <c r="X1054">
        <v>0.08</v>
      </c>
      <c r="Y1054">
        <v>0.08</v>
      </c>
      <c r="Z1054">
        <v>8.5000000000000006E-2</v>
      </c>
      <c r="AA1054">
        <v>0.10500000000000001</v>
      </c>
      <c r="AB1054">
        <v>8.5000000000000006E-2</v>
      </c>
      <c r="AC1054">
        <v>8.5000000000000006E-2</v>
      </c>
      <c r="AD1054">
        <v>8.5000000000000006E-2</v>
      </c>
      <c r="AE1054" t="str">
        <f>VLOOKUP(G1054,'[2]Fee Breakdown-After May18'!BO:BP,2,0)</f>
        <v>Olahraga &amp; OutdoorPeralatan KebugaranBand Resistensi</v>
      </c>
      <c r="AR1054" t="s">
        <v>2267</v>
      </c>
      <c r="AS1054" t="s">
        <v>2273</v>
      </c>
      <c r="AT1054" t="s">
        <v>2277</v>
      </c>
    </row>
    <row r="1055" spans="1:46">
      <c r="A1055" t="s">
        <v>2160</v>
      </c>
      <c r="B1055">
        <v>603014</v>
      </c>
      <c r="C1055" t="s">
        <v>2182</v>
      </c>
      <c r="D1055">
        <v>835336</v>
      </c>
      <c r="E1055" t="s">
        <v>2191</v>
      </c>
      <c r="F1055">
        <v>940040</v>
      </c>
      <c r="G1055" t="s">
        <v>4604</v>
      </c>
      <c r="H1055" t="s">
        <v>4576</v>
      </c>
      <c r="I1055" t="s">
        <v>2971</v>
      </c>
      <c r="J1055" t="s">
        <v>3062</v>
      </c>
      <c r="K1055">
        <v>0.06</v>
      </c>
      <c r="L1055">
        <v>6.5000000000000002E-2</v>
      </c>
      <c r="M1055">
        <v>5.0000000000000044E-3</v>
      </c>
      <c r="N1055">
        <v>0.1</v>
      </c>
      <c r="O1055">
        <v>0.10500000000000001</v>
      </c>
      <c r="P1055">
        <v>-0.02</v>
      </c>
      <c r="Q1055">
        <v>0</v>
      </c>
      <c r="R1055">
        <v>-0.02</v>
      </c>
      <c r="S1055">
        <v>-0.02</v>
      </c>
      <c r="T1055">
        <v>-0.02</v>
      </c>
      <c r="U1055">
        <v>0.08</v>
      </c>
      <c r="V1055">
        <v>0.1</v>
      </c>
      <c r="W1055">
        <v>0.08</v>
      </c>
      <c r="X1055">
        <v>0.08</v>
      </c>
      <c r="Y1055">
        <v>0.08</v>
      </c>
      <c r="Z1055">
        <v>8.5000000000000006E-2</v>
      </c>
      <c r="AA1055">
        <v>0.10500000000000001</v>
      </c>
      <c r="AB1055">
        <v>8.5000000000000006E-2</v>
      </c>
      <c r="AC1055">
        <v>8.5000000000000006E-2</v>
      </c>
      <c r="AD1055">
        <v>8.5000000000000006E-2</v>
      </c>
      <c r="AE1055" t="str">
        <f>VLOOKUP(G1055,'[2]Fee Breakdown-After May18'!BO:BP,2,0)</f>
        <v>Olahraga &amp; OutdoorPeralatan KebugaranSkuter &amp; Naik</v>
      </c>
      <c r="AR1055" t="s">
        <v>2267</v>
      </c>
      <c r="AS1055" t="s">
        <v>2273</v>
      </c>
      <c r="AT1055" t="s">
        <v>2278</v>
      </c>
    </row>
    <row r="1056" spans="1:46">
      <c r="A1056" t="s">
        <v>1184</v>
      </c>
      <c r="B1056">
        <v>605196</v>
      </c>
      <c r="C1056" t="s">
        <v>1243</v>
      </c>
      <c r="D1056">
        <v>940680</v>
      </c>
      <c r="G1056" t="s">
        <v>2849</v>
      </c>
      <c r="H1056" t="s">
        <v>2849</v>
      </c>
      <c r="I1056" t="s">
        <v>2403</v>
      </c>
      <c r="J1056" t="s">
        <v>1184</v>
      </c>
      <c r="K1056">
        <v>5.5E-2</v>
      </c>
      <c r="L1056">
        <v>7.4999999999999997E-2</v>
      </c>
      <c r="M1056">
        <v>1.9999999999999997E-2</v>
      </c>
      <c r="N1056">
        <v>9.2499999999999999E-2</v>
      </c>
      <c r="O1056">
        <v>0.1195</v>
      </c>
      <c r="P1056">
        <v>-1.7500000000000009E-2</v>
      </c>
      <c r="Q1056">
        <v>0</v>
      </c>
      <c r="R1056">
        <v>-1.7500000000000009E-2</v>
      </c>
      <c r="S1056">
        <v>-1.7500000000000009E-2</v>
      </c>
      <c r="T1056">
        <v>-1.7500000000000009E-2</v>
      </c>
      <c r="U1056">
        <v>7.4999999999999983E-2</v>
      </c>
      <c r="V1056">
        <v>9.2499999999999999E-2</v>
      </c>
      <c r="W1056">
        <v>7.4999999999999983E-2</v>
      </c>
      <c r="X1056">
        <v>7.4999999999999983E-2</v>
      </c>
      <c r="Y1056">
        <v>7.4999999999999983E-2</v>
      </c>
      <c r="Z1056">
        <v>0.10199999999999998</v>
      </c>
      <c r="AA1056">
        <v>0.1195</v>
      </c>
      <c r="AB1056">
        <v>0.10199999999999998</v>
      </c>
      <c r="AC1056">
        <v>0.10199999999999998</v>
      </c>
      <c r="AD1056">
        <v>0.10199999999999998</v>
      </c>
      <c r="AE1056" t="str">
        <f>VLOOKUP(G1056,'[2]Fee Breakdown-After May18'!BO:BP,2,0)</f>
        <v>Mobil &amp; Sepeda MotorQuad, Motorhome &amp; Perahu</v>
      </c>
      <c r="AR1056" t="s">
        <v>2267</v>
      </c>
      <c r="AS1056" t="s">
        <v>2273</v>
      </c>
      <c r="AT1056" t="s">
        <v>2279</v>
      </c>
    </row>
    <row r="1057" spans="1:46">
      <c r="A1057" t="s">
        <v>1717</v>
      </c>
      <c r="B1057">
        <v>700645</v>
      </c>
      <c r="C1057" t="s">
        <v>1742</v>
      </c>
      <c r="D1057">
        <v>949384</v>
      </c>
      <c r="E1057" t="s">
        <v>1747</v>
      </c>
      <c r="F1057">
        <v>950536</v>
      </c>
      <c r="G1057" t="s">
        <v>4141</v>
      </c>
      <c r="H1057" t="s">
        <v>4216</v>
      </c>
      <c r="I1057" t="s">
        <v>2457</v>
      </c>
      <c r="J1057" t="s">
        <v>1717</v>
      </c>
      <c r="K1057">
        <v>0.04</v>
      </c>
      <c r="L1057">
        <v>6.5000000000000002E-2</v>
      </c>
      <c r="M1057">
        <v>2.5000000000000001E-2</v>
      </c>
      <c r="N1057">
        <v>9.5000000000000001E-2</v>
      </c>
      <c r="O1057">
        <v>8.2000000000000003E-2</v>
      </c>
      <c r="P1057">
        <v>-0.02</v>
      </c>
      <c r="Q1057">
        <v>0</v>
      </c>
      <c r="R1057">
        <v>-0.02</v>
      </c>
      <c r="S1057">
        <v>-0.02</v>
      </c>
      <c r="T1057">
        <v>-0.02</v>
      </c>
      <c r="U1057">
        <v>7.4999999999999997E-2</v>
      </c>
      <c r="V1057">
        <v>9.5000000000000001E-2</v>
      </c>
      <c r="W1057">
        <v>7.4999999999999997E-2</v>
      </c>
      <c r="X1057">
        <v>7.4999999999999997E-2</v>
      </c>
      <c r="Y1057">
        <v>7.4999999999999997E-2</v>
      </c>
      <c r="Z1057">
        <v>6.2E-2</v>
      </c>
      <c r="AA1057">
        <v>8.2000000000000003E-2</v>
      </c>
      <c r="AB1057">
        <v>6.2E-2</v>
      </c>
      <c r="AC1057">
        <v>6.2E-2</v>
      </c>
      <c r="AD1057">
        <v>6.2E-2</v>
      </c>
      <c r="AE1057" t="str">
        <f>VLOOKUP(G1057,'[2]Fee Breakdown-After May18'!BO:BP,2,0)</f>
        <v>KesehatanObat &amp; Pengobatan OTCSayatan &amp; Luka</v>
      </c>
      <c r="AR1057" t="s">
        <v>2267</v>
      </c>
      <c r="AS1057" t="s">
        <v>2273</v>
      </c>
      <c r="AT1057" t="s">
        <v>2280</v>
      </c>
    </row>
    <row r="1058" spans="1:46">
      <c r="A1058" t="s">
        <v>1496</v>
      </c>
      <c r="B1058">
        <v>951432</v>
      </c>
      <c r="C1058" t="s">
        <v>1497</v>
      </c>
      <c r="D1058">
        <v>952712</v>
      </c>
      <c r="E1058" t="s">
        <v>1498</v>
      </c>
      <c r="F1058">
        <v>952968</v>
      </c>
      <c r="G1058" t="s">
        <v>4528</v>
      </c>
      <c r="H1058" t="s">
        <v>4516</v>
      </c>
      <c r="I1058" t="s">
        <v>2971</v>
      </c>
      <c r="J1058" t="s">
        <v>2108</v>
      </c>
      <c r="K1058">
        <v>0.06</v>
      </c>
      <c r="L1058">
        <v>0.08</v>
      </c>
      <c r="M1058">
        <v>2.0000000000000004E-2</v>
      </c>
      <c r="N1058">
        <v>9.5000000000000001E-2</v>
      </c>
      <c r="O1058">
        <v>9.1999999999999998E-2</v>
      </c>
      <c r="P1058">
        <v>-0.02</v>
      </c>
      <c r="Q1058">
        <v>0</v>
      </c>
      <c r="R1058">
        <v>-0.02</v>
      </c>
      <c r="S1058">
        <v>-0.02</v>
      </c>
      <c r="T1058">
        <v>-0.02</v>
      </c>
      <c r="U1058">
        <v>7.4999999999999997E-2</v>
      </c>
      <c r="V1058">
        <v>9.5000000000000001E-2</v>
      </c>
      <c r="W1058">
        <v>7.4999999999999997E-2</v>
      </c>
      <c r="X1058">
        <v>7.4999999999999997E-2</v>
      </c>
      <c r="Y1058">
        <v>7.4999999999999997E-2</v>
      </c>
      <c r="Z1058">
        <v>7.1999999999999995E-2</v>
      </c>
      <c r="AA1058">
        <v>9.1999999999999998E-2</v>
      </c>
      <c r="AB1058">
        <v>7.1999999999999995E-2</v>
      </c>
      <c r="AC1058">
        <v>7.1999999999999995E-2</v>
      </c>
      <c r="AD1058">
        <v>7.1999999999999995E-2</v>
      </c>
      <c r="AE1058" t="str">
        <f>VLOOKUP(G1058,'[2]Fee Breakdown-After May18'!BO:BP,2,0)</f>
        <v>KoleksiKoin &amp; Uang KoleksiUang Kertas</v>
      </c>
      <c r="AR1058" t="s">
        <v>2267</v>
      </c>
      <c r="AS1058" t="s">
        <v>2273</v>
      </c>
      <c r="AT1058" t="s">
        <v>74</v>
      </c>
    </row>
    <row r="1059" spans="1:46">
      <c r="A1059" t="s">
        <v>1929</v>
      </c>
      <c r="B1059">
        <v>953224</v>
      </c>
      <c r="C1059" t="s">
        <v>19</v>
      </c>
      <c r="D1059">
        <v>964744</v>
      </c>
      <c r="G1059" t="s">
        <v>3550</v>
      </c>
      <c r="H1059" t="s">
        <v>3550</v>
      </c>
      <c r="I1059" t="s">
        <v>246</v>
      </c>
      <c r="J1059" t="s">
        <v>2479</v>
      </c>
      <c r="K1059">
        <v>0.04</v>
      </c>
      <c r="L1059">
        <v>4.4999999999999998E-2</v>
      </c>
      <c r="M1059">
        <v>4.9999999999999975E-3</v>
      </c>
      <c r="N1059">
        <v>4.7500000000000001E-2</v>
      </c>
      <c r="O1059">
        <v>3.6999999999999998E-2</v>
      </c>
      <c r="P1059">
        <v>-5.0000000000000001E-3</v>
      </c>
      <c r="Q1059">
        <v>0</v>
      </c>
      <c r="R1059">
        <v>-5.0000000000000001E-3</v>
      </c>
      <c r="S1059">
        <v>-5.0000000000000001E-3</v>
      </c>
      <c r="T1059">
        <v>-5.0000000000000001E-3</v>
      </c>
      <c r="U1059">
        <v>4.2500000000000003E-2</v>
      </c>
      <c r="V1059">
        <v>4.7500000000000001E-2</v>
      </c>
      <c r="W1059">
        <v>4.2500000000000003E-2</v>
      </c>
      <c r="X1059">
        <v>4.2500000000000003E-2</v>
      </c>
      <c r="Y1059">
        <v>4.2500000000000003E-2</v>
      </c>
      <c r="Z1059">
        <v>3.2000000000000001E-2</v>
      </c>
      <c r="AA1059">
        <v>3.6999999999999998E-2</v>
      </c>
      <c r="AB1059">
        <v>3.2000000000000001E-2</v>
      </c>
      <c r="AC1059">
        <v>3.2000000000000001E-2</v>
      </c>
      <c r="AD1059">
        <v>3.2000000000000001E-2</v>
      </c>
      <c r="AE1059" t="str">
        <f>VLOOKUP(G1059,'[2]Fee Breakdown-After May18'!BO:BP,2,0)</f>
        <v>Aksesori Perhiasan &amp; TurunannyaMellite</v>
      </c>
      <c r="AR1059" t="s">
        <v>2267</v>
      </c>
      <c r="AS1059" t="s">
        <v>2281</v>
      </c>
      <c r="AT1059" t="s">
        <v>2282</v>
      </c>
    </row>
    <row r="1060" spans="1:46">
      <c r="A1060" t="s">
        <v>2319</v>
      </c>
      <c r="B1060">
        <v>834312</v>
      </c>
      <c r="C1060" t="s">
        <v>2321</v>
      </c>
      <c r="D1060">
        <v>996360</v>
      </c>
      <c r="G1060" t="s">
        <v>3516</v>
      </c>
      <c r="H1060" t="s">
        <v>3516</v>
      </c>
      <c r="I1060" t="s">
        <v>3415</v>
      </c>
      <c r="J1060" t="s">
        <v>4732</v>
      </c>
      <c r="K1060">
        <v>0.04</v>
      </c>
      <c r="L1060">
        <v>0.06</v>
      </c>
      <c r="M1060">
        <v>1.9999999999999997E-2</v>
      </c>
      <c r="N1060">
        <v>0.03</v>
      </c>
      <c r="O1060">
        <v>0.11700000000000001</v>
      </c>
      <c r="P1060">
        <v>-0.02</v>
      </c>
      <c r="Q1060">
        <v>0</v>
      </c>
      <c r="R1060">
        <v>-0.02</v>
      </c>
      <c r="S1060">
        <v>-0.02</v>
      </c>
      <c r="T1060">
        <v>-0.02</v>
      </c>
      <c r="U1060">
        <v>9.9999999999999985E-3</v>
      </c>
      <c r="V1060">
        <v>0.03</v>
      </c>
      <c r="W1060">
        <v>9.9999999999999985E-3</v>
      </c>
      <c r="X1060">
        <v>9.9999999999999985E-3</v>
      </c>
      <c r="Y1060">
        <v>9.9999999999999985E-3</v>
      </c>
      <c r="Z1060">
        <v>9.7000000000000003E-2</v>
      </c>
      <c r="AA1060">
        <v>0.11700000000000001</v>
      </c>
      <c r="AB1060">
        <v>9.7000000000000003E-2</v>
      </c>
      <c r="AC1060">
        <v>9.7000000000000003E-2</v>
      </c>
      <c r="AD1060">
        <v>9.7000000000000003E-2</v>
      </c>
      <c r="AE1060" t="str">
        <f>VLOOKUP(G1060,'[2]Fee Breakdown-After May18'!BO:BP,2,0)</f>
        <v>Produk VirtualTelekomunikasi</v>
      </c>
      <c r="AR1060" t="s">
        <v>2267</v>
      </c>
      <c r="AS1060" t="s">
        <v>2281</v>
      </c>
      <c r="AT1060" t="s">
        <v>2283</v>
      </c>
    </row>
    <row r="1061" spans="1:46">
      <c r="A1061" t="s">
        <v>2146</v>
      </c>
      <c r="B1061">
        <v>856720</v>
      </c>
      <c r="C1061" t="s">
        <v>2148</v>
      </c>
      <c r="D1061">
        <v>2315792</v>
      </c>
      <c r="E1061" t="s">
        <v>1203</v>
      </c>
      <c r="F1061">
        <v>2322704</v>
      </c>
      <c r="G1061" t="s">
        <v>2427</v>
      </c>
      <c r="H1061" t="s">
        <v>4733</v>
      </c>
      <c r="I1061" t="s">
        <v>2403</v>
      </c>
      <c r="J1061" t="s">
        <v>1184</v>
      </c>
      <c r="K1061">
        <v>0.04</v>
      </c>
      <c r="L1061">
        <v>0.04</v>
      </c>
      <c r="M1061">
        <v>0</v>
      </c>
      <c r="N1061">
        <v>2.5000000000000001E-2</v>
      </c>
      <c r="O1061">
        <v>2.5000000000000001E-2</v>
      </c>
      <c r="P1061">
        <v>0</v>
      </c>
      <c r="Q1061">
        <v>0</v>
      </c>
      <c r="R1061">
        <v>0</v>
      </c>
      <c r="S1061">
        <v>0</v>
      </c>
      <c r="T1061">
        <v>0</v>
      </c>
      <c r="U1061">
        <v>2.5000000000000001E-2</v>
      </c>
      <c r="V1061">
        <v>2.5000000000000001E-2</v>
      </c>
      <c r="W1061">
        <v>2.5000000000000001E-2</v>
      </c>
      <c r="X1061">
        <v>2.5000000000000001E-2</v>
      </c>
      <c r="Y1061">
        <v>2.5000000000000001E-2</v>
      </c>
      <c r="Z1061">
        <v>2.5000000000000001E-2</v>
      </c>
      <c r="AA1061">
        <v>2.5000000000000001E-2</v>
      </c>
      <c r="AB1061">
        <v>2.5000000000000001E-2</v>
      </c>
      <c r="AC1061">
        <v>2.5000000000000001E-2</v>
      </c>
      <c r="AD1061">
        <v>2.5000000000000001E-2</v>
      </c>
      <c r="AE1061" t="str">
        <f>VLOOKUP(G1061,'[2]Fee Breakdown-After May18'!BO:BP,2,0)</f>
        <v>Bekas PakaiMobil &amp; Sepeda MotorMobil Listrik</v>
      </c>
      <c r="AR1061" t="s">
        <v>2267</v>
      </c>
      <c r="AS1061" t="s">
        <v>2281</v>
      </c>
      <c r="AT1061" t="s">
        <v>2284</v>
      </c>
    </row>
    <row r="1062" spans="1:46">
      <c r="A1062" t="s">
        <v>2146</v>
      </c>
      <c r="B1062">
        <v>856720</v>
      </c>
      <c r="C1062" t="s">
        <v>2148</v>
      </c>
      <c r="D1062">
        <v>2315792</v>
      </c>
      <c r="E1062" t="s">
        <v>1204</v>
      </c>
      <c r="F1062">
        <v>2322960</v>
      </c>
      <c r="G1062" t="s">
        <v>2433</v>
      </c>
      <c r="H1062" t="s">
        <v>4733</v>
      </c>
      <c r="I1062" t="s">
        <v>2403</v>
      </c>
      <c r="J1062" t="s">
        <v>1184</v>
      </c>
      <c r="K1062">
        <v>0.04</v>
      </c>
      <c r="L1062">
        <v>0.04</v>
      </c>
      <c r="M1062">
        <v>0</v>
      </c>
      <c r="N1062">
        <v>2.5000000000000001E-2</v>
      </c>
      <c r="O1062">
        <v>2.5000000000000001E-2</v>
      </c>
      <c r="P1062">
        <v>0</v>
      </c>
      <c r="Q1062">
        <v>0</v>
      </c>
      <c r="R1062">
        <v>0</v>
      </c>
      <c r="S1062">
        <v>0</v>
      </c>
      <c r="T1062">
        <v>0</v>
      </c>
      <c r="U1062">
        <v>2.5000000000000001E-2</v>
      </c>
      <c r="V1062">
        <v>2.5000000000000001E-2</v>
      </c>
      <c r="W1062">
        <v>2.5000000000000001E-2</v>
      </c>
      <c r="X1062">
        <v>2.5000000000000001E-2</v>
      </c>
      <c r="Y1062">
        <v>2.5000000000000001E-2</v>
      </c>
      <c r="Z1062">
        <v>2.5000000000000001E-2</v>
      </c>
      <c r="AA1062">
        <v>2.5000000000000001E-2</v>
      </c>
      <c r="AB1062">
        <v>2.5000000000000001E-2</v>
      </c>
      <c r="AC1062">
        <v>2.5000000000000001E-2</v>
      </c>
      <c r="AD1062">
        <v>2.5000000000000001E-2</v>
      </c>
      <c r="AE1062" t="str">
        <f>VLOOKUP(G1062,'[2]Fee Breakdown-After May18'!BO:BP,2,0)</f>
        <v>Bekas PakaiMobil &amp; Sepeda MotorMobil Sedan</v>
      </c>
      <c r="AR1062" t="s">
        <v>2267</v>
      </c>
      <c r="AS1062" t="s">
        <v>2281</v>
      </c>
      <c r="AT1062" t="s">
        <v>2285</v>
      </c>
    </row>
    <row r="1063" spans="1:46">
      <c r="A1063" t="s">
        <v>1405</v>
      </c>
      <c r="B1063">
        <v>2344592</v>
      </c>
      <c r="C1063" t="s">
        <v>1410</v>
      </c>
      <c r="D1063">
        <v>2316048</v>
      </c>
      <c r="E1063" t="s">
        <v>1427</v>
      </c>
      <c r="F1063">
        <v>2325264</v>
      </c>
      <c r="G1063" t="s">
        <v>3473</v>
      </c>
      <c r="H1063" t="s">
        <v>4525</v>
      </c>
      <c r="I1063" t="s">
        <v>3415</v>
      </c>
      <c r="J1063" t="s">
        <v>4526</v>
      </c>
      <c r="K1063">
        <v>0.04</v>
      </c>
      <c r="L1063">
        <v>0.06</v>
      </c>
      <c r="M1063">
        <v>1.9999999999999997E-2</v>
      </c>
      <c r="N1063">
        <v>9.5000000000000001E-2</v>
      </c>
      <c r="O1063">
        <v>0.06</v>
      </c>
      <c r="P1063">
        <v>-0.02</v>
      </c>
      <c r="Q1063">
        <v>0</v>
      </c>
      <c r="R1063">
        <v>-0.02</v>
      </c>
      <c r="S1063">
        <v>-0.02</v>
      </c>
      <c r="T1063">
        <v>-0.02</v>
      </c>
      <c r="U1063">
        <v>7.4999999999999997E-2</v>
      </c>
      <c r="V1063">
        <v>9.5000000000000001E-2</v>
      </c>
      <c r="W1063">
        <v>7.4999999999999997E-2</v>
      </c>
      <c r="X1063">
        <v>7.4999999999999997E-2</v>
      </c>
      <c r="Y1063">
        <v>7.4999999999999997E-2</v>
      </c>
      <c r="Z1063">
        <v>3.9999999999999994E-2</v>
      </c>
      <c r="AA1063">
        <v>0.06</v>
      </c>
      <c r="AB1063">
        <v>3.9999999999999994E-2</v>
      </c>
      <c r="AC1063">
        <v>3.9999999999999994E-2</v>
      </c>
      <c r="AD1063">
        <v>3.9999999999999994E-2</v>
      </c>
      <c r="AE1063" t="str">
        <f>VLOOKUP(G1063,'[2]Fee Breakdown-After May18'!BO:BP,2,0)</f>
        <v>Pemesanan &amp; VoucherPropertiBiaya Pemesanan Vila</v>
      </c>
      <c r="AR1063" t="s">
        <v>2267</v>
      </c>
      <c r="AS1063" t="s">
        <v>2281</v>
      </c>
      <c r="AT1063" t="s">
        <v>2286</v>
      </c>
    </row>
    <row r="1064" spans="1:46">
      <c r="A1064" t="s">
        <v>1405</v>
      </c>
      <c r="B1064">
        <v>2344592</v>
      </c>
      <c r="C1064" t="s">
        <v>1410</v>
      </c>
      <c r="D1064">
        <v>2316048</v>
      </c>
      <c r="E1064" t="s">
        <v>1417</v>
      </c>
      <c r="F1064">
        <v>2326288</v>
      </c>
      <c r="G1064" t="s">
        <v>3498</v>
      </c>
      <c r="H1064" t="s">
        <v>4525</v>
      </c>
      <c r="I1064" t="s">
        <v>3415</v>
      </c>
      <c r="J1064" t="s">
        <v>4526</v>
      </c>
      <c r="K1064">
        <v>0.04</v>
      </c>
      <c r="L1064">
        <v>0.06</v>
      </c>
      <c r="M1064">
        <v>1.9999999999999997E-2</v>
      </c>
      <c r="N1064">
        <v>9.5000000000000001E-2</v>
      </c>
      <c r="O1064">
        <v>4.4999999999999998E-2</v>
      </c>
      <c r="P1064">
        <v>-0.02</v>
      </c>
      <c r="Q1064">
        <v>0</v>
      </c>
      <c r="R1064">
        <v>-0.02</v>
      </c>
      <c r="S1064">
        <v>-0.02</v>
      </c>
      <c r="T1064">
        <v>-0.02</v>
      </c>
      <c r="U1064">
        <v>7.4999999999999997E-2</v>
      </c>
      <c r="V1064">
        <v>9.5000000000000001E-2</v>
      </c>
      <c r="W1064">
        <v>7.4999999999999997E-2</v>
      </c>
      <c r="X1064">
        <v>7.4999999999999997E-2</v>
      </c>
      <c r="Y1064">
        <v>7.4999999999999997E-2</v>
      </c>
      <c r="Z1064">
        <v>2.4999999999999998E-2</v>
      </c>
      <c r="AA1064">
        <v>4.4999999999999998E-2</v>
      </c>
      <c r="AB1064">
        <v>2.4999999999999998E-2</v>
      </c>
      <c r="AC1064">
        <v>2.4999999999999998E-2</v>
      </c>
      <c r="AD1064">
        <v>2.4999999999999998E-2</v>
      </c>
      <c r="AE1064" t="str">
        <f>VLOOKUP(G1064,'[2]Fee Breakdown-After May18'!BO:BP,2,0)</f>
        <v>Pemesanan &amp; VoucherPropertiSewa Gedung</v>
      </c>
      <c r="AR1064" t="s">
        <v>2267</v>
      </c>
      <c r="AS1064" t="s">
        <v>2281</v>
      </c>
      <c r="AT1064" t="s">
        <v>2287</v>
      </c>
    </row>
    <row r="1065" spans="1:46">
      <c r="A1065" t="s">
        <v>1405</v>
      </c>
      <c r="B1065">
        <v>2344592</v>
      </c>
      <c r="C1065" t="s">
        <v>1410</v>
      </c>
      <c r="D1065">
        <v>2316048</v>
      </c>
      <c r="E1065" t="s">
        <v>1426</v>
      </c>
      <c r="F1065">
        <v>2326544</v>
      </c>
      <c r="G1065" t="s">
        <v>3501</v>
      </c>
      <c r="H1065" t="s">
        <v>4525</v>
      </c>
      <c r="I1065" t="s">
        <v>3415</v>
      </c>
      <c r="J1065" t="s">
        <v>4526</v>
      </c>
      <c r="K1065">
        <v>0.04</v>
      </c>
      <c r="L1065">
        <v>0.06</v>
      </c>
      <c r="M1065">
        <v>1.9999999999999997E-2</v>
      </c>
      <c r="N1065">
        <v>9.5000000000000001E-2</v>
      </c>
      <c r="O1065">
        <v>4.4999999999999998E-2</v>
      </c>
      <c r="P1065">
        <v>-0.02</v>
      </c>
      <c r="Q1065">
        <v>0</v>
      </c>
      <c r="R1065">
        <v>-0.02</v>
      </c>
      <c r="S1065">
        <v>-0.02</v>
      </c>
      <c r="T1065">
        <v>-0.02</v>
      </c>
      <c r="U1065">
        <v>7.4999999999999997E-2</v>
      </c>
      <c r="V1065">
        <v>9.5000000000000001E-2</v>
      </c>
      <c r="W1065">
        <v>7.4999999999999997E-2</v>
      </c>
      <c r="X1065">
        <v>7.4999999999999997E-2</v>
      </c>
      <c r="Y1065">
        <v>7.4999999999999997E-2</v>
      </c>
      <c r="Z1065">
        <v>2.4999999999999998E-2</v>
      </c>
      <c r="AA1065">
        <v>4.4999999999999998E-2</v>
      </c>
      <c r="AB1065">
        <v>2.4999999999999998E-2</v>
      </c>
      <c r="AC1065">
        <v>2.4999999999999998E-2</v>
      </c>
      <c r="AD1065">
        <v>2.4999999999999998E-2</v>
      </c>
      <c r="AE1065" t="str">
        <f>VLOOKUP(G1065,'[2]Fee Breakdown-After May18'!BO:BP,2,0)</f>
        <v>Pemesanan &amp; VoucherPropertiSewa Ruko</v>
      </c>
      <c r="AR1065" t="s">
        <v>2267</v>
      </c>
      <c r="AS1065" t="s">
        <v>2288</v>
      </c>
    </row>
    <row r="1066" spans="1:46">
      <c r="A1066" t="s">
        <v>1405</v>
      </c>
      <c r="B1066">
        <v>2344592</v>
      </c>
      <c r="C1066" t="s">
        <v>1430</v>
      </c>
      <c r="D1066">
        <v>2316176</v>
      </c>
      <c r="E1066" t="s">
        <v>1431</v>
      </c>
      <c r="F1066">
        <v>2328336</v>
      </c>
      <c r="G1066" t="s">
        <v>3427</v>
      </c>
      <c r="H1066" t="s">
        <v>4537</v>
      </c>
      <c r="I1066" t="s">
        <v>3415</v>
      </c>
      <c r="J1066" t="s">
        <v>4538</v>
      </c>
      <c r="K1066">
        <v>0.04</v>
      </c>
      <c r="L1066">
        <v>0.06</v>
      </c>
      <c r="M1066">
        <v>1.9999999999999997E-2</v>
      </c>
      <c r="N1066">
        <v>0.1</v>
      </c>
      <c r="O1066">
        <v>0.08</v>
      </c>
      <c r="P1066">
        <v>-0.02</v>
      </c>
      <c r="Q1066">
        <v>0</v>
      </c>
      <c r="R1066">
        <v>-0.02</v>
      </c>
      <c r="S1066">
        <v>-0.02</v>
      </c>
      <c r="T1066">
        <v>-0.02</v>
      </c>
      <c r="U1066">
        <v>0.08</v>
      </c>
      <c r="V1066">
        <v>0.1</v>
      </c>
      <c r="W1066">
        <v>0.08</v>
      </c>
      <c r="X1066">
        <v>0.08</v>
      </c>
      <c r="Y1066">
        <v>0.08</v>
      </c>
      <c r="Z1066">
        <v>0.06</v>
      </c>
      <c r="AA1066">
        <v>0.08</v>
      </c>
      <c r="AB1066">
        <v>0.06</v>
      </c>
      <c r="AC1066">
        <v>0.06</v>
      </c>
      <c r="AD1066">
        <v>0.06</v>
      </c>
      <c r="AE1066" t="str">
        <f>VLOOKUP(G1066,'[2]Fee Breakdown-After May18'!BO:BP,2,0)</f>
        <v>Pemesanan &amp; VoucherPerjalanan &amp; TiketSewa Bus</v>
      </c>
      <c r="AR1066" t="s">
        <v>2267</v>
      </c>
      <c r="AS1066" t="s">
        <v>2289</v>
      </c>
    </row>
    <row r="1067" spans="1:46">
      <c r="A1067" t="s">
        <v>2146</v>
      </c>
      <c r="B1067">
        <v>856720</v>
      </c>
      <c r="C1067" t="s">
        <v>2148</v>
      </c>
      <c r="D1067">
        <v>2315792</v>
      </c>
      <c r="E1067" t="s">
        <v>1205</v>
      </c>
      <c r="F1067">
        <v>2323088</v>
      </c>
      <c r="G1067" t="s">
        <v>2438</v>
      </c>
      <c r="H1067" t="s">
        <v>4733</v>
      </c>
      <c r="I1067" t="s">
        <v>2403</v>
      </c>
      <c r="J1067" t="s">
        <v>1184</v>
      </c>
      <c r="K1067">
        <v>0.04</v>
      </c>
      <c r="L1067">
        <v>0.04</v>
      </c>
      <c r="M1067">
        <v>0</v>
      </c>
      <c r="N1067">
        <v>2.5000000000000001E-2</v>
      </c>
      <c r="O1067">
        <v>2.5000000000000001E-2</v>
      </c>
      <c r="P1067">
        <v>0</v>
      </c>
      <c r="Q1067">
        <v>0</v>
      </c>
      <c r="R1067">
        <v>0</v>
      </c>
      <c r="S1067">
        <v>0</v>
      </c>
      <c r="T1067">
        <v>0</v>
      </c>
      <c r="U1067">
        <v>2.5000000000000001E-2</v>
      </c>
      <c r="V1067">
        <v>2.5000000000000001E-2</v>
      </c>
      <c r="W1067">
        <v>2.5000000000000001E-2</v>
      </c>
      <c r="X1067">
        <v>2.5000000000000001E-2</v>
      </c>
      <c r="Y1067">
        <v>2.5000000000000001E-2</v>
      </c>
      <c r="Z1067">
        <v>2.5000000000000001E-2</v>
      </c>
      <c r="AA1067">
        <v>2.5000000000000001E-2</v>
      </c>
      <c r="AB1067">
        <v>2.5000000000000001E-2</v>
      </c>
      <c r="AC1067">
        <v>2.5000000000000001E-2</v>
      </c>
      <c r="AD1067">
        <v>2.5000000000000001E-2</v>
      </c>
      <c r="AE1067" t="str">
        <f>VLOOKUP(G1067,'[2]Fee Breakdown-After May18'!BO:BP,2,0)</f>
        <v>Bekas PakaiMobil &amp; Sepeda MotorMobil SUV &amp; MPV</v>
      </c>
      <c r="AR1067" t="s">
        <v>2267</v>
      </c>
      <c r="AS1067" t="s">
        <v>2290</v>
      </c>
    </row>
    <row r="1068" spans="1:46">
      <c r="A1068" t="s">
        <v>1405</v>
      </c>
      <c r="B1068">
        <v>2344592</v>
      </c>
      <c r="C1068" t="s">
        <v>1410</v>
      </c>
      <c r="D1068">
        <v>2316048</v>
      </c>
      <c r="E1068" t="s">
        <v>1425</v>
      </c>
      <c r="F1068">
        <v>2325648</v>
      </c>
      <c r="G1068" t="s">
        <v>3482</v>
      </c>
      <c r="H1068" t="s">
        <v>4525</v>
      </c>
      <c r="I1068" t="s">
        <v>3415</v>
      </c>
      <c r="J1068" t="s">
        <v>4526</v>
      </c>
      <c r="K1068">
        <v>0.04</v>
      </c>
      <c r="L1068">
        <v>0.06</v>
      </c>
      <c r="M1068">
        <v>1.9999999999999997E-2</v>
      </c>
      <c r="N1068">
        <v>9.5000000000000001E-2</v>
      </c>
      <c r="O1068">
        <v>4.4999999999999998E-2</v>
      </c>
      <c r="P1068">
        <v>-0.02</v>
      </c>
      <c r="Q1068">
        <v>0</v>
      </c>
      <c r="R1068">
        <v>-0.02</v>
      </c>
      <c r="S1068">
        <v>-0.02</v>
      </c>
      <c r="T1068">
        <v>-0.02</v>
      </c>
      <c r="U1068">
        <v>7.4999999999999997E-2</v>
      </c>
      <c r="V1068">
        <v>9.5000000000000001E-2</v>
      </c>
      <c r="W1068">
        <v>7.4999999999999997E-2</v>
      </c>
      <c r="X1068">
        <v>7.4999999999999997E-2</v>
      </c>
      <c r="Y1068">
        <v>7.4999999999999997E-2</v>
      </c>
      <c r="Z1068">
        <v>2.4999999999999998E-2</v>
      </c>
      <c r="AA1068">
        <v>4.4999999999999998E-2</v>
      </c>
      <c r="AB1068">
        <v>2.4999999999999998E-2</v>
      </c>
      <c r="AC1068">
        <v>2.4999999999999998E-2</v>
      </c>
      <c r="AD1068">
        <v>2.4999999999999998E-2</v>
      </c>
      <c r="AE1068" t="str">
        <f>VLOOKUP(G1068,'[2]Fee Breakdown-After May18'!BO:BP,2,0)</f>
        <v>Pemesanan &amp; VoucherPropertiPembayaran Penuh Ruko</v>
      </c>
      <c r="AR1068" t="s">
        <v>2267</v>
      </c>
      <c r="AS1068" t="s">
        <v>2291</v>
      </c>
    </row>
    <row r="1069" spans="1:46">
      <c r="A1069" t="s">
        <v>1405</v>
      </c>
      <c r="B1069">
        <v>2344592</v>
      </c>
      <c r="C1069" t="s">
        <v>1410</v>
      </c>
      <c r="D1069">
        <v>2316048</v>
      </c>
      <c r="E1069" t="s">
        <v>1419</v>
      </c>
      <c r="F1069">
        <v>2325776</v>
      </c>
      <c r="G1069" t="s">
        <v>3485</v>
      </c>
      <c r="H1069" t="s">
        <v>4525</v>
      </c>
      <c r="I1069" t="s">
        <v>3415</v>
      </c>
      <c r="J1069" t="s">
        <v>4526</v>
      </c>
      <c r="K1069">
        <v>0.04</v>
      </c>
      <c r="L1069">
        <v>0.06</v>
      </c>
      <c r="M1069">
        <v>1.9999999999999997E-2</v>
      </c>
      <c r="N1069">
        <v>9.5000000000000001E-2</v>
      </c>
      <c r="O1069">
        <v>4.4999999999999998E-2</v>
      </c>
      <c r="P1069">
        <v>-0.02</v>
      </c>
      <c r="Q1069">
        <v>0</v>
      </c>
      <c r="R1069">
        <v>-0.02</v>
      </c>
      <c r="S1069">
        <v>-0.02</v>
      </c>
      <c r="T1069">
        <v>-0.02</v>
      </c>
      <c r="U1069">
        <v>7.4999999999999997E-2</v>
      </c>
      <c r="V1069">
        <v>9.5000000000000001E-2</v>
      </c>
      <c r="W1069">
        <v>7.4999999999999997E-2</v>
      </c>
      <c r="X1069">
        <v>7.4999999999999997E-2</v>
      </c>
      <c r="Y1069">
        <v>7.4999999999999997E-2</v>
      </c>
      <c r="Z1069">
        <v>2.4999999999999998E-2</v>
      </c>
      <c r="AA1069">
        <v>4.4999999999999998E-2</v>
      </c>
      <c r="AB1069">
        <v>2.4999999999999998E-2</v>
      </c>
      <c r="AC1069">
        <v>2.4999999999999998E-2</v>
      </c>
      <c r="AD1069">
        <v>2.4999999999999998E-2</v>
      </c>
      <c r="AE1069" t="str">
        <f>VLOOKUP(G1069,'[2]Fee Breakdown-After May18'!BO:BP,2,0)</f>
        <v>Pemesanan &amp; VoucherPropertiPembayaran Penuh Rumah</v>
      </c>
      <c r="AR1069" t="s">
        <v>2292</v>
      </c>
      <c r="AS1069" t="s">
        <v>2293</v>
      </c>
    </row>
    <row r="1070" spans="1:46">
      <c r="A1070" t="s">
        <v>2160</v>
      </c>
      <c r="B1070">
        <v>603014</v>
      </c>
      <c r="C1070" t="s">
        <v>2161</v>
      </c>
      <c r="D1070">
        <v>834952</v>
      </c>
      <c r="E1070" t="s">
        <v>2165</v>
      </c>
      <c r="F1070">
        <v>603331</v>
      </c>
      <c r="G1070" t="s">
        <v>4616</v>
      </c>
      <c r="H1070" t="s">
        <v>4545</v>
      </c>
      <c r="I1070" t="s">
        <v>2971</v>
      </c>
      <c r="J1070" t="s">
        <v>3062</v>
      </c>
      <c r="K1070">
        <v>0.06</v>
      </c>
      <c r="L1070">
        <v>6.5000000000000002E-2</v>
      </c>
      <c r="M1070">
        <v>5.0000000000000044E-3</v>
      </c>
      <c r="N1070">
        <v>0.1</v>
      </c>
      <c r="O1070">
        <v>0.10500000000000001</v>
      </c>
      <c r="P1070">
        <v>-0.02</v>
      </c>
      <c r="Q1070">
        <v>0</v>
      </c>
      <c r="R1070">
        <v>-0.02</v>
      </c>
      <c r="S1070">
        <v>-0.02</v>
      </c>
      <c r="T1070">
        <v>-0.02</v>
      </c>
      <c r="U1070">
        <v>0.08</v>
      </c>
      <c r="V1070">
        <v>0.1</v>
      </c>
      <c r="W1070">
        <v>0.08</v>
      </c>
      <c r="X1070">
        <v>0.08</v>
      </c>
      <c r="Y1070">
        <v>0.08</v>
      </c>
      <c r="Z1070">
        <v>8.5000000000000006E-2</v>
      </c>
      <c r="AA1070">
        <v>0.10500000000000001</v>
      </c>
      <c r="AB1070">
        <v>8.5000000000000006E-2</v>
      </c>
      <c r="AC1070">
        <v>8.5000000000000006E-2</v>
      </c>
      <c r="AD1070">
        <v>8.5000000000000006E-2</v>
      </c>
      <c r="AE1070" t="str">
        <f>VLOOKUP(G1070,'[2]Fee Breakdown-After May18'!BO:BP,2,0)</f>
        <v>Olahraga &amp; OutdoorPeralatan Olahraga BolaBiliar &amp; Snoker</v>
      </c>
      <c r="AR1070" t="s">
        <v>2292</v>
      </c>
      <c r="AS1070" t="s">
        <v>494</v>
      </c>
      <c r="AT1070" t="s">
        <v>2294</v>
      </c>
    </row>
    <row r="1071" spans="1:46">
      <c r="A1071" t="s">
        <v>1811</v>
      </c>
      <c r="B1071">
        <v>600001</v>
      </c>
      <c r="C1071" t="s">
        <v>1851</v>
      </c>
      <c r="D1071">
        <v>852360</v>
      </c>
      <c r="E1071" t="s">
        <v>1854</v>
      </c>
      <c r="F1071">
        <v>855176</v>
      </c>
      <c r="G1071" t="s">
        <v>4726</v>
      </c>
      <c r="H1071" t="s">
        <v>3670</v>
      </c>
      <c r="I1071" t="s">
        <v>2547</v>
      </c>
      <c r="J1071" t="s">
        <v>1811</v>
      </c>
      <c r="K1071">
        <v>0.06</v>
      </c>
      <c r="L1071">
        <v>0.08</v>
      </c>
      <c r="M1071">
        <v>2.0000000000000004E-2</v>
      </c>
      <c r="N1071">
        <v>0.1</v>
      </c>
      <c r="O1071">
        <v>0.122</v>
      </c>
      <c r="P1071">
        <v>-0.02</v>
      </c>
      <c r="Q1071">
        <v>0</v>
      </c>
      <c r="R1071">
        <v>-0.02</v>
      </c>
      <c r="S1071">
        <v>-0.02</v>
      </c>
      <c r="T1071">
        <v>-0.02</v>
      </c>
      <c r="U1071">
        <v>0.08</v>
      </c>
      <c r="V1071">
        <v>0.1</v>
      </c>
      <c r="W1071">
        <v>0.08</v>
      </c>
      <c r="X1071">
        <v>0.08</v>
      </c>
      <c r="Y1071">
        <v>0.08</v>
      </c>
      <c r="Z1071">
        <v>0.10199999999999999</v>
      </c>
      <c r="AA1071">
        <v>0.122</v>
      </c>
      <c r="AB1071">
        <v>0.10199999999999999</v>
      </c>
      <c r="AC1071">
        <v>0.10199999999999999</v>
      </c>
      <c r="AD1071">
        <v>0.10199999999999999</v>
      </c>
      <c r="AE1071" t="str">
        <f>VLOOKUP(G1071,'[2]Fee Breakdown-After May18'!BO:BP,2,0)</f>
        <v>Perlengkapan RumahAlat &amp; Aksesori LaundryBola &amp; Cakram Laundry</v>
      </c>
      <c r="AR1071" t="s">
        <v>2292</v>
      </c>
      <c r="AS1071" t="s">
        <v>494</v>
      </c>
      <c r="AT1071" t="s">
        <v>2295</v>
      </c>
    </row>
    <row r="1072" spans="1:46">
      <c r="A1072" t="s">
        <v>1997</v>
      </c>
      <c r="B1072">
        <v>824584</v>
      </c>
      <c r="C1072" t="s">
        <v>2006</v>
      </c>
      <c r="D1072">
        <v>902664</v>
      </c>
      <c r="E1072" t="s">
        <v>2007</v>
      </c>
      <c r="F1072">
        <v>903688</v>
      </c>
      <c r="G1072" t="s">
        <v>3728</v>
      </c>
      <c r="H1072" t="s">
        <v>3114</v>
      </c>
      <c r="I1072" t="s">
        <v>246</v>
      </c>
      <c r="J1072" t="s">
        <v>1997</v>
      </c>
      <c r="K1072">
        <v>5.5E-2</v>
      </c>
      <c r="L1072">
        <v>0.08</v>
      </c>
      <c r="M1072">
        <v>2.5000000000000001E-2</v>
      </c>
      <c r="N1072">
        <v>0.1</v>
      </c>
      <c r="O1072">
        <v>0.11700000000000001</v>
      </c>
      <c r="P1072">
        <v>-0.02</v>
      </c>
      <c r="Q1072">
        <v>0</v>
      </c>
      <c r="R1072">
        <v>-0.02</v>
      </c>
      <c r="S1072">
        <v>-0.02</v>
      </c>
      <c r="T1072">
        <v>-0.02</v>
      </c>
      <c r="U1072">
        <v>0.08</v>
      </c>
      <c r="V1072">
        <v>0.1</v>
      </c>
      <c r="W1072">
        <v>0.08</v>
      </c>
      <c r="X1072">
        <v>0.08</v>
      </c>
      <c r="Y1072">
        <v>0.08</v>
      </c>
      <c r="Z1072">
        <v>9.7000000000000003E-2</v>
      </c>
      <c r="AA1072">
        <v>0.11700000000000001</v>
      </c>
      <c r="AB1072">
        <v>9.7000000000000003E-2</v>
      </c>
      <c r="AC1072">
        <v>9.7000000000000003E-2</v>
      </c>
      <c r="AD1072">
        <v>9.7000000000000003E-2</v>
      </c>
      <c r="AE1072" t="str">
        <f>VLOOKUP(G1072,'[2]Fee Breakdown-After May18'!BO:BP,2,0)</f>
        <v>Koper &amp; TasKoper &amp; Tas TravelKoper</v>
      </c>
      <c r="AR1072" t="s">
        <v>2292</v>
      </c>
      <c r="AS1072" t="s">
        <v>494</v>
      </c>
      <c r="AT1072" t="s">
        <v>2296</v>
      </c>
    </row>
    <row r="1073" spans="1:46">
      <c r="A1073" t="s">
        <v>1444</v>
      </c>
      <c r="B1073">
        <v>801928</v>
      </c>
      <c r="C1073" t="s">
        <v>1445</v>
      </c>
      <c r="D1073">
        <v>989704</v>
      </c>
      <c r="E1073" t="s">
        <v>1447</v>
      </c>
      <c r="F1073">
        <v>926728</v>
      </c>
      <c r="G1073" t="s">
        <v>4422</v>
      </c>
      <c r="H1073" t="s">
        <v>3311</v>
      </c>
      <c r="I1073" t="s">
        <v>2971</v>
      </c>
      <c r="J1073" t="s">
        <v>3208</v>
      </c>
      <c r="K1073">
        <v>0.05</v>
      </c>
      <c r="L1073">
        <v>0.08</v>
      </c>
      <c r="M1073">
        <v>0.03</v>
      </c>
      <c r="N1073">
        <v>0.1</v>
      </c>
      <c r="O1073">
        <v>8.2000000000000003E-2</v>
      </c>
      <c r="P1073">
        <v>-0.02</v>
      </c>
      <c r="Q1073">
        <v>0</v>
      </c>
      <c r="R1073">
        <v>-0.02</v>
      </c>
      <c r="S1073">
        <v>-0.02</v>
      </c>
      <c r="T1073">
        <v>-0.02</v>
      </c>
      <c r="U1073">
        <v>0.08</v>
      </c>
      <c r="V1073">
        <v>0.1</v>
      </c>
      <c r="W1073">
        <v>0.08</v>
      </c>
      <c r="X1073">
        <v>0.08</v>
      </c>
      <c r="Y1073">
        <v>0.08</v>
      </c>
      <c r="Z1073">
        <v>6.2E-2</v>
      </c>
      <c r="AA1073">
        <v>8.2000000000000003E-2</v>
      </c>
      <c r="AB1073">
        <v>6.2E-2</v>
      </c>
      <c r="AC1073">
        <v>6.2E-2</v>
      </c>
      <c r="AD1073">
        <v>6.2E-2</v>
      </c>
      <c r="AE1073" t="str">
        <f>VLOOKUP(G1073,'[2]Fee Breakdown-After May18'!BO:BP,2,0)</f>
        <v>Buku, Majalah, &amp; AudioBuku Anak &amp; BayiSastra &amp; Seni untuk Anak</v>
      </c>
      <c r="AR1073" t="s">
        <v>2292</v>
      </c>
      <c r="AS1073" t="s">
        <v>494</v>
      </c>
      <c r="AT1073" t="s">
        <v>2297</v>
      </c>
    </row>
    <row r="1074" spans="1:46">
      <c r="A1074" t="s">
        <v>1444</v>
      </c>
      <c r="B1074">
        <v>801928</v>
      </c>
      <c r="C1074" t="s">
        <v>1458</v>
      </c>
      <c r="D1074">
        <v>927112</v>
      </c>
      <c r="E1074" t="s">
        <v>1462</v>
      </c>
      <c r="F1074">
        <v>927752</v>
      </c>
      <c r="G1074" t="s">
        <v>4471</v>
      </c>
      <c r="H1074" t="s">
        <v>3207</v>
      </c>
      <c r="I1074" t="s">
        <v>2971</v>
      </c>
      <c r="J1074" t="s">
        <v>3208</v>
      </c>
      <c r="K1074">
        <v>0.05</v>
      </c>
      <c r="L1074">
        <v>0.08</v>
      </c>
      <c r="M1074">
        <v>0.03</v>
      </c>
      <c r="N1074">
        <v>0.1</v>
      </c>
      <c r="O1074">
        <v>8.2000000000000003E-2</v>
      </c>
      <c r="P1074">
        <v>-0.02</v>
      </c>
      <c r="Q1074">
        <v>0</v>
      </c>
      <c r="R1074">
        <v>-0.02</v>
      </c>
      <c r="S1074">
        <v>-0.02</v>
      </c>
      <c r="T1074">
        <v>-0.02</v>
      </c>
      <c r="U1074">
        <v>0.08</v>
      </c>
      <c r="V1074">
        <v>0.1</v>
      </c>
      <c r="W1074">
        <v>0.08</v>
      </c>
      <c r="X1074">
        <v>0.08</v>
      </c>
      <c r="Y1074">
        <v>0.08</v>
      </c>
      <c r="Z1074">
        <v>6.2E-2</v>
      </c>
      <c r="AA1074">
        <v>8.2000000000000003E-2</v>
      </c>
      <c r="AB1074">
        <v>6.2E-2</v>
      </c>
      <c r="AC1074">
        <v>6.2E-2</v>
      </c>
      <c r="AD1074">
        <v>6.2E-2</v>
      </c>
      <c r="AE1074" t="str">
        <f>VLOOKUP(G1074,'[2]Fee Breakdown-After May18'!BO:BP,2,0)</f>
        <v>Buku, Majalah, &amp; AudioKemanusiaan &amp; Ilmu SosialPolitik, Hukum &amp; Ilmu Sosial</v>
      </c>
      <c r="AR1074" t="s">
        <v>2292</v>
      </c>
      <c r="AS1074" t="s">
        <v>494</v>
      </c>
      <c r="AT1074" t="s">
        <v>2298</v>
      </c>
    </row>
    <row r="1075" spans="1:46">
      <c r="A1075" t="s">
        <v>1444</v>
      </c>
      <c r="B1075">
        <v>801928</v>
      </c>
      <c r="C1075" t="s">
        <v>1458</v>
      </c>
      <c r="D1075">
        <v>927112</v>
      </c>
      <c r="E1075" t="s">
        <v>1460</v>
      </c>
      <c r="F1075">
        <v>928008</v>
      </c>
      <c r="G1075" t="s">
        <v>4475</v>
      </c>
      <c r="H1075" t="s">
        <v>3207</v>
      </c>
      <c r="I1075" t="s">
        <v>2971</v>
      </c>
      <c r="J1075" t="s">
        <v>3208</v>
      </c>
      <c r="K1075">
        <v>0.05</v>
      </c>
      <c r="L1075">
        <v>0.08</v>
      </c>
      <c r="M1075">
        <v>0.03</v>
      </c>
      <c r="N1075">
        <v>0.1</v>
      </c>
      <c r="O1075">
        <v>8.2000000000000003E-2</v>
      </c>
      <c r="P1075">
        <v>-0.02</v>
      </c>
      <c r="Q1075">
        <v>0</v>
      </c>
      <c r="R1075">
        <v>-0.02</v>
      </c>
      <c r="S1075">
        <v>-0.02</v>
      </c>
      <c r="T1075">
        <v>-0.02</v>
      </c>
      <c r="U1075">
        <v>0.08</v>
      </c>
      <c r="V1075">
        <v>0.1</v>
      </c>
      <c r="W1075">
        <v>0.08</v>
      </c>
      <c r="X1075">
        <v>0.08</v>
      </c>
      <c r="Y1075">
        <v>0.08</v>
      </c>
      <c r="Z1075">
        <v>6.2E-2</v>
      </c>
      <c r="AA1075">
        <v>8.2000000000000003E-2</v>
      </c>
      <c r="AB1075">
        <v>6.2E-2</v>
      </c>
      <c r="AC1075">
        <v>6.2E-2</v>
      </c>
      <c r="AD1075">
        <v>6.2E-2</v>
      </c>
      <c r="AE1075" t="str">
        <f>VLOOKUP(G1075,'[2]Fee Breakdown-After May18'!BO:BP,2,0)</f>
        <v>Buku, Majalah, &amp; AudioKemanusiaan &amp; Ilmu SosialSejarah &amp; Budaya</v>
      </c>
      <c r="AR1075" t="s">
        <v>2292</v>
      </c>
      <c r="AS1075" t="s">
        <v>494</v>
      </c>
      <c r="AT1075" t="s">
        <v>2299</v>
      </c>
    </row>
    <row r="1076" spans="1:46">
      <c r="A1076" t="s">
        <v>1405</v>
      </c>
      <c r="B1076">
        <v>2344592</v>
      </c>
      <c r="C1076" t="s">
        <v>1410</v>
      </c>
      <c r="D1076">
        <v>2316048</v>
      </c>
      <c r="E1076" t="s">
        <v>1413</v>
      </c>
      <c r="F1076">
        <v>2326160</v>
      </c>
      <c r="G1076" t="s">
        <v>3495</v>
      </c>
      <c r="H1076" t="s">
        <v>4525</v>
      </c>
      <c r="I1076" t="s">
        <v>3415</v>
      </c>
      <c r="J1076" t="s">
        <v>4526</v>
      </c>
      <c r="K1076">
        <v>0.04</v>
      </c>
      <c r="L1076">
        <v>0.06</v>
      </c>
      <c r="M1076">
        <v>1.9999999999999997E-2</v>
      </c>
      <c r="N1076">
        <v>9.5000000000000001E-2</v>
      </c>
      <c r="O1076">
        <v>4.4999999999999998E-2</v>
      </c>
      <c r="P1076">
        <v>-0.02</v>
      </c>
      <c r="Q1076">
        <v>0</v>
      </c>
      <c r="R1076">
        <v>-0.02</v>
      </c>
      <c r="S1076">
        <v>-0.02</v>
      </c>
      <c r="T1076">
        <v>-0.02</v>
      </c>
      <c r="U1076">
        <v>7.4999999999999997E-2</v>
      </c>
      <c r="V1076">
        <v>9.5000000000000001E-2</v>
      </c>
      <c r="W1076">
        <v>7.4999999999999997E-2</v>
      </c>
      <c r="X1076">
        <v>7.4999999999999997E-2</v>
      </c>
      <c r="Y1076">
        <v>7.4999999999999997E-2</v>
      </c>
      <c r="Z1076">
        <v>2.4999999999999998E-2</v>
      </c>
      <c r="AA1076">
        <v>4.4999999999999998E-2</v>
      </c>
      <c r="AB1076">
        <v>2.4999999999999998E-2</v>
      </c>
      <c r="AC1076">
        <v>2.4999999999999998E-2</v>
      </c>
      <c r="AD1076">
        <v>2.4999999999999998E-2</v>
      </c>
      <c r="AE1076" t="str">
        <f>VLOOKUP(G1076,'[2]Fee Breakdown-After May18'!BO:BP,2,0)</f>
        <v>Pemesanan &amp; VoucherPropertiSewa Apartemen</v>
      </c>
      <c r="AR1076" t="s">
        <v>2292</v>
      </c>
      <c r="AS1076" t="s">
        <v>494</v>
      </c>
      <c r="AT1076" t="s">
        <v>2300</v>
      </c>
    </row>
    <row r="1077" spans="1:46">
      <c r="A1077" t="s">
        <v>1405</v>
      </c>
      <c r="B1077">
        <v>2344592</v>
      </c>
      <c r="C1077" t="s">
        <v>1410</v>
      </c>
      <c r="D1077">
        <v>2316048</v>
      </c>
      <c r="E1077" t="s">
        <v>1429</v>
      </c>
      <c r="F1077">
        <v>2326928</v>
      </c>
      <c r="G1077" t="s">
        <v>3513</v>
      </c>
      <c r="H1077" t="s">
        <v>4525</v>
      </c>
      <c r="I1077" t="s">
        <v>3415</v>
      </c>
      <c r="J1077" t="s">
        <v>4526</v>
      </c>
      <c r="K1077">
        <v>0.04</v>
      </c>
      <c r="L1077">
        <v>0.06</v>
      </c>
      <c r="M1077">
        <v>1.9999999999999997E-2</v>
      </c>
      <c r="N1077">
        <v>9.5000000000000001E-2</v>
      </c>
      <c r="O1077">
        <v>4.4999999999999998E-2</v>
      </c>
      <c r="P1077">
        <v>-0.02</v>
      </c>
      <c r="Q1077">
        <v>0</v>
      </c>
      <c r="R1077">
        <v>-0.02</v>
      </c>
      <c r="S1077">
        <v>-0.02</v>
      </c>
      <c r="T1077">
        <v>-0.02</v>
      </c>
      <c r="U1077">
        <v>7.4999999999999997E-2</v>
      </c>
      <c r="V1077">
        <v>9.5000000000000001E-2</v>
      </c>
      <c r="W1077">
        <v>7.4999999999999997E-2</v>
      </c>
      <c r="X1077">
        <v>7.4999999999999997E-2</v>
      </c>
      <c r="Y1077">
        <v>7.4999999999999997E-2</v>
      </c>
      <c r="Z1077">
        <v>2.4999999999999998E-2</v>
      </c>
      <c r="AA1077">
        <v>4.4999999999999998E-2</v>
      </c>
      <c r="AB1077">
        <v>2.4999999999999998E-2</v>
      </c>
      <c r="AC1077">
        <v>2.4999999999999998E-2</v>
      </c>
      <c r="AD1077">
        <v>2.4999999999999998E-2</v>
      </c>
      <c r="AE1077" t="str">
        <f>VLOOKUP(G1077,'[2]Fee Breakdown-After May18'!BO:BP,2,0)</f>
        <v>Pemesanan &amp; VoucherPropertiSewa Vila</v>
      </c>
      <c r="AR1077" t="s">
        <v>2292</v>
      </c>
      <c r="AS1077" t="s">
        <v>494</v>
      </c>
      <c r="AT1077" t="s">
        <v>2301</v>
      </c>
    </row>
    <row r="1078" spans="1:46">
      <c r="A1078" t="s">
        <v>1811</v>
      </c>
      <c r="B1078">
        <v>600001</v>
      </c>
      <c r="C1078" t="s">
        <v>1857</v>
      </c>
      <c r="D1078">
        <v>852616</v>
      </c>
      <c r="E1078" t="s">
        <v>1861</v>
      </c>
      <c r="F1078">
        <v>600570</v>
      </c>
      <c r="G1078" t="s">
        <v>4735</v>
      </c>
      <c r="H1078" t="s">
        <v>3303</v>
      </c>
      <c r="I1078" t="s">
        <v>2547</v>
      </c>
      <c r="J1078" t="s">
        <v>1811</v>
      </c>
      <c r="K1078">
        <v>0.06</v>
      </c>
      <c r="L1078">
        <v>0.08</v>
      </c>
      <c r="M1078">
        <v>2.0000000000000004E-2</v>
      </c>
      <c r="N1078">
        <v>0.1</v>
      </c>
      <c r="O1078">
        <v>0.122</v>
      </c>
      <c r="P1078">
        <v>-0.02</v>
      </c>
      <c r="Q1078">
        <v>0</v>
      </c>
      <c r="R1078">
        <v>-0.02</v>
      </c>
      <c r="S1078">
        <v>-0.02</v>
      </c>
      <c r="T1078">
        <v>-0.02</v>
      </c>
      <c r="U1078">
        <v>0.08</v>
      </c>
      <c r="V1078">
        <v>0.1</v>
      </c>
      <c r="W1078">
        <v>0.08</v>
      </c>
      <c r="X1078">
        <v>0.08</v>
      </c>
      <c r="Y1078">
        <v>0.08</v>
      </c>
      <c r="Z1078">
        <v>0.10199999999999999</v>
      </c>
      <c r="AA1078">
        <v>0.122</v>
      </c>
      <c r="AB1078">
        <v>0.10199999999999999</v>
      </c>
      <c r="AC1078">
        <v>0.10199999999999999</v>
      </c>
      <c r="AD1078">
        <v>0.10199999999999999</v>
      </c>
      <c r="AE1078" t="str">
        <f>VLOOKUP(G1078,'[2]Fee Breakdown-After May18'!BO:BP,2,0)</f>
        <v>Perlengkapan RumahPerlengkapan Rumah LainnyaPayung</v>
      </c>
      <c r="AR1078" t="s">
        <v>2292</v>
      </c>
      <c r="AS1078" t="s">
        <v>494</v>
      </c>
      <c r="AT1078" t="s">
        <v>2302</v>
      </c>
    </row>
    <row r="1079" spans="1:46">
      <c r="A1079" t="s">
        <v>1811</v>
      </c>
      <c r="B1079">
        <v>600001</v>
      </c>
      <c r="C1079" t="s">
        <v>1845</v>
      </c>
      <c r="D1079">
        <v>851848</v>
      </c>
      <c r="E1079" t="s">
        <v>1846</v>
      </c>
      <c r="F1079">
        <v>600748</v>
      </c>
      <c r="G1079" t="s">
        <v>4734</v>
      </c>
      <c r="H1079" t="s">
        <v>2808</v>
      </c>
      <c r="I1079" t="s">
        <v>2547</v>
      </c>
      <c r="J1079" t="s">
        <v>1811</v>
      </c>
      <c r="K1079">
        <v>0.06</v>
      </c>
      <c r="L1079">
        <v>0.08</v>
      </c>
      <c r="M1079">
        <v>2.0000000000000004E-2</v>
      </c>
      <c r="N1079">
        <v>0.1</v>
      </c>
      <c r="O1079">
        <v>0.122</v>
      </c>
      <c r="P1079">
        <v>-0.02</v>
      </c>
      <c r="Q1079">
        <v>0</v>
      </c>
      <c r="R1079">
        <v>-0.02</v>
      </c>
      <c r="S1079">
        <v>-0.02</v>
      </c>
      <c r="T1079">
        <v>-0.02</v>
      </c>
      <c r="U1079">
        <v>0.08</v>
      </c>
      <c r="V1079">
        <v>0.1</v>
      </c>
      <c r="W1079">
        <v>0.08</v>
      </c>
      <c r="X1079">
        <v>0.08</v>
      </c>
      <c r="Y1079">
        <v>0.08</v>
      </c>
      <c r="Z1079">
        <v>0.10199999999999999</v>
      </c>
      <c r="AA1079">
        <v>0.122</v>
      </c>
      <c r="AB1079">
        <v>0.10199999999999999</v>
      </c>
      <c r="AC1079">
        <v>0.10199999999999999</v>
      </c>
      <c r="AD1079">
        <v>0.10199999999999999</v>
      </c>
      <c r="AE1079" t="str">
        <f>VLOOKUP(G1079,'[2]Fee Breakdown-After May18'!BO:BP,2,0)</f>
        <v>Perlengkapan RumahHome OrganizerGantungan &amp; Jepitan Baju</v>
      </c>
      <c r="AR1079" t="s">
        <v>2292</v>
      </c>
      <c r="AS1079" t="s">
        <v>494</v>
      </c>
      <c r="AT1079" t="s">
        <v>2303</v>
      </c>
    </row>
    <row r="1080" spans="1:46">
      <c r="A1080" t="s">
        <v>1811</v>
      </c>
      <c r="B1080">
        <v>600001</v>
      </c>
      <c r="C1080" t="s">
        <v>1851</v>
      </c>
      <c r="D1080">
        <v>852360</v>
      </c>
      <c r="E1080" t="s">
        <v>1853</v>
      </c>
      <c r="F1080">
        <v>600756</v>
      </c>
      <c r="G1080" t="s">
        <v>4727</v>
      </c>
      <c r="H1080" t="s">
        <v>3670</v>
      </c>
      <c r="I1080" t="s">
        <v>2547</v>
      </c>
      <c r="J1080" t="s">
        <v>1811</v>
      </c>
      <c r="K1080">
        <v>0.06</v>
      </c>
      <c r="L1080">
        <v>0.08</v>
      </c>
      <c r="M1080">
        <v>2.0000000000000004E-2</v>
      </c>
      <c r="N1080">
        <v>0.1</v>
      </c>
      <c r="O1080">
        <v>0.122</v>
      </c>
      <c r="P1080">
        <v>-0.02</v>
      </c>
      <c r="Q1080">
        <v>0</v>
      </c>
      <c r="R1080">
        <v>-0.02</v>
      </c>
      <c r="S1080">
        <v>-0.02</v>
      </c>
      <c r="T1080">
        <v>-0.02</v>
      </c>
      <c r="U1080">
        <v>0.08</v>
      </c>
      <c r="V1080">
        <v>0.1</v>
      </c>
      <c r="W1080">
        <v>0.08</v>
      </c>
      <c r="X1080">
        <v>0.08</v>
      </c>
      <c r="Y1080">
        <v>0.08</v>
      </c>
      <c r="Z1080">
        <v>0.10199999999999999</v>
      </c>
      <c r="AA1080">
        <v>0.122</v>
      </c>
      <c r="AB1080">
        <v>0.10199999999999999</v>
      </c>
      <c r="AC1080">
        <v>0.10199999999999999</v>
      </c>
      <c r="AD1080">
        <v>0.10199999999999999</v>
      </c>
      <c r="AE1080" t="str">
        <f>VLOOKUP(G1080,'[2]Fee Breakdown-After May18'!BO:BP,2,0)</f>
        <v>Perlengkapan RumahAlat &amp; Aksesori LaundryPapan Setrika</v>
      </c>
      <c r="AR1080" t="s">
        <v>2292</v>
      </c>
      <c r="AS1080" t="s">
        <v>494</v>
      </c>
      <c r="AT1080" t="s">
        <v>505</v>
      </c>
    </row>
    <row r="1081" spans="1:46">
      <c r="A1081" t="s">
        <v>2014</v>
      </c>
      <c r="B1081">
        <v>824328</v>
      </c>
      <c r="C1081" t="s">
        <v>2024</v>
      </c>
      <c r="D1081">
        <v>840456</v>
      </c>
      <c r="E1081" t="s">
        <v>2027</v>
      </c>
      <c r="F1081">
        <v>841736</v>
      </c>
      <c r="G1081" t="s">
        <v>3797</v>
      </c>
      <c r="H1081" t="s">
        <v>4621</v>
      </c>
      <c r="I1081" t="s">
        <v>246</v>
      </c>
      <c r="J1081" t="s">
        <v>2014</v>
      </c>
      <c r="K1081">
        <v>0.05</v>
      </c>
      <c r="L1081">
        <v>0.08</v>
      </c>
      <c r="M1081">
        <v>0.03</v>
      </c>
      <c r="N1081">
        <v>9.2499999999999999E-2</v>
      </c>
      <c r="O1081">
        <v>9.7500000000000003E-2</v>
      </c>
      <c r="P1081">
        <v>-1.2500000000000002E-2</v>
      </c>
      <c r="Q1081">
        <v>0</v>
      </c>
      <c r="R1081">
        <v>-1.2500000000000002E-2</v>
      </c>
      <c r="S1081">
        <v>-1.2500000000000002E-2</v>
      </c>
      <c r="T1081">
        <v>-1.2500000000000002E-2</v>
      </c>
      <c r="U1081">
        <v>0.08</v>
      </c>
      <c r="V1081">
        <v>9.2499999999999999E-2</v>
      </c>
      <c r="W1081">
        <v>0.08</v>
      </c>
      <c r="X1081">
        <v>0.08</v>
      </c>
      <c r="Y1081">
        <v>0.08</v>
      </c>
      <c r="Z1081">
        <v>8.5000000000000006E-2</v>
      </c>
      <c r="AA1081">
        <v>9.7500000000000003E-2</v>
      </c>
      <c r="AB1081">
        <v>8.5000000000000006E-2</v>
      </c>
      <c r="AC1081">
        <v>8.5000000000000006E-2</v>
      </c>
      <c r="AD1081">
        <v>8.5000000000000006E-2</v>
      </c>
      <c r="AE1081" t="str">
        <f>VLOOKUP(G1081,'[2]Fee Breakdown-After May18'!BO:BP,2,0)</f>
        <v>Pakaian &amp; Pakaian Dalam PriaPakaian Dalam PriaKaus kaki</v>
      </c>
      <c r="AR1081" t="s">
        <v>2292</v>
      </c>
      <c r="AS1081" t="s">
        <v>494</v>
      </c>
      <c r="AT1081" t="s">
        <v>2304</v>
      </c>
    </row>
    <row r="1082" spans="1:46">
      <c r="A1082" t="s">
        <v>2160</v>
      </c>
      <c r="B1082">
        <v>603014</v>
      </c>
      <c r="C1082" t="s">
        <v>2182</v>
      </c>
      <c r="D1082">
        <v>835336</v>
      </c>
      <c r="E1082" t="s">
        <v>2193</v>
      </c>
      <c r="F1082">
        <v>843408</v>
      </c>
      <c r="G1082" t="s">
        <v>4597</v>
      </c>
      <c r="H1082" t="s">
        <v>4576</v>
      </c>
      <c r="I1082" t="s">
        <v>2971</v>
      </c>
      <c r="J1082" t="s">
        <v>3062</v>
      </c>
      <c r="K1082">
        <v>0.06</v>
      </c>
      <c r="L1082">
        <v>6.5000000000000002E-2</v>
      </c>
      <c r="M1082">
        <v>5.0000000000000044E-3</v>
      </c>
      <c r="N1082">
        <v>0.1</v>
      </c>
      <c r="O1082">
        <v>0.10500000000000001</v>
      </c>
      <c r="P1082">
        <v>-0.02</v>
      </c>
      <c r="Q1082">
        <v>0</v>
      </c>
      <c r="R1082">
        <v>-0.02</v>
      </c>
      <c r="S1082">
        <v>-0.02</v>
      </c>
      <c r="T1082">
        <v>-0.02</v>
      </c>
      <c r="U1082">
        <v>0.08</v>
      </c>
      <c r="V1082">
        <v>0.1</v>
      </c>
      <c r="W1082">
        <v>0.08</v>
      </c>
      <c r="X1082">
        <v>0.08</v>
      </c>
      <c r="Y1082">
        <v>0.08</v>
      </c>
      <c r="Z1082">
        <v>8.5000000000000006E-2</v>
      </c>
      <c r="AA1082">
        <v>0.10500000000000001</v>
      </c>
      <c r="AB1082">
        <v>8.5000000000000006E-2</v>
      </c>
      <c r="AC1082">
        <v>8.5000000000000006E-2</v>
      </c>
      <c r="AD1082">
        <v>8.5000000000000006E-2</v>
      </c>
      <c r="AE1082" t="str">
        <f>VLOOKUP(G1082,'[2]Fee Breakdown-After May18'!BO:BP,2,0)</f>
        <v>Olahraga &amp; OutdoorPeralatan KebugaranMatras olahraga</v>
      </c>
      <c r="AR1082" t="s">
        <v>2292</v>
      </c>
      <c r="AS1082" t="s">
        <v>1300</v>
      </c>
    </row>
    <row r="1083" spans="1:46">
      <c r="A1083" t="s">
        <v>1444</v>
      </c>
      <c r="B1083">
        <v>801928</v>
      </c>
      <c r="C1083" t="s">
        <v>1484</v>
      </c>
      <c r="D1083">
        <v>985736</v>
      </c>
      <c r="E1083" t="s">
        <v>1486</v>
      </c>
      <c r="F1083">
        <v>986120</v>
      </c>
      <c r="G1083" t="s">
        <v>4482</v>
      </c>
      <c r="H1083" t="s">
        <v>4139</v>
      </c>
      <c r="I1083" t="s">
        <v>2971</v>
      </c>
      <c r="J1083" t="s">
        <v>3208</v>
      </c>
      <c r="K1083">
        <v>0.05</v>
      </c>
      <c r="L1083">
        <v>0.08</v>
      </c>
      <c r="M1083">
        <v>0.03</v>
      </c>
      <c r="N1083">
        <v>0.1</v>
      </c>
      <c r="O1083">
        <v>0.122</v>
      </c>
      <c r="P1083">
        <v>-0.02</v>
      </c>
      <c r="Q1083">
        <v>0</v>
      </c>
      <c r="R1083">
        <v>-0.02</v>
      </c>
      <c r="S1083">
        <v>-0.02</v>
      </c>
      <c r="T1083">
        <v>-0.02</v>
      </c>
      <c r="U1083">
        <v>0.08</v>
      </c>
      <c r="V1083">
        <v>0.1</v>
      </c>
      <c r="W1083">
        <v>0.08</v>
      </c>
      <c r="X1083">
        <v>0.08</v>
      </c>
      <c r="Y1083">
        <v>0.08</v>
      </c>
      <c r="Z1083">
        <v>0.10199999999999999</v>
      </c>
      <c r="AA1083">
        <v>0.122</v>
      </c>
      <c r="AB1083">
        <v>0.10199999999999999</v>
      </c>
      <c r="AC1083">
        <v>0.10199999999999999</v>
      </c>
      <c r="AD1083">
        <v>0.10199999999999999</v>
      </c>
      <c r="AE1083" t="str">
        <f>VLOOKUP(G1083,'[2]Fee Breakdown-After May18'!BO:BP,2,0)</f>
        <v>Buku, Majalah, &amp; AudioMajalah &amp; Surat KabarGaya hidup</v>
      </c>
      <c r="AR1083" t="s">
        <v>2292</v>
      </c>
      <c r="AS1083" t="s">
        <v>2305</v>
      </c>
      <c r="AT1083" t="s">
        <v>2306</v>
      </c>
    </row>
    <row r="1084" spans="1:46">
      <c r="A1084" t="s">
        <v>1444</v>
      </c>
      <c r="B1084">
        <v>801928</v>
      </c>
      <c r="C1084" t="s">
        <v>1450</v>
      </c>
      <c r="D1084">
        <v>989320</v>
      </c>
      <c r="E1084" t="s">
        <v>1452</v>
      </c>
      <c r="F1084">
        <v>989448</v>
      </c>
      <c r="G1084" t="s">
        <v>4426</v>
      </c>
      <c r="H1084" t="s">
        <v>4169</v>
      </c>
      <c r="I1084" t="s">
        <v>2971</v>
      </c>
      <c r="J1084" t="s">
        <v>3208</v>
      </c>
      <c r="K1084">
        <v>0.05</v>
      </c>
      <c r="L1084">
        <v>0.08</v>
      </c>
      <c r="M1084">
        <v>0.03</v>
      </c>
      <c r="N1084">
        <v>0.1</v>
      </c>
      <c r="O1084">
        <v>8.2000000000000003E-2</v>
      </c>
      <c r="P1084">
        <v>-0.02</v>
      </c>
      <c r="Q1084">
        <v>0</v>
      </c>
      <c r="R1084">
        <v>-0.02</v>
      </c>
      <c r="S1084">
        <v>-0.02</v>
      </c>
      <c r="T1084">
        <v>-0.02</v>
      </c>
      <c r="U1084">
        <v>0.08</v>
      </c>
      <c r="V1084">
        <v>0.1</v>
      </c>
      <c r="W1084">
        <v>0.08</v>
      </c>
      <c r="X1084">
        <v>0.08</v>
      </c>
      <c r="Y1084">
        <v>0.08</v>
      </c>
      <c r="Z1084">
        <v>6.2E-2</v>
      </c>
      <c r="AA1084">
        <v>8.2000000000000003E-2</v>
      </c>
      <c r="AB1084">
        <v>6.2E-2</v>
      </c>
      <c r="AC1084">
        <v>6.2E-2</v>
      </c>
      <c r="AD1084">
        <v>6.2E-2</v>
      </c>
      <c r="AE1084" t="str">
        <f>VLOOKUP(G1084,'[2]Fee Breakdown-After May18'!BO:BP,2,0)</f>
        <v>Buku, Majalah, &amp; AudioEkonomi &amp; ManajemenEkonomi</v>
      </c>
      <c r="AR1084" t="s">
        <v>2292</v>
      </c>
      <c r="AS1084" t="s">
        <v>2305</v>
      </c>
      <c r="AT1084" t="s">
        <v>2307</v>
      </c>
    </row>
    <row r="1085" spans="1:46">
      <c r="A1085" t="s">
        <v>2160</v>
      </c>
      <c r="B1085">
        <v>603014</v>
      </c>
      <c r="C1085" t="s">
        <v>2182</v>
      </c>
      <c r="D1085">
        <v>835336</v>
      </c>
      <c r="E1085" t="s">
        <v>2194</v>
      </c>
      <c r="F1085">
        <v>994312</v>
      </c>
      <c r="G1085" t="s">
        <v>4606</v>
      </c>
      <c r="H1085" t="s">
        <v>4576</v>
      </c>
      <c r="I1085" t="s">
        <v>2971</v>
      </c>
      <c r="J1085" t="s">
        <v>3062</v>
      </c>
      <c r="K1085">
        <v>0.06</v>
      </c>
      <c r="L1085">
        <v>6.5000000000000002E-2</v>
      </c>
      <c r="M1085">
        <v>5.0000000000000044E-3</v>
      </c>
      <c r="N1085">
        <v>0.1</v>
      </c>
      <c r="O1085">
        <v>0.10500000000000001</v>
      </c>
      <c r="P1085">
        <v>-0.02</v>
      </c>
      <c r="Q1085">
        <v>0</v>
      </c>
      <c r="R1085">
        <v>-0.02</v>
      </c>
      <c r="S1085">
        <v>-0.02</v>
      </c>
      <c r="T1085">
        <v>-0.02</v>
      </c>
      <c r="U1085">
        <v>0.08</v>
      </c>
      <c r="V1085">
        <v>0.1</v>
      </c>
      <c r="W1085">
        <v>0.08</v>
      </c>
      <c r="X1085">
        <v>0.08</v>
      </c>
      <c r="Y1085">
        <v>0.08</v>
      </c>
      <c r="Z1085">
        <v>8.5000000000000006E-2</v>
      </c>
      <c r="AA1085">
        <v>0.10500000000000001</v>
      </c>
      <c r="AB1085">
        <v>8.5000000000000006E-2</v>
      </c>
      <c r="AC1085">
        <v>8.5000000000000006E-2</v>
      </c>
      <c r="AD1085">
        <v>8.5000000000000006E-2</v>
      </c>
      <c r="AE1085" t="str">
        <f>VLOOKUP(G1085,'[2]Fee Breakdown-After May18'!BO:BP,2,0)</f>
        <v>Olahraga &amp; OutdoorPeralatan KebugaranTrampolin</v>
      </c>
      <c r="AR1085" t="s">
        <v>2292</v>
      </c>
      <c r="AS1085" t="s">
        <v>2305</v>
      </c>
      <c r="AT1085" t="s">
        <v>2308</v>
      </c>
    </row>
    <row r="1086" spans="1:46">
      <c r="A1086" t="s">
        <v>1405</v>
      </c>
      <c r="B1086">
        <v>2344592</v>
      </c>
      <c r="C1086" t="s">
        <v>1430</v>
      </c>
      <c r="D1086">
        <v>2316176</v>
      </c>
      <c r="E1086" t="s">
        <v>1439</v>
      </c>
      <c r="F1086">
        <v>2327440</v>
      </c>
      <c r="G1086" t="s">
        <v>3442</v>
      </c>
      <c r="H1086" t="s">
        <v>4537</v>
      </c>
      <c r="I1086" t="s">
        <v>3415</v>
      </c>
      <c r="J1086" t="s">
        <v>4538</v>
      </c>
      <c r="K1086">
        <v>0.04</v>
      </c>
      <c r="L1086">
        <v>0.06</v>
      </c>
      <c r="M1086">
        <v>1.9999999999999997E-2</v>
      </c>
      <c r="N1086">
        <v>0.1</v>
      </c>
      <c r="O1086">
        <v>0.08</v>
      </c>
      <c r="P1086">
        <v>-0.02</v>
      </c>
      <c r="Q1086">
        <v>0</v>
      </c>
      <c r="R1086">
        <v>-0.02</v>
      </c>
      <c r="S1086">
        <v>-0.02</v>
      </c>
      <c r="T1086">
        <v>-0.02</v>
      </c>
      <c r="U1086">
        <v>0.08</v>
      </c>
      <c r="V1086">
        <v>0.1</v>
      </c>
      <c r="W1086">
        <v>0.08</v>
      </c>
      <c r="X1086">
        <v>0.08</v>
      </c>
      <c r="Y1086">
        <v>0.08</v>
      </c>
      <c r="Z1086">
        <v>0.06</v>
      </c>
      <c r="AA1086">
        <v>0.08</v>
      </c>
      <c r="AB1086">
        <v>0.06</v>
      </c>
      <c r="AC1086">
        <v>0.06</v>
      </c>
      <c r="AD1086">
        <v>0.06</v>
      </c>
      <c r="AE1086" t="str">
        <f>VLOOKUP(G1086,'[2]Fee Breakdown-After May18'!BO:BP,2,0)</f>
        <v>Pemesanan &amp; VoucherPerjalanan &amp; TiketTur Darat</v>
      </c>
      <c r="AR1086" t="s">
        <v>2292</v>
      </c>
      <c r="AS1086" t="s">
        <v>2305</v>
      </c>
      <c r="AT1086" t="s">
        <v>2309</v>
      </c>
    </row>
    <row r="1087" spans="1:46">
      <c r="A1087" t="s">
        <v>1405</v>
      </c>
      <c r="B1087">
        <v>2344592</v>
      </c>
      <c r="C1087" t="s">
        <v>1430</v>
      </c>
      <c r="D1087">
        <v>2316176</v>
      </c>
      <c r="E1087" t="s">
        <v>1436</v>
      </c>
      <c r="F1087">
        <v>2327696</v>
      </c>
      <c r="G1087" t="s">
        <v>3445</v>
      </c>
      <c r="H1087" t="s">
        <v>4537</v>
      </c>
      <c r="I1087" t="s">
        <v>3415</v>
      </c>
      <c r="J1087" t="s">
        <v>4538</v>
      </c>
      <c r="K1087">
        <v>0.04</v>
      </c>
      <c r="L1087">
        <v>0.06</v>
      </c>
      <c r="M1087">
        <v>1.9999999999999997E-2</v>
      </c>
      <c r="N1087">
        <v>0.1</v>
      </c>
      <c r="O1087">
        <v>0.08</v>
      </c>
      <c r="P1087">
        <v>-0.02</v>
      </c>
      <c r="Q1087">
        <v>0</v>
      </c>
      <c r="R1087">
        <v>-0.02</v>
      </c>
      <c r="S1087">
        <v>-0.02</v>
      </c>
      <c r="T1087">
        <v>-0.02</v>
      </c>
      <c r="U1087">
        <v>0.08</v>
      </c>
      <c r="V1087">
        <v>0.1</v>
      </c>
      <c r="W1087">
        <v>0.08</v>
      </c>
      <c r="X1087">
        <v>0.08</v>
      </c>
      <c r="Y1087">
        <v>0.08</v>
      </c>
      <c r="Z1087">
        <v>0.06</v>
      </c>
      <c r="AA1087">
        <v>0.08</v>
      </c>
      <c r="AB1087">
        <v>0.06</v>
      </c>
      <c r="AC1087">
        <v>0.06</v>
      </c>
      <c r="AD1087">
        <v>0.06</v>
      </c>
      <c r="AE1087" t="str">
        <f>VLOOKUP(G1087,'[2]Fee Breakdown-After May18'!BO:BP,2,0)</f>
        <v>Pemesanan &amp; VoucherPerjalanan &amp; TiketTur Indonesia</v>
      </c>
      <c r="AR1087" t="s">
        <v>2292</v>
      </c>
      <c r="AS1087" t="s">
        <v>2305</v>
      </c>
      <c r="AT1087" t="s">
        <v>2310</v>
      </c>
    </row>
    <row r="1088" spans="1:46">
      <c r="A1088" t="s">
        <v>2146</v>
      </c>
      <c r="B1088">
        <v>856720</v>
      </c>
      <c r="C1088" t="s">
        <v>2148</v>
      </c>
      <c r="D1088">
        <v>2315792</v>
      </c>
      <c r="E1088" t="s">
        <v>1407</v>
      </c>
      <c r="F1088">
        <v>2322576</v>
      </c>
      <c r="G1088" t="s">
        <v>2412</v>
      </c>
      <c r="H1088" t="s">
        <v>4733</v>
      </c>
      <c r="I1088" t="s">
        <v>2403</v>
      </c>
      <c r="J1088" t="s">
        <v>1184</v>
      </c>
      <c r="K1088">
        <v>0.04</v>
      </c>
      <c r="L1088">
        <v>0.04</v>
      </c>
      <c r="M1088">
        <v>0</v>
      </c>
      <c r="N1088">
        <v>2.5000000000000001E-2</v>
      </c>
      <c r="O1088">
        <v>2.5000000000000001E-2</v>
      </c>
      <c r="P1088">
        <v>0</v>
      </c>
      <c r="Q1088">
        <v>0</v>
      </c>
      <c r="R1088">
        <v>0</v>
      </c>
      <c r="S1088">
        <v>0</v>
      </c>
      <c r="T1088">
        <v>0</v>
      </c>
      <c r="U1088">
        <v>2.5000000000000001E-2</v>
      </c>
      <c r="V1088">
        <v>2.5000000000000001E-2</v>
      </c>
      <c r="W1088">
        <v>2.5000000000000001E-2</v>
      </c>
      <c r="X1088">
        <v>2.5000000000000001E-2</v>
      </c>
      <c r="Y1088">
        <v>2.5000000000000001E-2</v>
      </c>
      <c r="Z1088">
        <v>2.5000000000000001E-2</v>
      </c>
      <c r="AA1088">
        <v>2.5000000000000001E-2</v>
      </c>
      <c r="AB1088">
        <v>2.5000000000000001E-2</v>
      </c>
      <c r="AC1088">
        <v>2.5000000000000001E-2</v>
      </c>
      <c r="AD1088">
        <v>2.5000000000000001E-2</v>
      </c>
      <c r="AE1088" t="str">
        <f>VLOOKUP(G1088,'[2]Fee Breakdown-After May18'!BO:BP,2,0)</f>
        <v>Bekas PakaiMobil &amp; Sepeda MotorMobil Hatchback &amp; City</v>
      </c>
      <c r="AR1088" t="s">
        <v>2292</v>
      </c>
      <c r="AS1088" t="s">
        <v>2305</v>
      </c>
      <c r="AT1088" t="s">
        <v>2311</v>
      </c>
    </row>
    <row r="1089" spans="1:46">
      <c r="A1089" t="s">
        <v>1997</v>
      </c>
      <c r="B1089">
        <v>824584</v>
      </c>
      <c r="C1089" t="s">
        <v>1999</v>
      </c>
      <c r="D1089">
        <v>902792</v>
      </c>
      <c r="E1089" t="s">
        <v>2002</v>
      </c>
      <c r="F1089">
        <v>601417</v>
      </c>
      <c r="G1089" t="s">
        <v>3747</v>
      </c>
      <c r="H1089" t="s">
        <v>2812</v>
      </c>
      <c r="I1089" t="s">
        <v>246</v>
      </c>
      <c r="J1089" t="s">
        <v>1997</v>
      </c>
      <c r="K1089">
        <v>5.5E-2</v>
      </c>
      <c r="L1089">
        <v>0.08</v>
      </c>
      <c r="M1089">
        <v>2.5000000000000001E-2</v>
      </c>
      <c r="N1089">
        <v>0.1</v>
      </c>
      <c r="O1089">
        <v>0.11700000000000001</v>
      </c>
      <c r="P1089">
        <v>-0.02</v>
      </c>
      <c r="Q1089">
        <v>0</v>
      </c>
      <c r="R1089">
        <v>-0.02</v>
      </c>
      <c r="S1089">
        <v>-0.02</v>
      </c>
      <c r="T1089">
        <v>-0.02</v>
      </c>
      <c r="U1089">
        <v>0.08</v>
      </c>
      <c r="V1089">
        <v>0.1</v>
      </c>
      <c r="W1089">
        <v>0.08</v>
      </c>
      <c r="X1089">
        <v>0.08</v>
      </c>
      <c r="Y1089">
        <v>0.08</v>
      </c>
      <c r="Z1089">
        <v>9.7000000000000003E-2</v>
      </c>
      <c r="AA1089">
        <v>0.11700000000000001</v>
      </c>
      <c r="AB1089">
        <v>9.7000000000000003E-2</v>
      </c>
      <c r="AC1089">
        <v>9.7000000000000003E-2</v>
      </c>
      <c r="AD1089">
        <v>9.7000000000000003E-2</v>
      </c>
      <c r="AE1089" t="str">
        <f>VLOOKUP(G1089,'[2]Fee Breakdown-After May18'!BO:BP,2,0)</f>
        <v>Koper &amp; TasTas FungsionalTas Laptop</v>
      </c>
      <c r="AR1089" t="s">
        <v>2292</v>
      </c>
      <c r="AS1089" t="s">
        <v>2305</v>
      </c>
      <c r="AT1089" t="s">
        <v>2312</v>
      </c>
    </row>
    <row r="1090" spans="1:46">
      <c r="A1090" t="s">
        <v>1997</v>
      </c>
      <c r="B1090">
        <v>824584</v>
      </c>
      <c r="C1090" t="s">
        <v>2006</v>
      </c>
      <c r="D1090">
        <v>902664</v>
      </c>
      <c r="E1090" t="s">
        <v>2008</v>
      </c>
      <c r="F1090">
        <v>601449</v>
      </c>
      <c r="G1090" t="s">
        <v>3722</v>
      </c>
      <c r="H1090" t="s">
        <v>3114</v>
      </c>
      <c r="I1090" t="s">
        <v>246</v>
      </c>
      <c r="J1090" t="s">
        <v>1997</v>
      </c>
      <c r="K1090">
        <v>5.5E-2</v>
      </c>
      <c r="L1090">
        <v>0.08</v>
      </c>
      <c r="M1090">
        <v>2.5000000000000001E-2</v>
      </c>
      <c r="N1090">
        <v>0.1</v>
      </c>
      <c r="O1090">
        <v>0.11700000000000001</v>
      </c>
      <c r="P1090">
        <v>-0.02</v>
      </c>
      <c r="Q1090">
        <v>0</v>
      </c>
      <c r="R1090">
        <v>-0.02</v>
      </c>
      <c r="S1090">
        <v>-0.02</v>
      </c>
      <c r="T1090">
        <v>-0.02</v>
      </c>
      <c r="U1090">
        <v>0.08</v>
      </c>
      <c r="V1090">
        <v>0.1</v>
      </c>
      <c r="W1090">
        <v>0.08</v>
      </c>
      <c r="X1090">
        <v>0.08</v>
      </c>
      <c r="Y1090">
        <v>0.08</v>
      </c>
      <c r="Z1090">
        <v>9.7000000000000003E-2</v>
      </c>
      <c r="AA1090">
        <v>0.11700000000000001</v>
      </c>
      <c r="AB1090">
        <v>9.7000000000000003E-2</v>
      </c>
      <c r="AC1090">
        <v>9.7000000000000003E-2</v>
      </c>
      <c r="AD1090">
        <v>9.7000000000000003E-2</v>
      </c>
      <c r="AE1090" t="str">
        <f>VLOOKUP(G1090,'[2]Fee Breakdown-After May18'!BO:BP,2,0)</f>
        <v>Koper &amp; TasKoper &amp; Tas TravelAksesoris Koper</v>
      </c>
      <c r="AR1090" t="s">
        <v>2292</v>
      </c>
      <c r="AS1090" t="s">
        <v>2305</v>
      </c>
      <c r="AT1090" t="s">
        <v>2313</v>
      </c>
    </row>
    <row r="1091" spans="1:46">
      <c r="A1091" t="s">
        <v>2160</v>
      </c>
      <c r="B1091">
        <v>603014</v>
      </c>
      <c r="C1091" t="s">
        <v>2182</v>
      </c>
      <c r="D1091">
        <v>835336</v>
      </c>
      <c r="E1091" t="s">
        <v>2184</v>
      </c>
      <c r="F1091">
        <v>810384</v>
      </c>
      <c r="G1091" t="s">
        <v>4601</v>
      </c>
      <c r="H1091" t="s">
        <v>4576</v>
      </c>
      <c r="I1091" t="s">
        <v>2971</v>
      </c>
      <c r="J1091" t="s">
        <v>3062</v>
      </c>
      <c r="K1091">
        <v>0.06</v>
      </c>
      <c r="L1091">
        <v>6.5000000000000002E-2</v>
      </c>
      <c r="M1091">
        <v>5.0000000000000044E-3</v>
      </c>
      <c r="N1091">
        <v>0.1</v>
      </c>
      <c r="O1091">
        <v>0.10500000000000001</v>
      </c>
      <c r="P1091">
        <v>-0.02</v>
      </c>
      <c r="Q1091">
        <v>0</v>
      </c>
      <c r="R1091">
        <v>-0.02</v>
      </c>
      <c r="S1091">
        <v>-0.02</v>
      </c>
      <c r="T1091">
        <v>-0.02</v>
      </c>
      <c r="U1091">
        <v>0.08</v>
      </c>
      <c r="V1091">
        <v>0.1</v>
      </c>
      <c r="W1091">
        <v>0.08</v>
      </c>
      <c r="X1091">
        <v>0.08</v>
      </c>
      <c r="Y1091">
        <v>0.08</v>
      </c>
      <c r="Z1091">
        <v>8.5000000000000006E-2</v>
      </c>
      <c r="AA1091">
        <v>0.10500000000000001</v>
      </c>
      <c r="AB1091">
        <v>8.5000000000000006E-2</v>
      </c>
      <c r="AC1091">
        <v>8.5000000000000006E-2</v>
      </c>
      <c r="AD1091">
        <v>8.5000000000000006E-2</v>
      </c>
      <c r="AE1091" t="str">
        <f>VLOOKUP(G1091,'[2]Fee Breakdown-After May18'!BO:BP,2,0)</f>
        <v>Olahraga &amp; OutdoorPeralatan KebugaranPeralatan Latihan Kelincahan</v>
      </c>
      <c r="AR1091" t="s">
        <v>2292</v>
      </c>
      <c r="AS1091" t="s">
        <v>2305</v>
      </c>
      <c r="AT1091" t="s">
        <v>2314</v>
      </c>
    </row>
    <row r="1092" spans="1:46">
      <c r="A1092" t="s">
        <v>1811</v>
      </c>
      <c r="B1092">
        <v>600001</v>
      </c>
      <c r="C1092" t="s">
        <v>1812</v>
      </c>
      <c r="D1092">
        <v>851976</v>
      </c>
      <c r="E1092" t="s">
        <v>1813</v>
      </c>
      <c r="F1092">
        <v>853640</v>
      </c>
      <c r="G1092" t="s">
        <v>4736</v>
      </c>
      <c r="H1092" t="s">
        <v>3409</v>
      </c>
      <c r="I1092" t="s">
        <v>2547</v>
      </c>
      <c r="J1092" t="s">
        <v>1811</v>
      </c>
      <c r="K1092">
        <v>0.06</v>
      </c>
      <c r="L1092">
        <v>0.08</v>
      </c>
      <c r="M1092">
        <v>2.0000000000000004E-2</v>
      </c>
      <c r="N1092">
        <v>9.5000000000000001E-2</v>
      </c>
      <c r="O1092">
        <v>0.122</v>
      </c>
      <c r="P1092">
        <v>-0.02</v>
      </c>
      <c r="Q1092">
        <v>0</v>
      </c>
      <c r="R1092">
        <v>-0.02</v>
      </c>
      <c r="S1092">
        <v>-0.02</v>
      </c>
      <c r="T1092">
        <v>-0.02</v>
      </c>
      <c r="U1092">
        <v>7.4999999999999997E-2</v>
      </c>
      <c r="V1092">
        <v>9.5000000000000001E-2</v>
      </c>
      <c r="W1092">
        <v>7.4999999999999997E-2</v>
      </c>
      <c r="X1092">
        <v>7.4999999999999997E-2</v>
      </c>
      <c r="Y1092">
        <v>7.4999999999999997E-2</v>
      </c>
      <c r="Z1092">
        <v>0.10199999999999999</v>
      </c>
      <c r="AA1092">
        <v>0.122</v>
      </c>
      <c r="AB1092">
        <v>0.10199999999999999</v>
      </c>
      <c r="AC1092">
        <v>0.10199999999999999</v>
      </c>
      <c r="AD1092">
        <v>0.10199999999999999</v>
      </c>
      <c r="AE1092" t="str">
        <f>VLOOKUP(G1092,'[2]Fee Breakdown-After May18'!BO:BP,2,0)</f>
        <v>Perlengkapan RumahPerlengkapan Kamar MandiKeset Kamar Mandi</v>
      </c>
      <c r="AR1092" t="s">
        <v>2292</v>
      </c>
      <c r="AS1092" t="s">
        <v>2315</v>
      </c>
    </row>
    <row r="1093" spans="1:46">
      <c r="A1093" t="s">
        <v>1244</v>
      </c>
      <c r="B1093">
        <v>602284</v>
      </c>
      <c r="C1093" t="s">
        <v>1290</v>
      </c>
      <c r="D1093">
        <v>878600</v>
      </c>
      <c r="E1093" t="s">
        <v>1291</v>
      </c>
      <c r="F1093">
        <v>891144</v>
      </c>
      <c r="G1093" t="s">
        <v>3897</v>
      </c>
      <c r="H1093" t="s">
        <v>3900</v>
      </c>
      <c r="I1093" t="s">
        <v>2457</v>
      </c>
      <c r="J1093" t="s">
        <v>2739</v>
      </c>
      <c r="K1093">
        <v>0.04</v>
      </c>
      <c r="L1093">
        <v>7.0000000000000007E-2</v>
      </c>
      <c r="M1093">
        <v>3.0000000000000006E-2</v>
      </c>
      <c r="N1093">
        <v>0.1</v>
      </c>
      <c r="O1093">
        <v>0.11700000000000001</v>
      </c>
      <c r="P1093">
        <v>-0.02</v>
      </c>
      <c r="Q1093">
        <v>0</v>
      </c>
      <c r="R1093">
        <v>-0.02</v>
      </c>
      <c r="S1093">
        <v>-0.02</v>
      </c>
      <c r="T1093">
        <v>-0.02</v>
      </c>
      <c r="U1093">
        <v>0.08</v>
      </c>
      <c r="V1093">
        <v>0.1</v>
      </c>
      <c r="W1093">
        <v>0.08</v>
      </c>
      <c r="X1093">
        <v>0.08</v>
      </c>
      <c r="Y1093">
        <v>0.08</v>
      </c>
      <c r="Z1093">
        <v>9.7000000000000003E-2</v>
      </c>
      <c r="AA1093">
        <v>0.11700000000000001</v>
      </c>
      <c r="AB1093">
        <v>9.7000000000000003E-2</v>
      </c>
      <c r="AC1093">
        <v>9.7000000000000003E-2</v>
      </c>
      <c r="AD1093">
        <v>9.7000000000000003E-2</v>
      </c>
      <c r="AE1093" t="str">
        <f>VLOOKUP(G1093,'[2]Fee Breakdown-After May18'!BO:BP,2,0)</f>
        <v>Bayi &amp; PersalinanKeselamatan BayiKelambu Nyamuk</v>
      </c>
      <c r="AR1093" t="s">
        <v>2292</v>
      </c>
      <c r="AS1093" t="s">
        <v>2316</v>
      </c>
    </row>
    <row r="1094" spans="1:46">
      <c r="A1094" t="s">
        <v>1444</v>
      </c>
      <c r="B1094">
        <v>801928</v>
      </c>
      <c r="C1094" t="s">
        <v>1458</v>
      </c>
      <c r="D1094">
        <v>927112</v>
      </c>
      <c r="E1094" t="s">
        <v>1461</v>
      </c>
      <c r="F1094">
        <v>928264</v>
      </c>
      <c r="G1094" t="s">
        <v>4468</v>
      </c>
      <c r="H1094" t="s">
        <v>3207</v>
      </c>
      <c r="I1094" t="s">
        <v>2971</v>
      </c>
      <c r="J1094" t="s">
        <v>3208</v>
      </c>
      <c r="K1094">
        <v>0.05</v>
      </c>
      <c r="L1094">
        <v>0.08</v>
      </c>
      <c r="M1094">
        <v>0.03</v>
      </c>
      <c r="N1094">
        <v>0.1</v>
      </c>
      <c r="O1094">
        <v>8.2000000000000003E-2</v>
      </c>
      <c r="P1094">
        <v>-0.02</v>
      </c>
      <c r="Q1094">
        <v>0</v>
      </c>
      <c r="R1094">
        <v>-0.02</v>
      </c>
      <c r="S1094">
        <v>-0.02</v>
      </c>
      <c r="T1094">
        <v>-0.02</v>
      </c>
      <c r="U1094">
        <v>0.08</v>
      </c>
      <c r="V1094">
        <v>0.1</v>
      </c>
      <c r="W1094">
        <v>0.08</v>
      </c>
      <c r="X1094">
        <v>0.08</v>
      </c>
      <c r="Y1094">
        <v>0.08</v>
      </c>
      <c r="Z1094">
        <v>6.2E-2</v>
      </c>
      <c r="AA1094">
        <v>8.2000000000000003E-2</v>
      </c>
      <c r="AB1094">
        <v>6.2E-2</v>
      </c>
      <c r="AC1094">
        <v>6.2E-2</v>
      </c>
      <c r="AD1094">
        <v>6.2E-2</v>
      </c>
      <c r="AE1094" t="str">
        <f>VLOOKUP(G1094,'[2]Fee Breakdown-After May18'!BO:BP,2,0)</f>
        <v>Buku, Majalah, &amp; AudioKemanusiaan &amp; Ilmu SosialPengasuhan &amp; Keluarga</v>
      </c>
      <c r="AR1094" t="s">
        <v>2292</v>
      </c>
      <c r="AS1094" t="s">
        <v>2317</v>
      </c>
    </row>
    <row r="1095" spans="1:46">
      <c r="A1095" t="s">
        <v>2146</v>
      </c>
      <c r="B1095">
        <v>856720</v>
      </c>
      <c r="C1095" t="s">
        <v>2148</v>
      </c>
      <c r="D1095">
        <v>2315792</v>
      </c>
      <c r="E1095" t="s">
        <v>1202</v>
      </c>
      <c r="F1095">
        <v>2322832</v>
      </c>
      <c r="G1095" t="s">
        <v>2421</v>
      </c>
      <c r="H1095" t="s">
        <v>4733</v>
      </c>
      <c r="I1095" t="s">
        <v>2403</v>
      </c>
      <c r="J1095" t="s">
        <v>1184</v>
      </c>
      <c r="K1095">
        <v>0.04</v>
      </c>
      <c r="L1095">
        <v>0.04</v>
      </c>
      <c r="M1095">
        <v>0</v>
      </c>
      <c r="N1095">
        <v>2.5000000000000001E-2</v>
      </c>
      <c r="O1095">
        <v>2.5000000000000001E-2</v>
      </c>
      <c r="P1095">
        <v>0</v>
      </c>
      <c r="Q1095">
        <v>0</v>
      </c>
      <c r="R1095">
        <v>0</v>
      </c>
      <c r="S1095">
        <v>0</v>
      </c>
      <c r="T1095">
        <v>0</v>
      </c>
      <c r="U1095">
        <v>2.5000000000000001E-2</v>
      </c>
      <c r="V1095">
        <v>2.5000000000000001E-2</v>
      </c>
      <c r="W1095">
        <v>2.5000000000000001E-2</v>
      </c>
      <c r="X1095">
        <v>2.5000000000000001E-2</v>
      </c>
      <c r="Y1095">
        <v>2.5000000000000001E-2</v>
      </c>
      <c r="Z1095">
        <v>2.5000000000000001E-2</v>
      </c>
      <c r="AA1095">
        <v>2.5000000000000001E-2</v>
      </c>
      <c r="AB1095">
        <v>2.5000000000000001E-2</v>
      </c>
      <c r="AC1095">
        <v>2.5000000000000001E-2</v>
      </c>
      <c r="AD1095">
        <v>2.5000000000000001E-2</v>
      </c>
      <c r="AE1095" t="str">
        <f>VLOOKUP(G1095,'[2]Fee Breakdown-After May18'!BO:BP,2,0)</f>
        <v>Bekas PakaiMobil &amp; Sepeda MotorMobil Komersial</v>
      </c>
      <c r="AR1095" t="s">
        <v>2292</v>
      </c>
      <c r="AS1095" t="s">
        <v>2318</v>
      </c>
    </row>
    <row r="1096" spans="1:46">
      <c r="A1096" t="s">
        <v>2146</v>
      </c>
      <c r="B1096">
        <v>856720</v>
      </c>
      <c r="C1096" t="s">
        <v>2148</v>
      </c>
      <c r="D1096">
        <v>2315792</v>
      </c>
      <c r="E1096" t="s">
        <v>2149</v>
      </c>
      <c r="F1096">
        <v>2323600</v>
      </c>
      <c r="G1096" t="s">
        <v>2443</v>
      </c>
      <c r="H1096" t="s">
        <v>4733</v>
      </c>
      <c r="I1096" t="s">
        <v>2403</v>
      </c>
      <c r="J1096" t="s">
        <v>1184</v>
      </c>
      <c r="K1096">
        <v>0.04</v>
      </c>
      <c r="L1096">
        <v>0.04</v>
      </c>
      <c r="M1096">
        <v>0</v>
      </c>
      <c r="N1096">
        <v>2.5000000000000001E-2</v>
      </c>
      <c r="O1096">
        <v>2.5000000000000001E-2</v>
      </c>
      <c r="P1096">
        <v>0</v>
      </c>
      <c r="Q1096">
        <v>0</v>
      </c>
      <c r="R1096">
        <v>0</v>
      </c>
      <c r="S1096">
        <v>0</v>
      </c>
      <c r="T1096">
        <v>0</v>
      </c>
      <c r="U1096">
        <v>2.5000000000000001E-2</v>
      </c>
      <c r="V1096">
        <v>2.5000000000000001E-2</v>
      </c>
      <c r="W1096">
        <v>2.5000000000000001E-2</v>
      </c>
      <c r="X1096">
        <v>2.5000000000000001E-2</v>
      </c>
      <c r="Y1096">
        <v>2.5000000000000001E-2</v>
      </c>
      <c r="Z1096">
        <v>2.5000000000000001E-2</v>
      </c>
      <c r="AA1096">
        <v>2.5000000000000001E-2</v>
      </c>
      <c r="AB1096">
        <v>2.5000000000000001E-2</v>
      </c>
      <c r="AC1096">
        <v>2.5000000000000001E-2</v>
      </c>
      <c r="AD1096">
        <v>2.5000000000000001E-2</v>
      </c>
      <c r="AE1096" t="str">
        <f>VLOOKUP(G1096,'[2]Fee Breakdown-After May18'!BO:BP,2,0)</f>
        <v>Bekas PakaiMobil &amp; Sepeda MotorSport Sepeda Motor</v>
      </c>
      <c r="AR1096" t="s">
        <v>2319</v>
      </c>
      <c r="AS1096" t="s">
        <v>2320</v>
      </c>
    </row>
    <row r="1097" spans="1:46">
      <c r="A1097" t="s">
        <v>1405</v>
      </c>
      <c r="B1097">
        <v>2344592</v>
      </c>
      <c r="C1097" t="s">
        <v>1410</v>
      </c>
      <c r="D1097">
        <v>2316048</v>
      </c>
      <c r="E1097" t="s">
        <v>1424</v>
      </c>
      <c r="F1097">
        <v>2324880</v>
      </c>
      <c r="G1097" t="s">
        <v>3464</v>
      </c>
      <c r="H1097" t="s">
        <v>4525</v>
      </c>
      <c r="I1097" t="s">
        <v>3415</v>
      </c>
      <c r="J1097" t="s">
        <v>4526</v>
      </c>
      <c r="K1097">
        <v>0.04</v>
      </c>
      <c r="L1097">
        <v>0.06</v>
      </c>
      <c r="M1097">
        <v>1.9999999999999997E-2</v>
      </c>
      <c r="N1097">
        <v>9.5000000000000001E-2</v>
      </c>
      <c r="O1097">
        <v>0.06</v>
      </c>
      <c r="P1097">
        <v>-0.02</v>
      </c>
      <c r="Q1097">
        <v>0</v>
      </c>
      <c r="R1097">
        <v>-0.02</v>
      </c>
      <c r="S1097">
        <v>-0.02</v>
      </c>
      <c r="T1097">
        <v>-0.02</v>
      </c>
      <c r="U1097">
        <v>7.4999999999999997E-2</v>
      </c>
      <c r="V1097">
        <v>9.5000000000000001E-2</v>
      </c>
      <c r="W1097">
        <v>7.4999999999999997E-2</v>
      </c>
      <c r="X1097">
        <v>7.4999999999999997E-2</v>
      </c>
      <c r="Y1097">
        <v>7.4999999999999997E-2</v>
      </c>
      <c r="Z1097">
        <v>3.9999999999999994E-2</v>
      </c>
      <c r="AA1097">
        <v>0.06</v>
      </c>
      <c r="AB1097">
        <v>3.9999999999999994E-2</v>
      </c>
      <c r="AC1097">
        <v>3.9999999999999994E-2</v>
      </c>
      <c r="AD1097">
        <v>3.9999999999999994E-2</v>
      </c>
      <c r="AE1097" t="str">
        <f>VLOOKUP(G1097,'[2]Fee Breakdown-After May18'!BO:BP,2,0)</f>
        <v>Pemesanan &amp; VoucherPropertiBiaya Pemesanan Ruko</v>
      </c>
      <c r="AR1097" t="s">
        <v>2319</v>
      </c>
      <c r="AS1097" t="s">
        <v>2321</v>
      </c>
    </row>
    <row r="1098" spans="1:46">
      <c r="A1098" t="s">
        <v>1405</v>
      </c>
      <c r="B1098">
        <v>2344592</v>
      </c>
      <c r="C1098" t="s">
        <v>1410</v>
      </c>
      <c r="D1098">
        <v>2316048</v>
      </c>
      <c r="E1098" t="s">
        <v>1422</v>
      </c>
      <c r="F1098">
        <v>2325904</v>
      </c>
      <c r="G1098" t="s">
        <v>3488</v>
      </c>
      <c r="H1098" t="s">
        <v>4525</v>
      </c>
      <c r="I1098" t="s">
        <v>3415</v>
      </c>
      <c r="J1098" t="s">
        <v>4526</v>
      </c>
      <c r="K1098">
        <v>0.04</v>
      </c>
      <c r="L1098">
        <v>0.06</v>
      </c>
      <c r="M1098">
        <v>1.9999999999999997E-2</v>
      </c>
      <c r="N1098">
        <v>9.5000000000000001E-2</v>
      </c>
      <c r="O1098">
        <v>4.4999999999999998E-2</v>
      </c>
      <c r="P1098">
        <v>-0.02</v>
      </c>
      <c r="Q1098">
        <v>0</v>
      </c>
      <c r="R1098">
        <v>-0.02</v>
      </c>
      <c r="S1098">
        <v>-0.02</v>
      </c>
      <c r="T1098">
        <v>-0.02</v>
      </c>
      <c r="U1098">
        <v>7.4999999999999997E-2</v>
      </c>
      <c r="V1098">
        <v>9.5000000000000001E-2</v>
      </c>
      <c r="W1098">
        <v>7.4999999999999997E-2</v>
      </c>
      <c r="X1098">
        <v>7.4999999999999997E-2</v>
      </c>
      <c r="Y1098">
        <v>7.4999999999999997E-2</v>
      </c>
      <c r="Z1098">
        <v>2.4999999999999998E-2</v>
      </c>
      <c r="AA1098">
        <v>4.4999999999999998E-2</v>
      </c>
      <c r="AB1098">
        <v>2.4999999999999998E-2</v>
      </c>
      <c r="AC1098">
        <v>2.4999999999999998E-2</v>
      </c>
      <c r="AD1098">
        <v>2.4999999999999998E-2</v>
      </c>
      <c r="AE1098" t="str">
        <f>VLOOKUP(G1098,'[2]Fee Breakdown-After May18'!BO:BP,2,0)</f>
        <v>Pemesanan &amp; VoucherPropertiPembayaran Penuh Tanah</v>
      </c>
      <c r="AR1098" t="s">
        <v>2322</v>
      </c>
      <c r="AS1098" t="s">
        <v>2323</v>
      </c>
    </row>
    <row r="1099" spans="1:46">
      <c r="A1099" t="s">
        <v>1405</v>
      </c>
      <c r="B1099">
        <v>2344592</v>
      </c>
      <c r="C1099" t="s">
        <v>1410</v>
      </c>
      <c r="D1099">
        <v>2316048</v>
      </c>
      <c r="E1099" t="s">
        <v>1418</v>
      </c>
      <c r="F1099">
        <v>2325008</v>
      </c>
      <c r="G1099" t="s">
        <v>3467</v>
      </c>
      <c r="H1099" t="s">
        <v>4525</v>
      </c>
      <c r="I1099" t="s">
        <v>3415</v>
      </c>
      <c r="J1099" t="s">
        <v>4526</v>
      </c>
      <c r="K1099">
        <v>0.04</v>
      </c>
      <c r="L1099">
        <v>0.06</v>
      </c>
      <c r="M1099">
        <v>1.9999999999999997E-2</v>
      </c>
      <c r="N1099">
        <v>9.5000000000000001E-2</v>
      </c>
      <c r="O1099">
        <v>0.06</v>
      </c>
      <c r="P1099">
        <v>-0.02</v>
      </c>
      <c r="Q1099">
        <v>0</v>
      </c>
      <c r="R1099">
        <v>-0.02</v>
      </c>
      <c r="S1099">
        <v>-0.02</v>
      </c>
      <c r="T1099">
        <v>-0.02</v>
      </c>
      <c r="U1099">
        <v>7.4999999999999997E-2</v>
      </c>
      <c r="V1099">
        <v>9.5000000000000001E-2</v>
      </c>
      <c r="W1099">
        <v>7.4999999999999997E-2</v>
      </c>
      <c r="X1099">
        <v>7.4999999999999997E-2</v>
      </c>
      <c r="Y1099">
        <v>7.4999999999999997E-2</v>
      </c>
      <c r="Z1099">
        <v>3.9999999999999994E-2</v>
      </c>
      <c r="AA1099">
        <v>0.06</v>
      </c>
      <c r="AB1099">
        <v>3.9999999999999994E-2</v>
      </c>
      <c r="AC1099">
        <v>3.9999999999999994E-2</v>
      </c>
      <c r="AD1099">
        <v>3.9999999999999994E-2</v>
      </c>
      <c r="AE1099" t="str">
        <f>VLOOKUP(G1099,'[2]Fee Breakdown-After May18'!BO:BP,2,0)</f>
        <v>Pemesanan &amp; VoucherPropertiBiaya Pemesanan Rumah</v>
      </c>
      <c r="AR1099" t="s">
        <v>2322</v>
      </c>
      <c r="AS1099" t="s">
        <v>2324</v>
      </c>
    </row>
    <row r="1100" spans="1:46">
      <c r="A1100" t="s">
        <v>2160</v>
      </c>
      <c r="B1100">
        <v>603014</v>
      </c>
      <c r="C1100" t="s">
        <v>2171</v>
      </c>
      <c r="D1100">
        <v>835464</v>
      </c>
      <c r="E1100" t="s">
        <v>2179</v>
      </c>
      <c r="F1100">
        <v>700782</v>
      </c>
      <c r="G1100" t="s">
        <v>4550</v>
      </c>
      <c r="H1100" t="s">
        <v>4567</v>
      </c>
      <c r="I1100" t="s">
        <v>2971</v>
      </c>
      <c r="J1100" t="s">
        <v>3062</v>
      </c>
      <c r="K1100">
        <v>0.06</v>
      </c>
      <c r="L1100">
        <v>6.5000000000000002E-2</v>
      </c>
      <c r="M1100">
        <v>5.0000000000000044E-3</v>
      </c>
      <c r="N1100">
        <v>0.1</v>
      </c>
      <c r="O1100">
        <v>0.10500000000000001</v>
      </c>
      <c r="P1100">
        <v>-0.02</v>
      </c>
      <c r="Q1100">
        <v>0</v>
      </c>
      <c r="R1100">
        <v>-0.02</v>
      </c>
      <c r="S1100">
        <v>-0.02</v>
      </c>
      <c r="T1100">
        <v>-0.02</v>
      </c>
      <c r="U1100">
        <v>0.08</v>
      </c>
      <c r="V1100">
        <v>0.1</v>
      </c>
      <c r="W1100">
        <v>0.08</v>
      </c>
      <c r="X1100">
        <v>0.08</v>
      </c>
      <c r="Y1100">
        <v>0.08</v>
      </c>
      <c r="Z1100">
        <v>8.5000000000000006E-2</v>
      </c>
      <c r="AA1100">
        <v>0.10500000000000001</v>
      </c>
      <c r="AB1100">
        <v>8.5000000000000006E-2</v>
      </c>
      <c r="AC1100">
        <v>8.5000000000000006E-2</v>
      </c>
      <c r="AD1100">
        <v>8.5000000000000006E-2</v>
      </c>
      <c r="AE1100" t="str">
        <f>VLOOKUP(G1100,'[2]Fee Breakdown-After May18'!BO:BP,2,0)</f>
        <v>Olahraga &amp; OutdoorPeralatan Berkemah &amp; MendakiTenda &amp; Aksesoris</v>
      </c>
      <c r="AR1100" t="s">
        <v>2322</v>
      </c>
      <c r="AS1100" t="s">
        <v>2325</v>
      </c>
      <c r="AT1100" t="s">
        <v>2326</v>
      </c>
    </row>
    <row r="1101" spans="1:46">
      <c r="A1101" t="s">
        <v>1997</v>
      </c>
      <c r="B1101">
        <v>824584</v>
      </c>
      <c r="C1101" t="s">
        <v>2006</v>
      </c>
      <c r="D1101">
        <v>902664</v>
      </c>
      <c r="E1101" t="s">
        <v>2011</v>
      </c>
      <c r="F1101">
        <v>903816</v>
      </c>
      <c r="G1101" t="s">
        <v>3731</v>
      </c>
      <c r="H1101" t="s">
        <v>3114</v>
      </c>
      <c r="I1101" t="s">
        <v>246</v>
      </c>
      <c r="J1101" t="s">
        <v>1997</v>
      </c>
      <c r="K1101">
        <v>5.5E-2</v>
      </c>
      <c r="L1101">
        <v>0.08</v>
      </c>
      <c r="M1101">
        <v>2.5000000000000001E-2</v>
      </c>
      <c r="N1101">
        <v>0.1</v>
      </c>
      <c r="O1101">
        <v>0.11700000000000001</v>
      </c>
      <c r="P1101">
        <v>-0.02</v>
      </c>
      <c r="Q1101">
        <v>0</v>
      </c>
      <c r="R1101">
        <v>-0.02</v>
      </c>
      <c r="S1101">
        <v>-0.02</v>
      </c>
      <c r="T1101">
        <v>-0.02</v>
      </c>
      <c r="U1101">
        <v>0.08</v>
      </c>
      <c r="V1101">
        <v>0.1</v>
      </c>
      <c r="W1101">
        <v>0.08</v>
      </c>
      <c r="X1101">
        <v>0.08</v>
      </c>
      <c r="Y1101">
        <v>0.08</v>
      </c>
      <c r="Z1101">
        <v>9.7000000000000003E-2</v>
      </c>
      <c r="AA1101">
        <v>0.11700000000000001</v>
      </c>
      <c r="AB1101">
        <v>9.7000000000000003E-2</v>
      </c>
      <c r="AC1101">
        <v>9.7000000000000003E-2</v>
      </c>
      <c r="AD1101">
        <v>9.7000000000000003E-2</v>
      </c>
      <c r="AE1101" t="str">
        <f>VLOOKUP(G1101,'[2]Fee Breakdown-After May18'!BO:BP,2,0)</f>
        <v>Koper &amp; TasKoper &amp; Tas TravelTas Bepergian</v>
      </c>
      <c r="AR1101" t="s">
        <v>2322</v>
      </c>
      <c r="AS1101" t="s">
        <v>2325</v>
      </c>
    </row>
    <row r="1102" spans="1:46">
      <c r="A1102" t="s">
        <v>1997</v>
      </c>
      <c r="B1102">
        <v>824584</v>
      </c>
      <c r="C1102" t="s">
        <v>2006</v>
      </c>
      <c r="D1102">
        <v>902664</v>
      </c>
      <c r="E1102" t="s">
        <v>2009</v>
      </c>
      <c r="F1102">
        <v>903944</v>
      </c>
      <c r="G1102" t="s">
        <v>3725</v>
      </c>
      <c r="H1102" t="s">
        <v>3114</v>
      </c>
      <c r="I1102" t="s">
        <v>246</v>
      </c>
      <c r="J1102" t="s">
        <v>1997</v>
      </c>
      <c r="K1102">
        <v>5.5E-2</v>
      </c>
      <c r="L1102">
        <v>0.08</v>
      </c>
      <c r="M1102">
        <v>2.5000000000000001E-2</v>
      </c>
      <c r="N1102">
        <v>0.1</v>
      </c>
      <c r="O1102">
        <v>0.11700000000000001</v>
      </c>
      <c r="P1102">
        <v>-0.02</v>
      </c>
      <c r="Q1102">
        <v>0</v>
      </c>
      <c r="R1102">
        <v>-0.02</v>
      </c>
      <c r="S1102">
        <v>-0.02</v>
      </c>
      <c r="T1102">
        <v>-0.02</v>
      </c>
      <c r="U1102">
        <v>0.08</v>
      </c>
      <c r="V1102">
        <v>0.1</v>
      </c>
      <c r="W1102">
        <v>0.08</v>
      </c>
      <c r="X1102">
        <v>0.08</v>
      </c>
      <c r="Y1102">
        <v>0.08</v>
      </c>
      <c r="Z1102">
        <v>9.7000000000000003E-2</v>
      </c>
      <c r="AA1102">
        <v>0.11700000000000001</v>
      </c>
      <c r="AB1102">
        <v>9.7000000000000003E-2</v>
      </c>
      <c r="AC1102">
        <v>9.7000000000000003E-2</v>
      </c>
      <c r="AD1102">
        <v>9.7000000000000003E-2</v>
      </c>
      <c r="AE1102" t="str">
        <f>VLOOKUP(G1102,'[2]Fee Breakdown-After May18'!BO:BP,2,0)</f>
        <v>Koper &amp; TasKoper &amp; Tas TravelHolder &amp; Sampul Paspor</v>
      </c>
      <c r="AR1102" t="s">
        <v>2322</v>
      </c>
      <c r="AS1102" t="s">
        <v>2327</v>
      </c>
    </row>
    <row r="1103" spans="1:46">
      <c r="A1103" t="s">
        <v>1405</v>
      </c>
      <c r="B1103">
        <v>2344592</v>
      </c>
      <c r="C1103" t="s">
        <v>1430</v>
      </c>
      <c r="D1103">
        <v>2316176</v>
      </c>
      <c r="E1103" t="s">
        <v>1443</v>
      </c>
      <c r="F1103">
        <v>2327184</v>
      </c>
      <c r="G1103" t="s">
        <v>3423</v>
      </c>
      <c r="H1103" t="s">
        <v>4537</v>
      </c>
      <c r="I1103" t="s">
        <v>3415</v>
      </c>
      <c r="J1103" t="s">
        <v>4538</v>
      </c>
      <c r="K1103">
        <v>0.04</v>
      </c>
      <c r="L1103">
        <v>0.06</v>
      </c>
      <c r="M1103">
        <v>1.9999999999999997E-2</v>
      </c>
      <c r="N1103">
        <v>0.1</v>
      </c>
      <c r="O1103">
        <v>0.08</v>
      </c>
      <c r="P1103">
        <v>-0.02</v>
      </c>
      <c r="Q1103">
        <v>0</v>
      </c>
      <c r="R1103">
        <v>-0.02</v>
      </c>
      <c r="S1103">
        <v>-0.02</v>
      </c>
      <c r="T1103">
        <v>-0.02</v>
      </c>
      <c r="U1103">
        <v>0.08</v>
      </c>
      <c r="V1103">
        <v>0.1</v>
      </c>
      <c r="W1103">
        <v>0.08</v>
      </c>
      <c r="X1103">
        <v>0.08</v>
      </c>
      <c r="Y1103">
        <v>0.08</v>
      </c>
      <c r="Z1103">
        <v>0.06</v>
      </c>
      <c r="AA1103">
        <v>0.08</v>
      </c>
      <c r="AB1103">
        <v>0.06</v>
      </c>
      <c r="AC1103">
        <v>0.06</v>
      </c>
      <c r="AD1103">
        <v>0.06</v>
      </c>
      <c r="AE1103" t="str">
        <f>VLOOKUP(G1103,'[2]Fee Breakdown-After May18'!BO:BP,2,0)</f>
        <v>Pemesanan &amp; VoucherPerjalanan &amp; TiketLayanan Pemrosesan Visa</v>
      </c>
      <c r="AR1103" t="s">
        <v>2322</v>
      </c>
      <c r="AS1103" t="s">
        <v>2328</v>
      </c>
      <c r="AT1103" t="s">
        <v>2040</v>
      </c>
    </row>
    <row r="1104" spans="1:46">
      <c r="A1104" t="s">
        <v>1811</v>
      </c>
      <c r="B1104">
        <v>600001</v>
      </c>
      <c r="C1104" t="s">
        <v>1851</v>
      </c>
      <c r="D1104">
        <v>852360</v>
      </c>
      <c r="E1104" t="s">
        <v>1856</v>
      </c>
      <c r="F1104">
        <v>600747</v>
      </c>
      <c r="G1104" t="s">
        <v>4728</v>
      </c>
      <c r="H1104" t="s">
        <v>3670</v>
      </c>
      <c r="I1104" t="s">
        <v>2547</v>
      </c>
      <c r="J1104" t="s">
        <v>1811</v>
      </c>
      <c r="K1104">
        <v>0.06</v>
      </c>
      <c r="L1104">
        <v>0.08</v>
      </c>
      <c r="M1104">
        <v>2.0000000000000004E-2</v>
      </c>
      <c r="N1104">
        <v>0.1</v>
      </c>
      <c r="O1104">
        <v>0.122</v>
      </c>
      <c r="P1104">
        <v>-0.02</v>
      </c>
      <c r="Q1104">
        <v>0</v>
      </c>
      <c r="R1104">
        <v>-0.02</v>
      </c>
      <c r="S1104">
        <v>-0.02</v>
      </c>
      <c r="T1104">
        <v>-0.02</v>
      </c>
      <c r="U1104">
        <v>0.08</v>
      </c>
      <c r="V1104">
        <v>0.1</v>
      </c>
      <c r="W1104">
        <v>0.08</v>
      </c>
      <c r="X1104">
        <v>0.08</v>
      </c>
      <c r="Y1104">
        <v>0.08</v>
      </c>
      <c r="Z1104">
        <v>0.10199999999999999</v>
      </c>
      <c r="AA1104">
        <v>0.122</v>
      </c>
      <c r="AB1104">
        <v>0.10199999999999999</v>
      </c>
      <c r="AC1104">
        <v>0.10199999999999999</v>
      </c>
      <c r="AD1104">
        <v>0.10199999999999999</v>
      </c>
      <c r="AE1104" t="str">
        <f>VLOOKUP(G1104,'[2]Fee Breakdown-After May18'!BO:BP,2,0)</f>
        <v>Perlengkapan RumahAlat &amp; Aksesori LaundryTas Cuci</v>
      </c>
      <c r="AR1104" t="s">
        <v>2322</v>
      </c>
      <c r="AS1104" t="s">
        <v>2328</v>
      </c>
      <c r="AT1104" t="s">
        <v>2043</v>
      </c>
    </row>
    <row r="1105" spans="1:46">
      <c r="A1105" t="s">
        <v>2014</v>
      </c>
      <c r="B1105">
        <v>824328</v>
      </c>
      <c r="C1105" t="s">
        <v>2018</v>
      </c>
      <c r="D1105">
        <v>840328</v>
      </c>
      <c r="E1105" t="s">
        <v>2019</v>
      </c>
      <c r="F1105">
        <v>841224</v>
      </c>
      <c r="G1105" t="s">
        <v>3808</v>
      </c>
      <c r="H1105" t="s">
        <v>4619</v>
      </c>
      <c r="I1105" t="s">
        <v>246</v>
      </c>
      <c r="J1105" t="s">
        <v>2014</v>
      </c>
      <c r="K1105">
        <v>0.05</v>
      </c>
      <c r="L1105">
        <v>0.08</v>
      </c>
      <c r="M1105">
        <v>0.03</v>
      </c>
      <c r="N1105">
        <v>9.2499999999999999E-2</v>
      </c>
      <c r="O1105">
        <v>9.7500000000000003E-2</v>
      </c>
      <c r="P1105">
        <v>-1.2500000000000002E-2</v>
      </c>
      <c r="Q1105">
        <v>0</v>
      </c>
      <c r="R1105">
        <v>-1.2500000000000002E-2</v>
      </c>
      <c r="S1105">
        <v>-1.2500000000000002E-2</v>
      </c>
      <c r="T1105">
        <v>-1.2500000000000002E-2</v>
      </c>
      <c r="U1105">
        <v>0.08</v>
      </c>
      <c r="V1105">
        <v>9.2499999999999999E-2</v>
      </c>
      <c r="W1105">
        <v>0.08</v>
      </c>
      <c r="X1105">
        <v>0.08</v>
      </c>
      <c r="Y1105">
        <v>0.08</v>
      </c>
      <c r="Z1105">
        <v>8.5000000000000006E-2</v>
      </c>
      <c r="AA1105">
        <v>9.7500000000000003E-2</v>
      </c>
      <c r="AB1105">
        <v>8.5000000000000006E-2</v>
      </c>
      <c r="AC1105">
        <v>8.5000000000000006E-2</v>
      </c>
      <c r="AD1105">
        <v>8.5000000000000006E-2</v>
      </c>
      <c r="AE1105" t="str">
        <f>VLOOKUP(G1105,'[2]Fee Breakdown-After May18'!BO:BP,2,0)</f>
        <v>Pakaian &amp; Pakaian Dalam PriaPakaian Khusus PriaBaju Tradisional</v>
      </c>
      <c r="AR1105" t="s">
        <v>2322</v>
      </c>
      <c r="AS1105" t="s">
        <v>2328</v>
      </c>
      <c r="AT1105" t="s">
        <v>2329</v>
      </c>
    </row>
    <row r="1106" spans="1:46">
      <c r="A1106" t="s">
        <v>1444</v>
      </c>
      <c r="B1106">
        <v>801928</v>
      </c>
      <c r="C1106" t="s">
        <v>1484</v>
      </c>
      <c r="D1106">
        <v>985736</v>
      </c>
      <c r="E1106" t="s">
        <v>1487</v>
      </c>
      <c r="F1106">
        <v>986632</v>
      </c>
      <c r="G1106" t="s">
        <v>4484</v>
      </c>
      <c r="H1106" t="s">
        <v>4139</v>
      </c>
      <c r="I1106" t="s">
        <v>2971</v>
      </c>
      <c r="J1106" t="s">
        <v>3208</v>
      </c>
      <c r="K1106">
        <v>0.05</v>
      </c>
      <c r="L1106">
        <v>0.08</v>
      </c>
      <c r="M1106">
        <v>0.03</v>
      </c>
      <c r="N1106">
        <v>0.1</v>
      </c>
      <c r="O1106">
        <v>0.122</v>
      </c>
      <c r="P1106">
        <v>-0.02</v>
      </c>
      <c r="Q1106">
        <v>0</v>
      </c>
      <c r="R1106">
        <v>-0.02</v>
      </c>
      <c r="S1106">
        <v>-0.02</v>
      </c>
      <c r="T1106">
        <v>-0.02</v>
      </c>
      <c r="U1106">
        <v>0.08</v>
      </c>
      <c r="V1106">
        <v>0.1</v>
      </c>
      <c r="W1106">
        <v>0.08</v>
      </c>
      <c r="X1106">
        <v>0.08</v>
      </c>
      <c r="Y1106">
        <v>0.08</v>
      </c>
      <c r="Z1106">
        <v>0.10199999999999999</v>
      </c>
      <c r="AA1106">
        <v>0.122</v>
      </c>
      <c r="AB1106">
        <v>0.10199999999999999</v>
      </c>
      <c r="AC1106">
        <v>0.10199999999999999</v>
      </c>
      <c r="AD1106">
        <v>0.10199999999999999</v>
      </c>
      <c r="AE1106" t="str">
        <f>VLOOKUP(G1106,'[2]Fee Breakdown-After May18'!BO:BP,2,0)</f>
        <v>Buku, Majalah, &amp; AudioMajalah &amp; Surat KabarRemaja</v>
      </c>
      <c r="AR1106" t="s">
        <v>2322</v>
      </c>
      <c r="AS1106" t="s">
        <v>2328</v>
      </c>
      <c r="AT1106" t="s">
        <v>2330</v>
      </c>
    </row>
    <row r="1107" spans="1:46">
      <c r="A1107" t="s">
        <v>1444</v>
      </c>
      <c r="B1107">
        <v>801928</v>
      </c>
      <c r="C1107" t="s">
        <v>1445</v>
      </c>
      <c r="D1107">
        <v>989704</v>
      </c>
      <c r="E1107" t="s">
        <v>1446</v>
      </c>
      <c r="F1107">
        <v>989960</v>
      </c>
      <c r="G1107" t="s">
        <v>4419</v>
      </c>
      <c r="H1107" t="s">
        <v>3311</v>
      </c>
      <c r="I1107" t="s">
        <v>2971</v>
      </c>
      <c r="J1107" t="s">
        <v>3208</v>
      </c>
      <c r="K1107">
        <v>0.05</v>
      </c>
      <c r="L1107">
        <v>0.08</v>
      </c>
      <c r="M1107">
        <v>0.03</v>
      </c>
      <c r="N1107">
        <v>0.1</v>
      </c>
      <c r="O1107">
        <v>8.2000000000000003E-2</v>
      </c>
      <c r="P1107">
        <v>-0.02</v>
      </c>
      <c r="Q1107">
        <v>0</v>
      </c>
      <c r="R1107">
        <v>-0.02</v>
      </c>
      <c r="S1107">
        <v>-0.02</v>
      </c>
      <c r="T1107">
        <v>-0.02</v>
      </c>
      <c r="U1107">
        <v>0.08</v>
      </c>
      <c r="V1107">
        <v>0.1</v>
      </c>
      <c r="W1107">
        <v>0.08</v>
      </c>
      <c r="X1107">
        <v>0.08</v>
      </c>
      <c r="Y1107">
        <v>0.08</v>
      </c>
      <c r="Z1107">
        <v>6.2E-2</v>
      </c>
      <c r="AA1107">
        <v>8.2000000000000003E-2</v>
      </c>
      <c r="AB1107">
        <v>6.2E-2</v>
      </c>
      <c r="AC1107">
        <v>6.2E-2</v>
      </c>
      <c r="AD1107">
        <v>6.2E-2</v>
      </c>
      <c r="AE1107" t="str">
        <f>VLOOKUP(G1107,'[2]Fee Breakdown-After May18'!BO:BP,2,0)</f>
        <v>Buku, Majalah, &amp; AudioBuku Anak &amp; BayiBuku Aktivitas</v>
      </c>
      <c r="AR1107" t="s">
        <v>2322</v>
      </c>
      <c r="AS1107" t="s">
        <v>2328</v>
      </c>
      <c r="AT1107" t="s">
        <v>2331</v>
      </c>
    </row>
    <row r="1108" spans="1:46">
      <c r="A1108" t="s">
        <v>1405</v>
      </c>
      <c r="B1108">
        <v>2344592</v>
      </c>
      <c r="C1108" t="s">
        <v>1430</v>
      </c>
      <c r="D1108">
        <v>2316176</v>
      </c>
      <c r="E1108" t="s">
        <v>1432</v>
      </c>
      <c r="F1108">
        <v>2328464</v>
      </c>
      <c r="G1108" t="s">
        <v>3433</v>
      </c>
      <c r="H1108" t="s">
        <v>4537</v>
      </c>
      <c r="I1108" t="s">
        <v>3415</v>
      </c>
      <c r="J1108" t="s">
        <v>4538</v>
      </c>
      <c r="K1108">
        <v>0.04</v>
      </c>
      <c r="L1108">
        <v>0.06</v>
      </c>
      <c r="M1108">
        <v>1.9999999999999997E-2</v>
      </c>
      <c r="N1108">
        <v>0.1</v>
      </c>
      <c r="O1108">
        <v>0.08</v>
      </c>
      <c r="P1108">
        <v>-0.02</v>
      </c>
      <c r="Q1108">
        <v>0</v>
      </c>
      <c r="R1108">
        <v>-0.02</v>
      </c>
      <c r="S1108">
        <v>-0.02</v>
      </c>
      <c r="T1108">
        <v>-0.02</v>
      </c>
      <c r="U1108">
        <v>0.08</v>
      </c>
      <c r="V1108">
        <v>0.1</v>
      </c>
      <c r="W1108">
        <v>0.08</v>
      </c>
      <c r="X1108">
        <v>0.08</v>
      </c>
      <c r="Y1108">
        <v>0.08</v>
      </c>
      <c r="Z1108">
        <v>0.06</v>
      </c>
      <c r="AA1108">
        <v>0.08</v>
      </c>
      <c r="AB1108">
        <v>0.06</v>
      </c>
      <c r="AC1108">
        <v>0.06</v>
      </c>
      <c r="AD1108">
        <v>0.06</v>
      </c>
      <c r="AE1108" t="str">
        <f>VLOOKUP(G1108,'[2]Fee Breakdown-After May18'!BO:BP,2,0)</f>
        <v>Pemesanan &amp; VoucherPerjalanan &amp; TiketSewa Mobil</v>
      </c>
      <c r="AR1108" t="s">
        <v>2322</v>
      </c>
      <c r="AS1108" t="s">
        <v>2332</v>
      </c>
    </row>
    <row r="1109" spans="1:46">
      <c r="A1109" t="s">
        <v>1348</v>
      </c>
      <c r="B1109">
        <v>601450</v>
      </c>
      <c r="C1109" t="s">
        <v>1378</v>
      </c>
      <c r="D1109">
        <v>1086856</v>
      </c>
      <c r="G1109" t="s">
        <v>4351</v>
      </c>
      <c r="H1109" t="s">
        <v>4351</v>
      </c>
      <c r="I1109" t="s">
        <v>2457</v>
      </c>
      <c r="J1109" t="s">
        <v>1348</v>
      </c>
      <c r="K1109">
        <v>0.04</v>
      </c>
      <c r="L1109">
        <v>7.0000000000000007E-2</v>
      </c>
      <c r="M1109">
        <v>3.0000000000000006E-2</v>
      </c>
      <c r="N1109">
        <v>0.08</v>
      </c>
      <c r="O1109">
        <v>9.7000000000000003E-2</v>
      </c>
      <c r="P1109">
        <v>-0.02</v>
      </c>
      <c r="Q1109">
        <v>0</v>
      </c>
      <c r="R1109">
        <v>-0.02</v>
      </c>
      <c r="S1109">
        <v>-0.02</v>
      </c>
      <c r="T1109">
        <v>-0.02</v>
      </c>
      <c r="U1109">
        <v>0.06</v>
      </c>
      <c r="V1109">
        <v>0.08</v>
      </c>
      <c r="W1109">
        <v>0.06</v>
      </c>
      <c r="X1109">
        <v>0.06</v>
      </c>
      <c r="Y1109">
        <v>0.06</v>
      </c>
      <c r="Z1109">
        <v>7.6999999999999999E-2</v>
      </c>
      <c r="AA1109">
        <v>9.7000000000000003E-2</v>
      </c>
      <c r="AB1109">
        <v>7.6999999999999999E-2</v>
      </c>
      <c r="AC1109">
        <v>7.6999999999999999E-2</v>
      </c>
      <c r="AD1109">
        <v>7.6999999999999999E-2</v>
      </c>
      <c r="AE1109" t="str">
        <f>VLOOKUP(G1109,'[2]Fee Breakdown-After May18'!BO:BP,2,0)</f>
        <v>Perawatan &amp; KecantikanPerawatan Kuku</v>
      </c>
      <c r="AR1109" t="s">
        <v>2322</v>
      </c>
      <c r="AS1109" t="s">
        <v>2333</v>
      </c>
    </row>
  </sheetData>
  <sheetProtection algorithmName="SHA-512" hashValue="mHEs1zXzLlphiVH8nqRjZr+lL6+XY+0kh8K/tkVGORp5PQY9PV+ch0FMY6ffKHz7LyUI976wEu1slSU6PPlGbg==" saltValue="cXYE2mnhA3U5IVkKjouHOg==" spinCount="100000" sheet="true" objects="true" scenarios="true" formatCells="false" formatColumns="false" formatRows="false" insertColumns="false" insertRows="false" insertHyperlinks="false" deleteColumns="false" deleteRows="false" selectLockedCells="true" sort="false" autoFilter="false" pivotTables="false" selectUnlockedCells="true"/>
  <mergeCells count="16">
    <mergeCell ref="AH3:AH4"/>
    <mergeCell ref="K2:M2"/>
    <mergeCell ref="N2:O2"/>
    <mergeCell ref="P2:T2"/>
    <mergeCell ref="U2:Y2"/>
    <mergeCell ref="Z2:AD2"/>
    <mergeCell ref="K3:K4"/>
    <mergeCell ref="L3:L4"/>
    <mergeCell ref="M3:M4"/>
    <mergeCell ref="N3:N4"/>
    <mergeCell ref="O3:O4"/>
    <mergeCell ref="Q3:R3"/>
    <mergeCell ref="V3:W3"/>
    <mergeCell ref="AA3:AB3"/>
    <mergeCell ref="AF3:AF4"/>
    <mergeCell ref="AG3:AG4"/>
  </mergeCells>
  <dataValidations count="1">
    <dataValidation allowBlank="true" showErrorMessage="true" sqref="B11" type="list">
      <formula1>$E$5:$E$1109</formula1>
    </dataValidation>
  </dataValidations>
  <pageMargins left="0.7" right="0.7" top="0.75" bottom="0.75" header="0.3" footer="0.3"/>
  <pictur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F116F-A79F-E94F-958E-614395E80E29}">
  <sheetPr codeName="Sheet7"/>
  <dimension ref="A1:M1109"/>
  <sheetViews>
    <sheetView workbookViewId="0">
      <selection sqref="A1:XFD1048576"/>
    </sheetView>
  </sheetViews>
  <sheetFormatPr baseColWidth="10" defaultColWidth="14" defaultRowHeight="16"/>
  <sheetData>
    <row r="1" spans="1:13">
      <c r="A1" t="s">
        <v>2337</v>
      </c>
      <c r="K1" t="s">
        <v>4739</v>
      </c>
      <c r="L1" t="s">
        <v>4740</v>
      </c>
    </row>
    <row r="2"/>
    <row r="3" spans="1:13">
      <c r="A3" t="s">
        <v>2347</v>
      </c>
      <c r="B3" t="s">
        <v>2348</v>
      </c>
      <c r="C3" t="s">
        <v>2349</v>
      </c>
      <c r="D3" t="s">
        <v>2350</v>
      </c>
      <c r="E3" t="s">
        <v>2351</v>
      </c>
      <c r="F3" t="s">
        <v>2352</v>
      </c>
      <c r="G3" t="s">
        <v>2353</v>
      </c>
      <c r="H3" t="s">
        <v>2354</v>
      </c>
      <c r="I3" t="s">
        <v>2355</v>
      </c>
      <c r="J3" t="s">
        <v>2356</v>
      </c>
      <c r="K3" t="s">
        <v>2365</v>
      </c>
      <c r="L3" t="s">
        <v>2365</v>
      </c>
      <c r="M3" t="s">
        <v>4741</v>
      </c>
    </row>
    <row r="4" spans="1:13">
      <c r="K4" t="s">
        <v>2385</v>
      </c>
      <c r="L4" t="s">
        <v>2385</v>
      </c>
    </row>
    <row r="5" spans="1:13">
      <c r="A5" t="s">
        <v>2072</v>
      </c>
      <c r="B5">
        <v>601739</v>
      </c>
      <c r="C5" t="s">
        <v>2121</v>
      </c>
      <c r="D5">
        <v>995976</v>
      </c>
      <c r="G5" t="s">
        <v>2402</v>
      </c>
      <c r="H5" t="s">
        <v>2402</v>
      </c>
      <c r="I5" t="s">
        <v>2403</v>
      </c>
      <c r="J5" t="s">
        <v>2404</v>
      </c>
      <c r="K5">
        <v>-5.0000000000000001E-3</v>
      </c>
      <c r="L5">
        <v>-2.7959394328832713E-2</v>
      </c>
      <c r="M5">
        <f t="shared" ref="M5:M68" si="0">L5-K5</f>
        <v>-2.2959394328832712E-2</v>
      </c>
    </row>
    <row r="6" spans="1:13">
      <c r="A6" t="s">
        <v>2028</v>
      </c>
      <c r="B6">
        <v>601303</v>
      </c>
      <c r="C6" t="s">
        <v>2037</v>
      </c>
      <c r="D6">
        <v>601310</v>
      </c>
      <c r="E6" t="s">
        <v>2048</v>
      </c>
      <c r="F6">
        <v>601314</v>
      </c>
      <c r="G6" t="s">
        <v>2414</v>
      </c>
      <c r="H6" t="s">
        <v>2415</v>
      </c>
      <c r="I6" t="s">
        <v>246</v>
      </c>
      <c r="J6" t="s">
        <v>2028</v>
      </c>
      <c r="K6">
        <v>-1.2500000000000002E-2</v>
      </c>
      <c r="L6">
        <v>-4.0652731399455876E-2</v>
      </c>
      <c r="M6">
        <f t="shared" si="0"/>
        <v>-2.8152731399455871E-2</v>
      </c>
    </row>
    <row r="7" spans="1:13">
      <c r="A7" t="s">
        <v>2028</v>
      </c>
      <c r="B7">
        <v>601303</v>
      </c>
      <c r="C7" t="s">
        <v>2037</v>
      </c>
      <c r="D7">
        <v>601310</v>
      </c>
      <c r="E7" t="s">
        <v>2039</v>
      </c>
      <c r="F7">
        <v>935688</v>
      </c>
      <c r="G7" t="s">
        <v>2423</v>
      </c>
      <c r="H7" t="s">
        <v>2415</v>
      </c>
      <c r="I7" t="s">
        <v>246</v>
      </c>
      <c r="J7" t="s">
        <v>2028</v>
      </c>
      <c r="K7">
        <v>-1.2500000000000002E-2</v>
      </c>
      <c r="L7">
        <v>-4.1443350253818477E-2</v>
      </c>
      <c r="M7">
        <f t="shared" si="0"/>
        <v>-2.8943350253818473E-2</v>
      </c>
    </row>
    <row r="8" spans="1:13">
      <c r="A8" t="s">
        <v>2028</v>
      </c>
      <c r="B8">
        <v>601303</v>
      </c>
      <c r="C8" t="s">
        <v>2037</v>
      </c>
      <c r="D8">
        <v>601310</v>
      </c>
      <c r="E8" t="s">
        <v>2042</v>
      </c>
      <c r="F8">
        <v>935816</v>
      </c>
      <c r="G8" t="s">
        <v>2429</v>
      </c>
      <c r="H8" t="s">
        <v>2415</v>
      </c>
      <c r="I8" t="s">
        <v>246</v>
      </c>
      <c r="J8" t="s">
        <v>2028</v>
      </c>
      <c r="K8">
        <v>-1.2500000000000002E-2</v>
      </c>
      <c r="L8">
        <v>-4.1174250671115277E-2</v>
      </c>
      <c r="M8">
        <f t="shared" si="0"/>
        <v>-2.8674250671115273E-2</v>
      </c>
    </row>
    <row r="9" spans="1:13">
      <c r="A9" t="s">
        <v>2028</v>
      </c>
      <c r="B9">
        <v>601303</v>
      </c>
      <c r="C9" t="s">
        <v>2037</v>
      </c>
      <c r="D9">
        <v>601310</v>
      </c>
      <c r="E9" t="s">
        <v>275</v>
      </c>
      <c r="F9">
        <v>936072</v>
      </c>
      <c r="G9" t="s">
        <v>2435</v>
      </c>
      <c r="H9" t="s">
        <v>2415</v>
      </c>
      <c r="I9" t="s">
        <v>246</v>
      </c>
      <c r="J9" t="s">
        <v>2028</v>
      </c>
      <c r="K9">
        <v>-1.2500000000000002E-2</v>
      </c>
      <c r="L9">
        <v>-4.1611871748518416E-2</v>
      </c>
      <c r="M9">
        <f t="shared" si="0"/>
        <v>-2.9111871748518411E-2</v>
      </c>
    </row>
    <row r="10" spans="1:13">
      <c r="A10" t="s">
        <v>2028</v>
      </c>
      <c r="B10">
        <v>601303</v>
      </c>
      <c r="C10" t="s">
        <v>2037</v>
      </c>
      <c r="D10">
        <v>601310</v>
      </c>
      <c r="E10" t="s">
        <v>2038</v>
      </c>
      <c r="F10">
        <v>601323</v>
      </c>
      <c r="G10" t="s">
        <v>2440</v>
      </c>
      <c r="H10" t="s">
        <v>2415</v>
      </c>
      <c r="I10" t="s">
        <v>246</v>
      </c>
      <c r="J10" t="s">
        <v>2028</v>
      </c>
      <c r="K10">
        <v>-1.2500000000000002E-2</v>
      </c>
      <c r="L10">
        <v>-4.1147215414170747E-2</v>
      </c>
      <c r="M10">
        <f t="shared" si="0"/>
        <v>-2.8647215414170743E-2</v>
      </c>
    </row>
    <row r="11" spans="1:13">
      <c r="A11" t="s">
        <v>2028</v>
      </c>
      <c r="B11" t="s">
        <v>2445</v>
      </c>
      <c r="C11" t="s">
        <v>2037</v>
      </c>
      <c r="D11">
        <v>601310</v>
      </c>
      <c r="E11" t="s">
        <v>2050</v>
      </c>
      <c r="F11">
        <v>601313</v>
      </c>
      <c r="G11" t="s">
        <v>2446</v>
      </c>
      <c r="H11" t="s">
        <v>2415</v>
      </c>
      <c r="I11" t="s">
        <v>246</v>
      </c>
      <c r="J11" t="s">
        <v>2028</v>
      </c>
      <c r="K11">
        <v>-1.2500000000000002E-2</v>
      </c>
      <c r="L11">
        <v>-4.143651545066477E-2</v>
      </c>
      <c r="M11">
        <f t="shared" si="0"/>
        <v>-2.8936515450664765E-2</v>
      </c>
    </row>
    <row r="12" spans="1:13">
      <c r="A12" t="s">
        <v>2028</v>
      </c>
      <c r="B12">
        <v>601303</v>
      </c>
      <c r="C12" t="s">
        <v>2037</v>
      </c>
      <c r="D12">
        <v>601310</v>
      </c>
      <c r="E12" t="s">
        <v>2049</v>
      </c>
      <c r="F12">
        <v>601316</v>
      </c>
      <c r="G12" t="s">
        <v>2451</v>
      </c>
      <c r="H12" t="s">
        <v>2415</v>
      </c>
      <c r="I12" t="s">
        <v>246</v>
      </c>
      <c r="J12" t="s">
        <v>2028</v>
      </c>
      <c r="K12">
        <v>-1.2500000000000002E-2</v>
      </c>
      <c r="L12">
        <v>-4.3200499532591287E-2</v>
      </c>
      <c r="M12">
        <f t="shared" si="0"/>
        <v>-3.0700499532591283E-2</v>
      </c>
    </row>
    <row r="13" spans="1:13">
      <c r="A13" t="s">
        <v>1348</v>
      </c>
      <c r="B13">
        <v>601450</v>
      </c>
      <c r="C13" t="s">
        <v>935</v>
      </c>
      <c r="D13">
        <v>848648</v>
      </c>
      <c r="G13" t="s">
        <v>2456</v>
      </c>
      <c r="H13" t="s">
        <v>2456</v>
      </c>
      <c r="I13" t="s">
        <v>2457</v>
      </c>
      <c r="J13" t="s">
        <v>1348</v>
      </c>
      <c r="K13">
        <v>-1.2500000000000002E-2</v>
      </c>
      <c r="L13">
        <v>-4.4357643921300323E-2</v>
      </c>
      <c r="M13">
        <f t="shared" si="0"/>
        <v>-3.1857643921300319E-2</v>
      </c>
    </row>
    <row r="14" spans="1:13">
      <c r="A14" t="s">
        <v>2028</v>
      </c>
      <c r="B14">
        <v>601303</v>
      </c>
      <c r="C14" t="s">
        <v>2037</v>
      </c>
      <c r="D14">
        <v>601310</v>
      </c>
      <c r="E14" t="s">
        <v>2045</v>
      </c>
      <c r="F14">
        <v>601322</v>
      </c>
      <c r="G14" t="s">
        <v>2461</v>
      </c>
      <c r="H14" t="s">
        <v>2415</v>
      </c>
      <c r="I14" t="s">
        <v>246</v>
      </c>
      <c r="J14" t="s">
        <v>2028</v>
      </c>
      <c r="K14">
        <v>-1.2500000000000002E-2</v>
      </c>
      <c r="L14">
        <v>-4.3008444019719101E-2</v>
      </c>
      <c r="M14">
        <f t="shared" si="0"/>
        <v>-3.0508444019719097E-2</v>
      </c>
    </row>
    <row r="15" spans="1:13">
      <c r="A15" t="s">
        <v>2028</v>
      </c>
      <c r="B15">
        <v>601303</v>
      </c>
      <c r="C15" t="s">
        <v>2037</v>
      </c>
      <c r="D15">
        <v>601310</v>
      </c>
      <c r="E15" t="s">
        <v>2044</v>
      </c>
      <c r="F15">
        <v>601324</v>
      </c>
      <c r="G15" t="s">
        <v>2466</v>
      </c>
      <c r="H15" t="s">
        <v>2415</v>
      </c>
      <c r="I15" t="s">
        <v>246</v>
      </c>
      <c r="J15" t="s">
        <v>2028</v>
      </c>
      <c r="K15">
        <v>-1.2500000000000002E-2</v>
      </c>
      <c r="L15">
        <v>-4.5309019096840868E-2</v>
      </c>
      <c r="M15">
        <f t="shared" si="0"/>
        <v>-3.2809019096840863E-2</v>
      </c>
    </row>
    <row r="16" spans="1:13">
      <c r="A16" t="s">
        <v>2028</v>
      </c>
      <c r="B16">
        <v>601303</v>
      </c>
      <c r="C16" t="s">
        <v>2037</v>
      </c>
      <c r="D16">
        <v>601310</v>
      </c>
      <c r="E16" t="s">
        <v>2043</v>
      </c>
      <c r="F16">
        <v>996744</v>
      </c>
      <c r="G16" t="s">
        <v>2470</v>
      </c>
      <c r="H16" t="s">
        <v>2415</v>
      </c>
      <c r="I16" t="s">
        <v>246</v>
      </c>
      <c r="J16" t="s">
        <v>2028</v>
      </c>
      <c r="K16">
        <v>-1.2500000000000002E-2</v>
      </c>
      <c r="L16">
        <v>-4.0028704917652501E-2</v>
      </c>
      <c r="M16">
        <f t="shared" si="0"/>
        <v>-2.7528704917652497E-2</v>
      </c>
    </row>
    <row r="17" spans="1:13">
      <c r="A17" t="s">
        <v>2028</v>
      </c>
      <c r="B17">
        <v>601303</v>
      </c>
      <c r="C17" t="s">
        <v>2037</v>
      </c>
      <c r="D17">
        <v>601310</v>
      </c>
      <c r="E17" t="s">
        <v>2047</v>
      </c>
      <c r="F17">
        <v>935944</v>
      </c>
      <c r="G17" t="s">
        <v>2474</v>
      </c>
      <c r="H17" t="s">
        <v>2415</v>
      </c>
      <c r="I17" t="s">
        <v>246</v>
      </c>
      <c r="J17" t="s">
        <v>2028</v>
      </c>
      <c r="K17">
        <v>-1.2500000000000002E-2</v>
      </c>
      <c r="L17">
        <v>-4.318748405717629E-2</v>
      </c>
      <c r="M17">
        <f t="shared" si="0"/>
        <v>-3.0687484057176286E-2</v>
      </c>
    </row>
    <row r="18" spans="1:13">
      <c r="A18" t="s">
        <v>1929</v>
      </c>
      <c r="B18">
        <v>953224</v>
      </c>
      <c r="C18" t="s">
        <v>1939</v>
      </c>
      <c r="D18">
        <v>955016</v>
      </c>
      <c r="G18" t="s">
        <v>2478</v>
      </c>
      <c r="H18" t="s">
        <v>2478</v>
      </c>
      <c r="I18" t="s">
        <v>246</v>
      </c>
      <c r="J18" t="s">
        <v>2479</v>
      </c>
      <c r="K18">
        <v>-5.0000000000000001E-3</v>
      </c>
      <c r="L18">
        <v>-2.9329458257224394E-2</v>
      </c>
      <c r="M18">
        <f t="shared" si="0"/>
        <v>-2.4329458257224393E-2</v>
      </c>
    </row>
    <row r="19" spans="1:13">
      <c r="A19" t="s">
        <v>2028</v>
      </c>
      <c r="B19">
        <v>601303</v>
      </c>
      <c r="C19" t="s">
        <v>2037</v>
      </c>
      <c r="D19">
        <v>601310</v>
      </c>
      <c r="E19" t="s">
        <v>2046</v>
      </c>
      <c r="F19">
        <v>601319</v>
      </c>
      <c r="G19" t="s">
        <v>2483</v>
      </c>
      <c r="H19" t="s">
        <v>2415</v>
      </c>
      <c r="I19" t="s">
        <v>246</v>
      </c>
      <c r="J19" t="s">
        <v>2028</v>
      </c>
      <c r="K19">
        <v>-1.2500000000000002E-2</v>
      </c>
      <c r="L19">
        <v>-3.7521846578659306E-2</v>
      </c>
      <c r="M19">
        <f t="shared" si="0"/>
        <v>-2.5021846578659301E-2</v>
      </c>
    </row>
    <row r="20" spans="1:13">
      <c r="A20" t="s">
        <v>2028</v>
      </c>
      <c r="B20">
        <v>601303</v>
      </c>
      <c r="C20" t="s">
        <v>2037</v>
      </c>
      <c r="D20">
        <v>601310</v>
      </c>
      <c r="E20" t="s">
        <v>2051</v>
      </c>
      <c r="F20">
        <v>854800</v>
      </c>
      <c r="G20" t="s">
        <v>2487</v>
      </c>
      <c r="H20" t="s">
        <v>2415</v>
      </c>
      <c r="I20" t="s">
        <v>246</v>
      </c>
      <c r="J20" t="s">
        <v>2028</v>
      </c>
      <c r="K20">
        <v>-1.2500000000000002E-2</v>
      </c>
      <c r="L20">
        <v>-3.7500000000000006E-2</v>
      </c>
      <c r="M20">
        <f t="shared" si="0"/>
        <v>-2.5000000000000001E-2</v>
      </c>
    </row>
    <row r="21" spans="1:13">
      <c r="A21" t="s">
        <v>2156</v>
      </c>
      <c r="B21">
        <v>601352</v>
      </c>
      <c r="C21" t="s">
        <v>2159</v>
      </c>
      <c r="D21">
        <v>900488</v>
      </c>
      <c r="G21" t="s">
        <v>2491</v>
      </c>
      <c r="H21" t="s">
        <v>2491</v>
      </c>
      <c r="I21" t="s">
        <v>246</v>
      </c>
      <c r="J21" t="s">
        <v>2156</v>
      </c>
      <c r="K21">
        <v>-0.02</v>
      </c>
      <c r="L21">
        <v>-5.3717513522035146E-2</v>
      </c>
      <c r="M21">
        <f t="shared" si="0"/>
        <v>-3.3717513522035142E-2</v>
      </c>
    </row>
    <row r="22" spans="1:13">
      <c r="A22" t="s">
        <v>1997</v>
      </c>
      <c r="B22">
        <v>824584</v>
      </c>
      <c r="C22" t="s">
        <v>2013</v>
      </c>
      <c r="D22">
        <v>902408</v>
      </c>
      <c r="G22" t="s">
        <v>2495</v>
      </c>
      <c r="H22" t="s">
        <v>2495</v>
      </c>
      <c r="I22" t="s">
        <v>246</v>
      </c>
      <c r="J22" t="s">
        <v>1997</v>
      </c>
      <c r="K22">
        <v>-0.02</v>
      </c>
      <c r="L22">
        <v>-4.9340301411402845E-2</v>
      </c>
      <c r="M22">
        <f t="shared" si="0"/>
        <v>-2.9340301411402845E-2</v>
      </c>
    </row>
    <row r="23" spans="1:13">
      <c r="A23" t="s">
        <v>2014</v>
      </c>
      <c r="B23">
        <v>824328</v>
      </c>
      <c r="C23" t="s">
        <v>2022</v>
      </c>
      <c r="D23">
        <v>839944</v>
      </c>
      <c r="G23" t="s">
        <v>2499</v>
      </c>
      <c r="H23" t="s">
        <v>2499</v>
      </c>
      <c r="I23" t="s">
        <v>246</v>
      </c>
      <c r="J23" t="s">
        <v>2014</v>
      </c>
      <c r="K23">
        <v>-1.2500000000000002E-2</v>
      </c>
      <c r="L23">
        <v>-4.5302073580826052E-2</v>
      </c>
      <c r="M23">
        <f t="shared" si="0"/>
        <v>-3.2802073580826048E-2</v>
      </c>
    </row>
    <row r="24" spans="1:13">
      <c r="A24" t="s">
        <v>1717</v>
      </c>
      <c r="B24">
        <v>700645</v>
      </c>
      <c r="C24" t="s">
        <v>1719</v>
      </c>
      <c r="D24">
        <v>700646</v>
      </c>
      <c r="E24" t="s">
        <v>1723</v>
      </c>
      <c r="F24">
        <v>700650</v>
      </c>
      <c r="G24" t="s">
        <v>2504</v>
      </c>
      <c r="H24" t="s">
        <v>2505</v>
      </c>
      <c r="I24" t="s">
        <v>2457</v>
      </c>
      <c r="J24" t="s">
        <v>1717</v>
      </c>
      <c r="K24">
        <v>-0.02</v>
      </c>
      <c r="L24">
        <v>-4.4999999999999998E-2</v>
      </c>
      <c r="M24">
        <f t="shared" si="0"/>
        <v>-2.4999999999999998E-2</v>
      </c>
    </row>
    <row r="25" spans="1:13">
      <c r="A25" t="s">
        <v>1348</v>
      </c>
      <c r="B25">
        <v>601450</v>
      </c>
      <c r="C25" t="s">
        <v>1349</v>
      </c>
      <c r="D25">
        <v>849160</v>
      </c>
      <c r="E25" t="s">
        <v>1353</v>
      </c>
      <c r="F25">
        <v>601492</v>
      </c>
      <c r="G25" t="s">
        <v>2509</v>
      </c>
      <c r="H25" t="s">
        <v>2510</v>
      </c>
      <c r="I25" t="s">
        <v>2457</v>
      </c>
      <c r="J25" t="s">
        <v>1348</v>
      </c>
      <c r="K25">
        <v>-1.2500000000000002E-2</v>
      </c>
      <c r="L25">
        <v>-4.4697040771817423E-2</v>
      </c>
      <c r="M25">
        <f t="shared" si="0"/>
        <v>-3.2197040771817419E-2</v>
      </c>
    </row>
    <row r="26" spans="1:13">
      <c r="A26" t="s">
        <v>1348</v>
      </c>
      <c r="B26">
        <v>601450</v>
      </c>
      <c r="C26" t="s">
        <v>1375</v>
      </c>
      <c r="D26">
        <v>848904</v>
      </c>
      <c r="G26" t="s">
        <v>2514</v>
      </c>
      <c r="H26" t="s">
        <v>2514</v>
      </c>
      <c r="I26" t="s">
        <v>2457</v>
      </c>
      <c r="J26" t="s">
        <v>1348</v>
      </c>
      <c r="K26">
        <v>-1.2500000000000002E-2</v>
      </c>
      <c r="L26">
        <v>-4.3535074266262339E-2</v>
      </c>
      <c r="M26">
        <f t="shared" si="0"/>
        <v>-3.1035074266262334E-2</v>
      </c>
    </row>
    <row r="27" spans="1:13">
      <c r="A27" t="s">
        <v>2156</v>
      </c>
      <c r="B27">
        <v>601352</v>
      </c>
      <c r="C27" t="s">
        <v>2157</v>
      </c>
      <c r="D27">
        <v>900616</v>
      </c>
      <c r="G27" t="s">
        <v>2518</v>
      </c>
      <c r="H27" t="s">
        <v>2518</v>
      </c>
      <c r="I27" t="s">
        <v>246</v>
      </c>
      <c r="J27" t="s">
        <v>2156</v>
      </c>
      <c r="K27">
        <v>-0.02</v>
      </c>
      <c r="L27">
        <v>-5.3533224778433211E-2</v>
      </c>
      <c r="M27">
        <f t="shared" si="0"/>
        <v>-3.3533224778433207E-2</v>
      </c>
    </row>
    <row r="28" spans="1:13">
      <c r="A28" t="s">
        <v>1811</v>
      </c>
      <c r="B28">
        <v>600001</v>
      </c>
      <c r="C28" t="s">
        <v>1822</v>
      </c>
      <c r="D28">
        <v>852232</v>
      </c>
      <c r="G28" t="s">
        <v>2522</v>
      </c>
      <c r="H28" t="s">
        <v>2522</v>
      </c>
      <c r="I28" t="s">
        <v>2457</v>
      </c>
      <c r="J28" t="s">
        <v>2523</v>
      </c>
      <c r="K28">
        <v>-0.02</v>
      </c>
      <c r="L28">
        <v>-4.1297576967203764E-2</v>
      </c>
      <c r="M28">
        <f t="shared" si="0"/>
        <v>-2.1297576967203764E-2</v>
      </c>
    </row>
    <row r="29" spans="1:13">
      <c r="A29" t="s">
        <v>2072</v>
      </c>
      <c r="B29">
        <v>601739</v>
      </c>
      <c r="C29" t="s">
        <v>1134</v>
      </c>
      <c r="D29">
        <v>909320</v>
      </c>
      <c r="E29" t="s">
        <v>2077</v>
      </c>
      <c r="F29">
        <v>601990</v>
      </c>
      <c r="G29" t="s">
        <v>2527</v>
      </c>
      <c r="H29" t="s">
        <v>2528</v>
      </c>
      <c r="I29" t="s">
        <v>2403</v>
      </c>
      <c r="J29" t="s">
        <v>2529</v>
      </c>
      <c r="K29">
        <v>-0.02</v>
      </c>
      <c r="L29">
        <v>-4.9999999999999992E-3</v>
      </c>
      <c r="M29">
        <f t="shared" si="0"/>
        <v>1.5000000000000001E-2</v>
      </c>
    </row>
    <row r="30" spans="1:13">
      <c r="A30" t="s">
        <v>1717</v>
      </c>
      <c r="B30">
        <v>700645</v>
      </c>
      <c r="C30" t="s">
        <v>1719</v>
      </c>
      <c r="D30">
        <v>700646</v>
      </c>
      <c r="E30" t="s">
        <v>1720</v>
      </c>
      <c r="F30">
        <v>700648</v>
      </c>
      <c r="G30" t="s">
        <v>2533</v>
      </c>
      <c r="H30" t="s">
        <v>2505</v>
      </c>
      <c r="I30" t="s">
        <v>2457</v>
      </c>
      <c r="J30" t="s">
        <v>1717</v>
      </c>
      <c r="K30">
        <v>-0.02</v>
      </c>
      <c r="L30">
        <v>-4.5503855102617854E-2</v>
      </c>
      <c r="M30">
        <f t="shared" si="0"/>
        <v>-2.5503855102617854E-2</v>
      </c>
    </row>
    <row r="31" spans="1:13">
      <c r="A31" t="s">
        <v>1348</v>
      </c>
      <c r="B31">
        <v>601450</v>
      </c>
      <c r="C31" t="s">
        <v>1349</v>
      </c>
      <c r="D31">
        <v>849160</v>
      </c>
      <c r="E31" t="s">
        <v>1357</v>
      </c>
      <c r="F31">
        <v>601493</v>
      </c>
      <c r="G31" t="s">
        <v>2537</v>
      </c>
      <c r="H31" t="s">
        <v>2510</v>
      </c>
      <c r="I31" t="s">
        <v>2457</v>
      </c>
      <c r="J31" t="s">
        <v>1348</v>
      </c>
      <c r="K31">
        <v>-1.2500000000000002E-2</v>
      </c>
      <c r="L31">
        <v>-4.2971670309452384E-2</v>
      </c>
      <c r="M31">
        <f t="shared" si="0"/>
        <v>-3.047167030945238E-2</v>
      </c>
    </row>
    <row r="32" spans="1:13">
      <c r="A32" t="s">
        <v>1615</v>
      </c>
      <c r="B32">
        <v>700437</v>
      </c>
      <c r="C32" t="s">
        <v>1630</v>
      </c>
      <c r="D32">
        <v>914824</v>
      </c>
      <c r="G32" t="s">
        <v>2541</v>
      </c>
      <c r="H32" t="s">
        <v>2541</v>
      </c>
      <c r="I32" t="s">
        <v>2457</v>
      </c>
      <c r="J32" t="s">
        <v>1615</v>
      </c>
      <c r="K32">
        <v>-0.02</v>
      </c>
      <c r="L32">
        <v>-5.5436620848867108E-2</v>
      </c>
      <c r="M32">
        <f t="shared" si="0"/>
        <v>-3.5436620848867104E-2</v>
      </c>
    </row>
    <row r="33" spans="1:13">
      <c r="A33" t="s">
        <v>1959</v>
      </c>
      <c r="B33">
        <v>600024</v>
      </c>
      <c r="C33" t="s">
        <v>1973</v>
      </c>
      <c r="D33">
        <v>859400</v>
      </c>
      <c r="G33" t="s">
        <v>2546</v>
      </c>
      <c r="H33" t="s">
        <v>2546</v>
      </c>
      <c r="I33" t="s">
        <v>2547</v>
      </c>
      <c r="J33" t="s">
        <v>1959</v>
      </c>
      <c r="K33">
        <v>-0.02</v>
      </c>
      <c r="L33">
        <v>-4.0000000000000008E-2</v>
      </c>
      <c r="M33">
        <f t="shared" si="0"/>
        <v>-2.0000000000000007E-2</v>
      </c>
    </row>
    <row r="34" spans="1:13">
      <c r="A34" t="s">
        <v>1948</v>
      </c>
      <c r="B34">
        <v>802184</v>
      </c>
      <c r="C34" t="s">
        <v>1953</v>
      </c>
      <c r="D34">
        <v>806792</v>
      </c>
      <c r="E34" t="s">
        <v>1954</v>
      </c>
      <c r="F34">
        <v>806920</v>
      </c>
      <c r="G34" t="s">
        <v>2551</v>
      </c>
      <c r="H34" t="s">
        <v>2552</v>
      </c>
      <c r="I34" t="s">
        <v>2457</v>
      </c>
      <c r="J34" t="s">
        <v>1948</v>
      </c>
      <c r="K34">
        <v>-0.02</v>
      </c>
      <c r="L34">
        <v>-5.6122387399531432E-2</v>
      </c>
      <c r="M34">
        <f t="shared" si="0"/>
        <v>-3.6122387399531428E-2</v>
      </c>
    </row>
    <row r="35" spans="1:13">
      <c r="A35" t="s">
        <v>1948</v>
      </c>
      <c r="B35">
        <v>802184</v>
      </c>
      <c r="C35" t="s">
        <v>1953</v>
      </c>
      <c r="D35">
        <v>806792</v>
      </c>
      <c r="E35" t="s">
        <v>1956</v>
      </c>
      <c r="F35">
        <v>807048</v>
      </c>
      <c r="G35" t="s">
        <v>2557</v>
      </c>
      <c r="H35" t="s">
        <v>2552</v>
      </c>
      <c r="I35" t="s">
        <v>2457</v>
      </c>
      <c r="J35" t="s">
        <v>1948</v>
      </c>
      <c r="K35">
        <v>-0.02</v>
      </c>
      <c r="L35">
        <v>-5.9960605875209974E-2</v>
      </c>
      <c r="M35">
        <f t="shared" si="0"/>
        <v>-3.996060587520997E-2</v>
      </c>
    </row>
    <row r="36" spans="1:13">
      <c r="A36" t="s">
        <v>1948</v>
      </c>
      <c r="B36">
        <v>802184</v>
      </c>
      <c r="C36" t="s">
        <v>1953</v>
      </c>
      <c r="D36">
        <v>806792</v>
      </c>
      <c r="E36" t="s">
        <v>1611</v>
      </c>
      <c r="F36">
        <v>807304</v>
      </c>
      <c r="G36" t="s">
        <v>2562</v>
      </c>
      <c r="H36" t="s">
        <v>2552</v>
      </c>
      <c r="I36" t="s">
        <v>2457</v>
      </c>
      <c r="J36" t="s">
        <v>1948</v>
      </c>
      <c r="K36">
        <v>-0.02</v>
      </c>
      <c r="L36">
        <v>-5.790734008181346E-2</v>
      </c>
      <c r="M36">
        <f t="shared" si="0"/>
        <v>-3.7907340081813456E-2</v>
      </c>
    </row>
    <row r="37" spans="1:13">
      <c r="A37" t="s">
        <v>2322</v>
      </c>
      <c r="B37">
        <v>601152</v>
      </c>
      <c r="C37" t="s">
        <v>2333</v>
      </c>
      <c r="D37">
        <v>842888</v>
      </c>
      <c r="G37" t="s">
        <v>2566</v>
      </c>
      <c r="H37" t="s">
        <v>2566</v>
      </c>
      <c r="I37" t="s">
        <v>246</v>
      </c>
      <c r="J37" t="s">
        <v>2322</v>
      </c>
      <c r="K37">
        <v>-1.2500000000000002E-2</v>
      </c>
      <c r="L37">
        <v>-4.1261681484478632E-2</v>
      </c>
      <c r="M37">
        <f t="shared" si="0"/>
        <v>-2.8761681484478628E-2</v>
      </c>
    </row>
    <row r="38" spans="1:13">
      <c r="A38" t="s">
        <v>1948</v>
      </c>
      <c r="B38">
        <v>802184</v>
      </c>
      <c r="C38" t="s">
        <v>1953</v>
      </c>
      <c r="D38">
        <v>806792</v>
      </c>
      <c r="E38" t="s">
        <v>1958</v>
      </c>
      <c r="F38">
        <v>807816</v>
      </c>
      <c r="G38" t="s">
        <v>2570</v>
      </c>
      <c r="H38" t="s">
        <v>2552</v>
      </c>
      <c r="I38" t="s">
        <v>2457</v>
      </c>
      <c r="J38" t="s">
        <v>1948</v>
      </c>
      <c r="K38">
        <v>-0.02</v>
      </c>
      <c r="L38">
        <v>-5.835024450683117E-2</v>
      </c>
      <c r="M38">
        <f t="shared" si="0"/>
        <v>-3.8350244506831166E-2</v>
      </c>
    </row>
    <row r="39" spans="1:13">
      <c r="A39" t="s">
        <v>1948</v>
      </c>
      <c r="B39">
        <v>802184</v>
      </c>
      <c r="C39" t="s">
        <v>1953</v>
      </c>
      <c r="D39">
        <v>806792</v>
      </c>
      <c r="E39" t="s">
        <v>1606</v>
      </c>
      <c r="F39">
        <v>807176</v>
      </c>
      <c r="G39" t="s">
        <v>2574</v>
      </c>
      <c r="H39" t="s">
        <v>2552</v>
      </c>
      <c r="I39" t="s">
        <v>2457</v>
      </c>
      <c r="J39" t="s">
        <v>1948</v>
      </c>
      <c r="K39">
        <v>-0.02</v>
      </c>
      <c r="L39">
        <v>-5.8887999038564065E-2</v>
      </c>
      <c r="M39">
        <f t="shared" si="0"/>
        <v>-3.8887999038564061E-2</v>
      </c>
    </row>
    <row r="40" spans="1:13">
      <c r="A40" t="s">
        <v>1948</v>
      </c>
      <c r="B40">
        <v>802184</v>
      </c>
      <c r="C40" t="s">
        <v>1953</v>
      </c>
      <c r="D40">
        <v>806792</v>
      </c>
      <c r="E40" t="s">
        <v>1589</v>
      </c>
      <c r="F40">
        <v>807432</v>
      </c>
      <c r="G40" t="s">
        <v>2578</v>
      </c>
      <c r="H40" t="s">
        <v>2552</v>
      </c>
      <c r="I40" t="s">
        <v>2457</v>
      </c>
      <c r="J40" t="s">
        <v>1948</v>
      </c>
      <c r="K40">
        <v>-0.02</v>
      </c>
      <c r="L40">
        <v>-6.8323950626305432E-2</v>
      </c>
      <c r="M40">
        <f t="shared" si="0"/>
        <v>-4.8323950626305429E-2</v>
      </c>
    </row>
    <row r="41" spans="1:13">
      <c r="A41" t="s">
        <v>1348</v>
      </c>
      <c r="B41">
        <v>601450</v>
      </c>
      <c r="C41" t="s">
        <v>1379</v>
      </c>
      <c r="D41">
        <v>856208</v>
      </c>
      <c r="E41" t="s">
        <v>1383</v>
      </c>
      <c r="F41">
        <v>855952</v>
      </c>
      <c r="G41" t="s">
        <v>2582</v>
      </c>
      <c r="H41" t="s">
        <v>2583</v>
      </c>
      <c r="I41" t="s">
        <v>2457</v>
      </c>
      <c r="J41" t="s">
        <v>1348</v>
      </c>
      <c r="K41">
        <v>-1.2500000000000002E-2</v>
      </c>
      <c r="L41">
        <v>-4.250000000000001E-2</v>
      </c>
      <c r="M41">
        <f t="shared" si="0"/>
        <v>-3.0000000000000006E-2</v>
      </c>
    </row>
    <row r="42" spans="1:13">
      <c r="A42" t="s">
        <v>1948</v>
      </c>
      <c r="B42">
        <v>802184</v>
      </c>
      <c r="C42" t="s">
        <v>1953</v>
      </c>
      <c r="D42">
        <v>806792</v>
      </c>
      <c r="E42" t="s">
        <v>1957</v>
      </c>
      <c r="F42">
        <v>807688</v>
      </c>
      <c r="G42" t="s">
        <v>2587</v>
      </c>
      <c r="H42" t="s">
        <v>2552</v>
      </c>
      <c r="I42" t="s">
        <v>2457</v>
      </c>
      <c r="J42" t="s">
        <v>1948</v>
      </c>
      <c r="K42">
        <v>-0.02</v>
      </c>
      <c r="L42">
        <v>-5.5029227302384479E-2</v>
      </c>
      <c r="M42">
        <f t="shared" si="0"/>
        <v>-3.5029227302384475E-2</v>
      </c>
    </row>
    <row r="43" spans="1:13">
      <c r="A43" t="s">
        <v>1948</v>
      </c>
      <c r="B43">
        <v>802184</v>
      </c>
      <c r="C43" t="s">
        <v>1953</v>
      </c>
      <c r="D43">
        <v>806792</v>
      </c>
      <c r="E43" t="s">
        <v>1387</v>
      </c>
      <c r="F43">
        <v>960520</v>
      </c>
      <c r="G43" t="s">
        <v>2591</v>
      </c>
      <c r="H43" t="s">
        <v>2552</v>
      </c>
      <c r="I43" t="s">
        <v>2457</v>
      </c>
      <c r="J43" t="s">
        <v>1948</v>
      </c>
      <c r="K43">
        <v>-1.2500000000000002E-2</v>
      </c>
      <c r="L43">
        <v>-4.7500000000000001E-2</v>
      </c>
      <c r="M43">
        <f t="shared" si="0"/>
        <v>-3.4999999999999996E-2</v>
      </c>
    </row>
    <row r="44" spans="1:13">
      <c r="A44" t="s">
        <v>1948</v>
      </c>
      <c r="B44">
        <v>802184</v>
      </c>
      <c r="C44" t="s">
        <v>1953</v>
      </c>
      <c r="D44">
        <v>806792</v>
      </c>
      <c r="E44" t="s">
        <v>1586</v>
      </c>
      <c r="F44">
        <v>808072</v>
      </c>
      <c r="G44" t="s">
        <v>2595</v>
      </c>
      <c r="H44" t="s">
        <v>2552</v>
      </c>
      <c r="I44" t="s">
        <v>2457</v>
      </c>
      <c r="J44" t="s">
        <v>1948</v>
      </c>
      <c r="K44">
        <v>-0.02</v>
      </c>
      <c r="L44">
        <v>-6.4713715698403687E-2</v>
      </c>
      <c r="M44">
        <f t="shared" si="0"/>
        <v>-4.4713715698403683E-2</v>
      </c>
    </row>
    <row r="45" spans="1:13">
      <c r="A45" t="s">
        <v>1948</v>
      </c>
      <c r="B45">
        <v>802184</v>
      </c>
      <c r="C45" t="s">
        <v>1953</v>
      </c>
      <c r="D45">
        <v>806792</v>
      </c>
      <c r="E45" t="s">
        <v>1583</v>
      </c>
      <c r="F45">
        <v>807560</v>
      </c>
      <c r="G45" t="s">
        <v>2599</v>
      </c>
      <c r="H45" t="s">
        <v>2552</v>
      </c>
      <c r="I45" t="s">
        <v>2457</v>
      </c>
      <c r="J45" t="s">
        <v>1948</v>
      </c>
      <c r="K45">
        <v>-0.02</v>
      </c>
      <c r="L45">
        <v>-5.6769456891759537E-2</v>
      </c>
      <c r="M45">
        <f t="shared" si="0"/>
        <v>-3.6769456891759533E-2</v>
      </c>
    </row>
    <row r="46" spans="1:13">
      <c r="A46" t="s">
        <v>2014</v>
      </c>
      <c r="B46">
        <v>824328</v>
      </c>
      <c r="C46" t="s">
        <v>2015</v>
      </c>
      <c r="D46">
        <v>840072</v>
      </c>
      <c r="G46" t="s">
        <v>2603</v>
      </c>
      <c r="H46" t="s">
        <v>2603</v>
      </c>
      <c r="I46" t="s">
        <v>246</v>
      </c>
      <c r="J46" t="s">
        <v>2014</v>
      </c>
      <c r="K46">
        <v>-1.2500000000000002E-2</v>
      </c>
      <c r="L46">
        <v>-4.6158833878600834E-2</v>
      </c>
      <c r="M46">
        <f t="shared" si="0"/>
        <v>-3.365883387860083E-2</v>
      </c>
    </row>
    <row r="47" spans="1:13">
      <c r="A47" t="s">
        <v>1348</v>
      </c>
      <c r="B47">
        <v>601450</v>
      </c>
      <c r="C47" t="s">
        <v>1384</v>
      </c>
      <c r="D47">
        <v>849416</v>
      </c>
      <c r="G47" t="s">
        <v>2607</v>
      </c>
      <c r="H47" t="s">
        <v>2607</v>
      </c>
      <c r="I47" t="s">
        <v>2457</v>
      </c>
      <c r="J47" t="s">
        <v>1348</v>
      </c>
      <c r="K47">
        <v>-0.02</v>
      </c>
      <c r="L47">
        <v>-0.05</v>
      </c>
      <c r="M47">
        <f t="shared" si="0"/>
        <v>-3.0000000000000002E-2</v>
      </c>
    </row>
    <row r="48" spans="1:13">
      <c r="A48" t="s">
        <v>1184</v>
      </c>
      <c r="B48">
        <v>605196</v>
      </c>
      <c r="C48" t="s">
        <v>1185</v>
      </c>
      <c r="D48">
        <v>809488</v>
      </c>
      <c r="E48" t="s">
        <v>1200</v>
      </c>
      <c r="F48">
        <v>813328</v>
      </c>
      <c r="G48" t="s">
        <v>2611</v>
      </c>
      <c r="H48" t="s">
        <v>2612</v>
      </c>
      <c r="I48" t="s">
        <v>2403</v>
      </c>
      <c r="J48" t="s">
        <v>1184</v>
      </c>
      <c r="K48">
        <v>-0.02</v>
      </c>
      <c r="L48">
        <v>-1.9999999999999997E-2</v>
      </c>
      <c r="M48">
        <f t="shared" si="0"/>
        <v>0</v>
      </c>
    </row>
    <row r="49" spans="1:13">
      <c r="A49" t="s">
        <v>1184</v>
      </c>
      <c r="B49">
        <v>605196</v>
      </c>
      <c r="C49" t="s">
        <v>1185</v>
      </c>
      <c r="D49">
        <v>809488</v>
      </c>
      <c r="E49" t="s">
        <v>1199</v>
      </c>
      <c r="F49">
        <v>813584</v>
      </c>
      <c r="G49" t="s">
        <v>2616</v>
      </c>
      <c r="H49" t="s">
        <v>2612</v>
      </c>
      <c r="I49" t="s">
        <v>2403</v>
      </c>
      <c r="J49" t="s">
        <v>1184</v>
      </c>
      <c r="K49">
        <v>-1.2500000000000002E-2</v>
      </c>
      <c r="L49">
        <v>-1.6250000000000001E-2</v>
      </c>
      <c r="M49">
        <f t="shared" si="0"/>
        <v>-3.7499999999999981E-3</v>
      </c>
    </row>
    <row r="50" spans="1:13">
      <c r="A50" t="s">
        <v>1184</v>
      </c>
      <c r="B50">
        <v>605196</v>
      </c>
      <c r="C50" t="s">
        <v>1185</v>
      </c>
      <c r="D50">
        <v>809488</v>
      </c>
      <c r="E50" t="s">
        <v>1198</v>
      </c>
      <c r="F50">
        <v>813712</v>
      </c>
      <c r="G50" t="s">
        <v>2620</v>
      </c>
      <c r="H50" t="s">
        <v>2612</v>
      </c>
      <c r="I50" t="s">
        <v>2403</v>
      </c>
      <c r="J50" t="s">
        <v>1184</v>
      </c>
      <c r="K50">
        <v>-1.7500000000000009E-2</v>
      </c>
      <c r="L50">
        <v>-1.8750000000000003E-2</v>
      </c>
      <c r="M50">
        <f t="shared" si="0"/>
        <v>-1.2499999999999942E-3</v>
      </c>
    </row>
    <row r="51" spans="1:13">
      <c r="A51" t="s">
        <v>1184</v>
      </c>
      <c r="B51">
        <v>605196</v>
      </c>
      <c r="C51" t="s">
        <v>1185</v>
      </c>
      <c r="D51">
        <v>809488</v>
      </c>
      <c r="E51" t="s">
        <v>1197</v>
      </c>
      <c r="F51">
        <v>813840</v>
      </c>
      <c r="G51" t="s">
        <v>2624</v>
      </c>
      <c r="H51" t="s">
        <v>2612</v>
      </c>
      <c r="I51" t="s">
        <v>2403</v>
      </c>
      <c r="J51" t="s">
        <v>1184</v>
      </c>
      <c r="K51">
        <v>-1.7500000000000009E-2</v>
      </c>
      <c r="L51">
        <v>-1.8750000000000003E-2</v>
      </c>
      <c r="M51">
        <f t="shared" si="0"/>
        <v>-1.2499999999999942E-3</v>
      </c>
    </row>
    <row r="52" spans="1:13">
      <c r="A52" t="s">
        <v>1184</v>
      </c>
      <c r="B52">
        <v>605196</v>
      </c>
      <c r="C52" t="s">
        <v>1185</v>
      </c>
      <c r="D52">
        <v>809488</v>
      </c>
      <c r="E52" t="s">
        <v>1196</v>
      </c>
      <c r="F52">
        <v>813968</v>
      </c>
      <c r="G52" t="s">
        <v>2628</v>
      </c>
      <c r="H52" t="s">
        <v>2612</v>
      </c>
      <c r="I52" t="s">
        <v>2403</v>
      </c>
      <c r="J52" t="s">
        <v>1184</v>
      </c>
      <c r="K52">
        <v>-1.2500000000000002E-2</v>
      </c>
      <c r="L52">
        <v>-1.6250000000000001E-2</v>
      </c>
      <c r="M52">
        <f t="shared" si="0"/>
        <v>-3.7499999999999981E-3</v>
      </c>
    </row>
    <row r="53" spans="1:13">
      <c r="A53" t="s">
        <v>1184</v>
      </c>
      <c r="B53">
        <v>605196</v>
      </c>
      <c r="C53" t="s">
        <v>1185</v>
      </c>
      <c r="D53">
        <v>809488</v>
      </c>
      <c r="E53" t="s">
        <v>1195</v>
      </c>
      <c r="F53">
        <v>814864</v>
      </c>
      <c r="G53" t="s">
        <v>2632</v>
      </c>
      <c r="H53" t="s">
        <v>2612</v>
      </c>
      <c r="I53" t="s">
        <v>2403</v>
      </c>
      <c r="J53" t="s">
        <v>1184</v>
      </c>
      <c r="K53">
        <v>-1.7500000000000009E-2</v>
      </c>
      <c r="L53">
        <v>-1.8750000000000003E-2</v>
      </c>
      <c r="M53">
        <f t="shared" si="0"/>
        <v>-1.2499999999999942E-3</v>
      </c>
    </row>
    <row r="54" spans="1:13">
      <c r="A54" t="s">
        <v>1184</v>
      </c>
      <c r="B54">
        <v>605196</v>
      </c>
      <c r="C54" t="s">
        <v>1185</v>
      </c>
      <c r="D54">
        <v>809488</v>
      </c>
      <c r="E54" t="s">
        <v>1194</v>
      </c>
      <c r="F54">
        <v>814736</v>
      </c>
      <c r="G54" t="s">
        <v>2636</v>
      </c>
      <c r="H54" t="s">
        <v>2612</v>
      </c>
      <c r="I54" t="s">
        <v>2403</v>
      </c>
      <c r="J54" t="s">
        <v>1184</v>
      </c>
      <c r="K54">
        <v>-0.02</v>
      </c>
      <c r="L54">
        <v>-2.1239767564685576E-2</v>
      </c>
      <c r="M54">
        <f t="shared" si="0"/>
        <v>-1.2397675646855753E-3</v>
      </c>
    </row>
    <row r="55" spans="1:13">
      <c r="A55" t="s">
        <v>1184</v>
      </c>
      <c r="B55">
        <v>605196</v>
      </c>
      <c r="C55" t="s">
        <v>1185</v>
      </c>
      <c r="D55">
        <v>809488</v>
      </c>
      <c r="E55" t="s">
        <v>1193</v>
      </c>
      <c r="F55">
        <v>813456</v>
      </c>
      <c r="G55" t="s">
        <v>2640</v>
      </c>
      <c r="H55" t="s">
        <v>2612</v>
      </c>
      <c r="I55" t="s">
        <v>2403</v>
      </c>
      <c r="J55" t="s">
        <v>1184</v>
      </c>
      <c r="K55">
        <v>-0.02</v>
      </c>
      <c r="L55">
        <v>-2.451868064275136E-2</v>
      </c>
      <c r="M55">
        <f t="shared" si="0"/>
        <v>-4.5186806427513597E-3</v>
      </c>
    </row>
    <row r="56" spans="1:13">
      <c r="A56" t="s">
        <v>1184</v>
      </c>
      <c r="B56">
        <v>605196</v>
      </c>
      <c r="C56" t="s">
        <v>1185</v>
      </c>
      <c r="D56">
        <v>809488</v>
      </c>
      <c r="E56" t="s">
        <v>1192</v>
      </c>
      <c r="F56">
        <v>814352</v>
      </c>
      <c r="G56" t="s">
        <v>2644</v>
      </c>
      <c r="H56" t="s">
        <v>2612</v>
      </c>
      <c r="I56" t="s">
        <v>2403</v>
      </c>
      <c r="J56" t="s">
        <v>1184</v>
      </c>
      <c r="K56">
        <v>-0.02</v>
      </c>
      <c r="L56">
        <v>-1.9999999999999997E-2</v>
      </c>
      <c r="M56">
        <f t="shared" si="0"/>
        <v>0</v>
      </c>
    </row>
    <row r="57" spans="1:13">
      <c r="A57" t="s">
        <v>1184</v>
      </c>
      <c r="B57">
        <v>605196</v>
      </c>
      <c r="C57" t="s">
        <v>1185</v>
      </c>
      <c r="D57">
        <v>809488</v>
      </c>
      <c r="E57" t="s">
        <v>1191</v>
      </c>
      <c r="F57">
        <v>814096</v>
      </c>
      <c r="G57" t="s">
        <v>2648</v>
      </c>
      <c r="H57" t="s">
        <v>2612</v>
      </c>
      <c r="I57" t="s">
        <v>2403</v>
      </c>
      <c r="J57" t="s">
        <v>1184</v>
      </c>
      <c r="K57">
        <v>-0.02</v>
      </c>
      <c r="L57">
        <v>-1.9999999999999997E-2</v>
      </c>
      <c r="M57">
        <f t="shared" si="0"/>
        <v>0</v>
      </c>
    </row>
    <row r="58" spans="1:13">
      <c r="A58" t="s">
        <v>1184</v>
      </c>
      <c r="B58">
        <v>605196</v>
      </c>
      <c r="C58" t="s">
        <v>1185</v>
      </c>
      <c r="D58">
        <v>809488</v>
      </c>
      <c r="E58" t="s">
        <v>1190</v>
      </c>
      <c r="F58">
        <v>814480</v>
      </c>
      <c r="G58" t="s">
        <v>2652</v>
      </c>
      <c r="H58" t="s">
        <v>2612</v>
      </c>
      <c r="I58" t="s">
        <v>2403</v>
      </c>
      <c r="J58" t="s">
        <v>1184</v>
      </c>
      <c r="K58">
        <v>-1.7500000000000009E-2</v>
      </c>
      <c r="L58">
        <v>-1.8750000000000003E-2</v>
      </c>
      <c r="M58">
        <f t="shared" si="0"/>
        <v>-1.2499999999999942E-3</v>
      </c>
    </row>
    <row r="59" spans="1:13">
      <c r="A59" t="s">
        <v>1184</v>
      </c>
      <c r="B59">
        <v>605196</v>
      </c>
      <c r="C59" t="s">
        <v>1185</v>
      </c>
      <c r="D59">
        <v>809488</v>
      </c>
      <c r="E59" t="s">
        <v>1189</v>
      </c>
      <c r="F59">
        <v>813200</v>
      </c>
      <c r="G59" t="s">
        <v>2656</v>
      </c>
      <c r="H59" t="s">
        <v>2612</v>
      </c>
      <c r="I59" t="s">
        <v>2403</v>
      </c>
      <c r="J59" t="s">
        <v>1184</v>
      </c>
      <c r="K59">
        <v>-0.02</v>
      </c>
      <c r="L59">
        <v>-1.9999999999999997E-2</v>
      </c>
      <c r="M59">
        <f t="shared" si="0"/>
        <v>0</v>
      </c>
    </row>
    <row r="60" spans="1:13">
      <c r="A60" t="s">
        <v>1184</v>
      </c>
      <c r="B60">
        <v>605196</v>
      </c>
      <c r="C60" t="s">
        <v>1185</v>
      </c>
      <c r="D60">
        <v>809488</v>
      </c>
      <c r="E60" t="s">
        <v>1188</v>
      </c>
      <c r="F60">
        <v>814608</v>
      </c>
      <c r="G60" t="s">
        <v>2660</v>
      </c>
      <c r="H60" t="s">
        <v>2612</v>
      </c>
      <c r="I60" t="s">
        <v>2403</v>
      </c>
      <c r="J60" t="s">
        <v>1184</v>
      </c>
      <c r="K60">
        <v>-0.02</v>
      </c>
      <c r="L60">
        <v>-1.9999999999999997E-2</v>
      </c>
      <c r="M60">
        <f t="shared" si="0"/>
        <v>0</v>
      </c>
    </row>
    <row r="61" spans="1:13">
      <c r="A61" t="s">
        <v>1184</v>
      </c>
      <c r="B61">
        <v>605196</v>
      </c>
      <c r="C61" t="s">
        <v>1185</v>
      </c>
      <c r="D61">
        <v>809488</v>
      </c>
      <c r="E61" t="s">
        <v>1187</v>
      </c>
      <c r="F61">
        <v>814224</v>
      </c>
      <c r="G61" t="s">
        <v>2664</v>
      </c>
      <c r="H61" t="s">
        <v>2612</v>
      </c>
      <c r="I61" t="s">
        <v>2403</v>
      </c>
      <c r="J61" t="s">
        <v>1184</v>
      </c>
      <c r="K61">
        <v>-1.7500000000000009E-2</v>
      </c>
      <c r="L61">
        <v>-1.8750000000000003E-2</v>
      </c>
      <c r="M61">
        <f t="shared" si="0"/>
        <v>-1.2499999999999942E-3</v>
      </c>
    </row>
    <row r="62" spans="1:13">
      <c r="A62" t="s">
        <v>1184</v>
      </c>
      <c r="B62">
        <v>605196</v>
      </c>
      <c r="C62" t="s">
        <v>1185</v>
      </c>
      <c r="D62">
        <v>809488</v>
      </c>
      <c r="E62" t="s">
        <v>1186</v>
      </c>
      <c r="F62">
        <v>814992</v>
      </c>
      <c r="G62" t="s">
        <v>2668</v>
      </c>
      <c r="H62" t="s">
        <v>2612</v>
      </c>
      <c r="I62" t="s">
        <v>2403</v>
      </c>
      <c r="J62" t="s">
        <v>1184</v>
      </c>
      <c r="K62">
        <v>-0.02</v>
      </c>
      <c r="L62">
        <v>-1.9999999999999997E-2</v>
      </c>
      <c r="M62">
        <f t="shared" si="0"/>
        <v>0</v>
      </c>
    </row>
    <row r="63" spans="1:13">
      <c r="A63" t="s">
        <v>1184</v>
      </c>
      <c r="B63">
        <v>605196</v>
      </c>
      <c r="C63" t="s">
        <v>1232</v>
      </c>
      <c r="D63">
        <v>809616</v>
      </c>
      <c r="E63" t="s">
        <v>1237</v>
      </c>
      <c r="F63">
        <v>817168</v>
      </c>
      <c r="G63" t="s">
        <v>2672</v>
      </c>
      <c r="H63" t="s">
        <v>2673</v>
      </c>
      <c r="I63" t="s">
        <v>2403</v>
      </c>
      <c r="J63" t="s">
        <v>1184</v>
      </c>
      <c r="K63">
        <v>-1.2500000000000002E-2</v>
      </c>
      <c r="L63">
        <v>-1.928410146667554E-2</v>
      </c>
      <c r="M63">
        <f t="shared" si="0"/>
        <v>-6.7841014666755375E-3</v>
      </c>
    </row>
    <row r="64" spans="1:13">
      <c r="A64" t="s">
        <v>1184</v>
      </c>
      <c r="B64">
        <v>605196</v>
      </c>
      <c r="C64" t="s">
        <v>1232</v>
      </c>
      <c r="D64">
        <v>809616</v>
      </c>
      <c r="E64" t="s">
        <v>1236</v>
      </c>
      <c r="F64">
        <v>816016</v>
      </c>
      <c r="G64" t="s">
        <v>2677</v>
      </c>
      <c r="H64" t="s">
        <v>2673</v>
      </c>
      <c r="I64" t="s">
        <v>2403</v>
      </c>
      <c r="J64" t="s">
        <v>1184</v>
      </c>
      <c r="K64">
        <v>-1.2500000000000002E-2</v>
      </c>
      <c r="L64">
        <v>-2.0664349260109453E-2</v>
      </c>
      <c r="M64">
        <f t="shared" si="0"/>
        <v>-8.1643492601094509E-3</v>
      </c>
    </row>
    <row r="65" spans="1:13">
      <c r="A65" t="s">
        <v>1184</v>
      </c>
      <c r="B65">
        <v>605196</v>
      </c>
      <c r="C65" t="s">
        <v>1232</v>
      </c>
      <c r="D65">
        <v>809616</v>
      </c>
      <c r="E65" t="s">
        <v>1199</v>
      </c>
      <c r="F65">
        <v>816784</v>
      </c>
      <c r="G65" t="s">
        <v>2681</v>
      </c>
      <c r="H65" t="s">
        <v>2673</v>
      </c>
      <c r="I65" t="s">
        <v>2403</v>
      </c>
      <c r="J65" t="s">
        <v>1184</v>
      </c>
      <c r="K65">
        <v>-1.2500000000000002E-2</v>
      </c>
      <c r="L65">
        <v>-2.701970333424009E-2</v>
      </c>
      <c r="M65">
        <f t="shared" si="0"/>
        <v>-1.4519703334240087E-2</v>
      </c>
    </row>
    <row r="66" spans="1:13">
      <c r="A66" t="s">
        <v>1184</v>
      </c>
      <c r="B66">
        <v>605196</v>
      </c>
      <c r="C66" t="s">
        <v>1232</v>
      </c>
      <c r="D66">
        <v>809616</v>
      </c>
      <c r="E66" t="s">
        <v>1198</v>
      </c>
      <c r="F66">
        <v>816400</v>
      </c>
      <c r="G66" t="s">
        <v>2685</v>
      </c>
      <c r="H66" t="s">
        <v>2673</v>
      </c>
      <c r="I66" t="s">
        <v>2403</v>
      </c>
      <c r="J66" t="s">
        <v>1184</v>
      </c>
      <c r="K66">
        <v>-1.7500000000000009E-2</v>
      </c>
      <c r="L66">
        <v>-1.888989773005998E-2</v>
      </c>
      <c r="M66">
        <f t="shared" si="0"/>
        <v>-1.3898977300599719E-3</v>
      </c>
    </row>
    <row r="67" spans="1:13">
      <c r="A67" t="s">
        <v>1184</v>
      </c>
      <c r="B67">
        <v>605196</v>
      </c>
      <c r="C67" t="s">
        <v>1232</v>
      </c>
      <c r="D67">
        <v>809616</v>
      </c>
      <c r="E67" t="s">
        <v>1241</v>
      </c>
      <c r="F67">
        <v>815760</v>
      </c>
      <c r="G67" t="s">
        <v>2689</v>
      </c>
      <c r="H67" t="s">
        <v>2673</v>
      </c>
      <c r="I67" t="s">
        <v>2403</v>
      </c>
      <c r="J67" t="s">
        <v>1184</v>
      </c>
      <c r="K67">
        <v>-1.2500000000000002E-2</v>
      </c>
      <c r="L67">
        <v>-1.6456412196136899E-2</v>
      </c>
      <c r="M67">
        <f t="shared" si="0"/>
        <v>-3.9564121961368961E-3</v>
      </c>
    </row>
    <row r="68" spans="1:13">
      <c r="A68" t="s">
        <v>1184</v>
      </c>
      <c r="B68">
        <v>605196</v>
      </c>
      <c r="C68" t="s">
        <v>1232</v>
      </c>
      <c r="D68">
        <v>809616</v>
      </c>
      <c r="E68" t="s">
        <v>1197</v>
      </c>
      <c r="F68">
        <v>816272</v>
      </c>
      <c r="G68" t="s">
        <v>2693</v>
      </c>
      <c r="H68" t="s">
        <v>2673</v>
      </c>
      <c r="I68" t="s">
        <v>2403</v>
      </c>
      <c r="J68" t="s">
        <v>1184</v>
      </c>
      <c r="K68">
        <v>-1.7500000000000009E-2</v>
      </c>
      <c r="L68">
        <v>-2.2417914155444703E-2</v>
      </c>
      <c r="M68">
        <f t="shared" si="0"/>
        <v>-4.9179141554446942E-3</v>
      </c>
    </row>
    <row r="69" spans="1:13">
      <c r="A69" t="s">
        <v>1184</v>
      </c>
      <c r="B69">
        <v>605196</v>
      </c>
      <c r="C69" t="s">
        <v>1232</v>
      </c>
      <c r="D69">
        <v>809616</v>
      </c>
      <c r="E69" t="s">
        <v>1240</v>
      </c>
      <c r="F69">
        <v>1003016</v>
      </c>
      <c r="G69" t="s">
        <v>2697</v>
      </c>
      <c r="H69" t="s">
        <v>2673</v>
      </c>
      <c r="I69" t="s">
        <v>2403</v>
      </c>
      <c r="J69" t="s">
        <v>1184</v>
      </c>
      <c r="K69">
        <v>-0.02</v>
      </c>
      <c r="L69">
        <v>-1.9999999999999997E-2</v>
      </c>
      <c r="M69">
        <f t="shared" ref="M69:M132" si="1">L69-K69</f>
        <v>0</v>
      </c>
    </row>
    <row r="70" spans="1:13">
      <c r="A70" t="s">
        <v>1184</v>
      </c>
      <c r="B70">
        <v>605196</v>
      </c>
      <c r="C70" t="s">
        <v>1232</v>
      </c>
      <c r="D70">
        <v>809616</v>
      </c>
      <c r="E70" t="s">
        <v>1239</v>
      </c>
      <c r="F70">
        <v>945928</v>
      </c>
      <c r="G70" t="s">
        <v>2701</v>
      </c>
      <c r="H70" t="s">
        <v>2673</v>
      </c>
      <c r="I70" t="s">
        <v>2403</v>
      </c>
      <c r="J70" t="s">
        <v>1184</v>
      </c>
      <c r="K70">
        <v>-1.2500000000000002E-2</v>
      </c>
      <c r="L70">
        <v>-1.764514418664849E-2</v>
      </c>
      <c r="M70">
        <f t="shared" si="1"/>
        <v>-5.1451441866484874E-3</v>
      </c>
    </row>
    <row r="71" spans="1:13">
      <c r="A71" t="s">
        <v>1184</v>
      </c>
      <c r="B71">
        <v>605196</v>
      </c>
      <c r="C71" t="s">
        <v>1232</v>
      </c>
      <c r="D71">
        <v>809616</v>
      </c>
      <c r="E71" t="s">
        <v>1238</v>
      </c>
      <c r="F71">
        <v>1003272</v>
      </c>
      <c r="G71" t="s">
        <v>2705</v>
      </c>
      <c r="H71" t="s">
        <v>2673</v>
      </c>
      <c r="I71" t="s">
        <v>2403</v>
      </c>
      <c r="J71" t="s">
        <v>1184</v>
      </c>
      <c r="K71">
        <v>-0.02</v>
      </c>
      <c r="L71">
        <v>-1.9999999999999997E-2</v>
      </c>
      <c r="M71">
        <f t="shared" si="1"/>
        <v>0</v>
      </c>
    </row>
    <row r="72" spans="1:13">
      <c r="A72" t="s">
        <v>1184</v>
      </c>
      <c r="B72">
        <v>605196</v>
      </c>
      <c r="C72" t="s">
        <v>1232</v>
      </c>
      <c r="D72">
        <v>809616</v>
      </c>
      <c r="E72" t="s">
        <v>1235</v>
      </c>
      <c r="F72">
        <v>817040</v>
      </c>
      <c r="G72" t="s">
        <v>2709</v>
      </c>
      <c r="H72" t="s">
        <v>2673</v>
      </c>
      <c r="I72" t="s">
        <v>2403</v>
      </c>
      <c r="J72" t="s">
        <v>1184</v>
      </c>
      <c r="K72">
        <v>-1.2500000000000002E-2</v>
      </c>
      <c r="L72">
        <v>-2.0832159407427841E-2</v>
      </c>
      <c r="M72">
        <f t="shared" si="1"/>
        <v>-8.3321594074278384E-3</v>
      </c>
    </row>
    <row r="73" spans="1:13">
      <c r="A73" t="s">
        <v>1184</v>
      </c>
      <c r="B73">
        <v>605196</v>
      </c>
      <c r="C73" t="s">
        <v>1232</v>
      </c>
      <c r="D73">
        <v>809616</v>
      </c>
      <c r="E73" t="s">
        <v>1234</v>
      </c>
      <c r="F73">
        <v>946056</v>
      </c>
      <c r="G73" t="s">
        <v>2713</v>
      </c>
      <c r="H73" t="s">
        <v>2673</v>
      </c>
      <c r="I73" t="s">
        <v>2403</v>
      </c>
      <c r="J73" t="s">
        <v>1184</v>
      </c>
      <c r="K73">
        <v>-1.7500000000000009E-2</v>
      </c>
      <c r="L73">
        <v>-2.4223975205545967E-2</v>
      </c>
      <c r="M73">
        <f t="shared" si="1"/>
        <v>-6.7239752055459588E-3</v>
      </c>
    </row>
    <row r="74" spans="1:13">
      <c r="A74" t="s">
        <v>1184</v>
      </c>
      <c r="B74">
        <v>605196</v>
      </c>
      <c r="C74" t="s">
        <v>1232</v>
      </c>
      <c r="D74">
        <v>809616</v>
      </c>
      <c r="E74" t="s">
        <v>1193</v>
      </c>
      <c r="F74">
        <v>815888</v>
      </c>
      <c r="G74" t="s">
        <v>2717</v>
      </c>
      <c r="H74" t="s">
        <v>2673</v>
      </c>
      <c r="I74" t="s">
        <v>2403</v>
      </c>
      <c r="J74" t="s">
        <v>1184</v>
      </c>
      <c r="K74">
        <v>-1.7500000000000009E-2</v>
      </c>
      <c r="L74">
        <v>-2.4144375550108264E-2</v>
      </c>
      <c r="M74">
        <f t="shared" si="1"/>
        <v>-6.6443755501082551E-3</v>
      </c>
    </row>
    <row r="75" spans="1:13">
      <c r="A75" t="s">
        <v>1184</v>
      </c>
      <c r="B75">
        <v>605196</v>
      </c>
      <c r="C75" t="s">
        <v>1232</v>
      </c>
      <c r="D75">
        <v>809616</v>
      </c>
      <c r="E75" t="s">
        <v>1191</v>
      </c>
      <c r="F75">
        <v>816144</v>
      </c>
      <c r="G75" t="s">
        <v>2721</v>
      </c>
      <c r="H75" t="s">
        <v>2673</v>
      </c>
      <c r="I75" t="s">
        <v>2403</v>
      </c>
      <c r="J75" t="s">
        <v>1184</v>
      </c>
      <c r="K75">
        <v>-1.7500000000000009E-2</v>
      </c>
      <c r="L75">
        <v>-1.8750000000000003E-2</v>
      </c>
      <c r="M75">
        <f t="shared" si="1"/>
        <v>-1.2499999999999942E-3</v>
      </c>
    </row>
    <row r="76" spans="1:13">
      <c r="A76" t="s">
        <v>1184</v>
      </c>
      <c r="B76">
        <v>605196</v>
      </c>
      <c r="C76" t="s">
        <v>1232</v>
      </c>
      <c r="D76">
        <v>809616</v>
      </c>
      <c r="E76" t="s">
        <v>1233</v>
      </c>
      <c r="F76">
        <v>816912</v>
      </c>
      <c r="G76" t="s">
        <v>2725</v>
      </c>
      <c r="H76" t="s">
        <v>2673</v>
      </c>
      <c r="I76" t="s">
        <v>2403</v>
      </c>
      <c r="J76" t="s">
        <v>1184</v>
      </c>
      <c r="K76">
        <v>-1.2500000000000002E-2</v>
      </c>
      <c r="L76">
        <v>-1.8019352640733038E-2</v>
      </c>
      <c r="M76">
        <f t="shared" si="1"/>
        <v>-5.519352640733036E-3</v>
      </c>
    </row>
    <row r="77" spans="1:13">
      <c r="A77" t="s">
        <v>1184</v>
      </c>
      <c r="B77">
        <v>605196</v>
      </c>
      <c r="C77" t="s">
        <v>1232</v>
      </c>
      <c r="D77">
        <v>809616</v>
      </c>
      <c r="E77" t="s">
        <v>1190</v>
      </c>
      <c r="F77">
        <v>816528</v>
      </c>
      <c r="G77" t="s">
        <v>2729</v>
      </c>
      <c r="H77" t="s">
        <v>2673</v>
      </c>
      <c r="I77" t="s">
        <v>2403</v>
      </c>
      <c r="J77" t="s">
        <v>1184</v>
      </c>
      <c r="K77">
        <v>-1.7500000000000009E-2</v>
      </c>
      <c r="L77">
        <v>-1.9281651192546687E-2</v>
      </c>
      <c r="M77">
        <f t="shared" si="1"/>
        <v>-1.7816511925466787E-3</v>
      </c>
    </row>
    <row r="78" spans="1:13">
      <c r="A78" t="s">
        <v>1184</v>
      </c>
      <c r="B78">
        <v>605196</v>
      </c>
      <c r="C78" t="s">
        <v>1232</v>
      </c>
      <c r="D78">
        <v>809616</v>
      </c>
      <c r="E78" t="s">
        <v>1186</v>
      </c>
      <c r="F78">
        <v>816656</v>
      </c>
      <c r="G78" t="s">
        <v>2733</v>
      </c>
      <c r="H78" t="s">
        <v>2673</v>
      </c>
      <c r="I78" t="s">
        <v>2403</v>
      </c>
      <c r="J78" t="s">
        <v>1184</v>
      </c>
      <c r="K78">
        <v>-1.7500000000000009E-2</v>
      </c>
      <c r="L78">
        <v>-1.8750000000000003E-2</v>
      </c>
      <c r="M78">
        <f t="shared" si="1"/>
        <v>-1.2499999999999942E-3</v>
      </c>
    </row>
    <row r="79" spans="1:13">
      <c r="A79" t="s">
        <v>1244</v>
      </c>
      <c r="B79">
        <v>602284</v>
      </c>
      <c r="C79" t="s">
        <v>1245</v>
      </c>
      <c r="D79">
        <v>879112</v>
      </c>
      <c r="E79" t="s">
        <v>1255</v>
      </c>
      <c r="F79">
        <v>929672</v>
      </c>
      <c r="G79" t="s">
        <v>2737</v>
      </c>
      <c r="H79" t="s">
        <v>2738</v>
      </c>
      <c r="I79" t="s">
        <v>2457</v>
      </c>
      <c r="J79" t="s">
        <v>2739</v>
      </c>
      <c r="K79">
        <v>-0.02</v>
      </c>
      <c r="L79">
        <v>-0.05</v>
      </c>
      <c r="M79">
        <f t="shared" si="1"/>
        <v>-3.0000000000000002E-2</v>
      </c>
    </row>
    <row r="80" spans="1:13">
      <c r="A80" t="s">
        <v>2322</v>
      </c>
      <c r="B80">
        <v>601152</v>
      </c>
      <c r="C80" t="s">
        <v>2332</v>
      </c>
      <c r="D80">
        <v>842248</v>
      </c>
      <c r="G80" t="s">
        <v>2743</v>
      </c>
      <c r="H80" t="s">
        <v>2743</v>
      </c>
      <c r="I80" t="s">
        <v>246</v>
      </c>
      <c r="J80" t="s">
        <v>2322</v>
      </c>
      <c r="K80">
        <v>-1.2500000000000002E-2</v>
      </c>
      <c r="L80">
        <v>-4.2446428469512409E-2</v>
      </c>
      <c r="M80">
        <f t="shared" si="1"/>
        <v>-2.9946428469512405E-2</v>
      </c>
    </row>
    <row r="81" spans="1:13">
      <c r="A81" t="s">
        <v>2160</v>
      </c>
      <c r="B81">
        <v>603014</v>
      </c>
      <c r="C81" t="s">
        <v>2220</v>
      </c>
      <c r="D81">
        <v>834568</v>
      </c>
      <c r="G81" t="s">
        <v>2747</v>
      </c>
      <c r="H81" t="s">
        <v>2747</v>
      </c>
      <c r="I81" t="s">
        <v>246</v>
      </c>
      <c r="J81" t="s">
        <v>2748</v>
      </c>
      <c r="K81">
        <v>-0.02</v>
      </c>
      <c r="L81">
        <v>-2.8817729727427462E-2</v>
      </c>
      <c r="M81">
        <f t="shared" si="1"/>
        <v>-8.8177297274274619E-3</v>
      </c>
    </row>
    <row r="82" spans="1:13">
      <c r="A82" t="s">
        <v>1348</v>
      </c>
      <c r="B82">
        <v>601450</v>
      </c>
      <c r="C82" t="s">
        <v>1379</v>
      </c>
      <c r="D82">
        <v>856208</v>
      </c>
      <c r="E82" t="s">
        <v>1382</v>
      </c>
      <c r="F82">
        <v>855824</v>
      </c>
      <c r="G82" t="s">
        <v>2752</v>
      </c>
      <c r="H82" t="s">
        <v>2583</v>
      </c>
      <c r="I82" t="s">
        <v>2457</v>
      </c>
      <c r="J82" t="s">
        <v>1348</v>
      </c>
      <c r="K82">
        <v>-1.2500000000000002E-2</v>
      </c>
      <c r="L82">
        <v>-4.2630809914994204E-2</v>
      </c>
      <c r="M82">
        <f t="shared" si="1"/>
        <v>-3.01308099149942E-2</v>
      </c>
    </row>
    <row r="83" spans="1:13">
      <c r="A83" t="s">
        <v>2160</v>
      </c>
      <c r="B83">
        <v>603014</v>
      </c>
      <c r="C83" t="s">
        <v>2242</v>
      </c>
      <c r="D83">
        <v>834696</v>
      </c>
      <c r="G83" t="s">
        <v>2756</v>
      </c>
      <c r="H83" t="s">
        <v>2756</v>
      </c>
      <c r="I83" t="s">
        <v>246</v>
      </c>
      <c r="J83" t="s">
        <v>2748</v>
      </c>
      <c r="K83">
        <v>-0.02</v>
      </c>
      <c r="L83">
        <v>-2.5000000000000005E-2</v>
      </c>
      <c r="M83">
        <f t="shared" si="1"/>
        <v>-5.0000000000000044E-3</v>
      </c>
    </row>
    <row r="84" spans="1:13">
      <c r="A84" t="s">
        <v>2248</v>
      </c>
      <c r="B84">
        <v>600154</v>
      </c>
      <c r="C84" t="s">
        <v>2256</v>
      </c>
      <c r="D84">
        <v>811016</v>
      </c>
      <c r="E84" t="s">
        <v>2258</v>
      </c>
      <c r="F84">
        <v>811528</v>
      </c>
      <c r="G84" t="s">
        <v>2760</v>
      </c>
      <c r="H84" t="s">
        <v>2761</v>
      </c>
      <c r="I84" t="s">
        <v>2547</v>
      </c>
      <c r="J84" t="s">
        <v>2248</v>
      </c>
      <c r="K84">
        <v>-0.02</v>
      </c>
      <c r="L84">
        <v>-5.2074943497522758E-2</v>
      </c>
      <c r="M84">
        <f t="shared" si="1"/>
        <v>-3.2074943497522754E-2</v>
      </c>
    </row>
    <row r="85" spans="1:13">
      <c r="A85" t="s">
        <v>2248</v>
      </c>
      <c r="B85">
        <v>600154</v>
      </c>
      <c r="C85" t="s">
        <v>2256</v>
      </c>
      <c r="D85">
        <v>811016</v>
      </c>
      <c r="E85" t="s">
        <v>2262</v>
      </c>
      <c r="F85">
        <v>811144</v>
      </c>
      <c r="G85" t="s">
        <v>2765</v>
      </c>
      <c r="H85" t="s">
        <v>2761</v>
      </c>
      <c r="I85" t="s">
        <v>2547</v>
      </c>
      <c r="J85" t="s">
        <v>2248</v>
      </c>
      <c r="K85">
        <v>-0.02</v>
      </c>
      <c r="L85">
        <v>-5.2547903462802539E-2</v>
      </c>
      <c r="M85">
        <f t="shared" si="1"/>
        <v>-3.2547903462802535E-2</v>
      </c>
    </row>
    <row r="86" spans="1:13">
      <c r="A86" t="s">
        <v>2248</v>
      </c>
      <c r="B86">
        <v>600154</v>
      </c>
      <c r="C86" t="s">
        <v>2256</v>
      </c>
      <c r="D86">
        <v>811016</v>
      </c>
      <c r="E86" t="s">
        <v>2261</v>
      </c>
      <c r="F86">
        <v>600252</v>
      </c>
      <c r="G86" t="s">
        <v>2769</v>
      </c>
      <c r="H86" t="s">
        <v>2761</v>
      </c>
      <c r="I86" t="s">
        <v>2547</v>
      </c>
      <c r="J86" t="s">
        <v>2248</v>
      </c>
      <c r="K86">
        <v>-0.02</v>
      </c>
      <c r="L86">
        <v>-0.05</v>
      </c>
      <c r="M86">
        <f t="shared" si="1"/>
        <v>-3.0000000000000002E-2</v>
      </c>
    </row>
    <row r="87" spans="1:13">
      <c r="A87" t="s">
        <v>2248</v>
      </c>
      <c r="B87">
        <v>600154</v>
      </c>
      <c r="C87" t="s">
        <v>2256</v>
      </c>
      <c r="D87">
        <v>811016</v>
      </c>
      <c r="E87" t="s">
        <v>2260</v>
      </c>
      <c r="F87">
        <v>811656</v>
      </c>
      <c r="G87" t="s">
        <v>2773</v>
      </c>
      <c r="H87" t="s">
        <v>2761</v>
      </c>
      <c r="I87" t="s">
        <v>2547</v>
      </c>
      <c r="J87" t="s">
        <v>2248</v>
      </c>
      <c r="K87">
        <v>-1.7500000000000002E-2</v>
      </c>
      <c r="L87">
        <v>-4.7500000000000001E-2</v>
      </c>
      <c r="M87">
        <f t="shared" si="1"/>
        <v>-0.03</v>
      </c>
    </row>
    <row r="88" spans="1:13">
      <c r="A88" t="s">
        <v>2248</v>
      </c>
      <c r="B88">
        <v>600154</v>
      </c>
      <c r="C88" t="s">
        <v>2256</v>
      </c>
      <c r="D88">
        <v>811016</v>
      </c>
      <c r="E88" t="s">
        <v>2263</v>
      </c>
      <c r="F88">
        <v>811784</v>
      </c>
      <c r="G88" t="s">
        <v>2777</v>
      </c>
      <c r="H88" t="s">
        <v>2761</v>
      </c>
      <c r="I88" t="s">
        <v>2547</v>
      </c>
      <c r="J88" t="s">
        <v>2248</v>
      </c>
      <c r="K88">
        <v>-0.02</v>
      </c>
      <c r="L88">
        <v>-5.2691554205224436E-2</v>
      </c>
      <c r="M88">
        <f t="shared" si="1"/>
        <v>-3.2691554205224432E-2</v>
      </c>
    </row>
    <row r="89" spans="1:13">
      <c r="A89" t="s">
        <v>2248</v>
      </c>
      <c r="B89">
        <v>600154</v>
      </c>
      <c r="C89" t="s">
        <v>2256</v>
      </c>
      <c r="D89">
        <v>811016</v>
      </c>
      <c r="E89" t="s">
        <v>2259</v>
      </c>
      <c r="F89">
        <v>600251</v>
      </c>
      <c r="G89" t="s">
        <v>2781</v>
      </c>
      <c r="H89" t="s">
        <v>2761</v>
      </c>
      <c r="I89" t="s">
        <v>2547</v>
      </c>
      <c r="J89" t="s">
        <v>2248</v>
      </c>
      <c r="K89">
        <v>-0.02</v>
      </c>
      <c r="L89">
        <v>-5.5021405201274007E-2</v>
      </c>
      <c r="M89">
        <f t="shared" si="1"/>
        <v>-3.5021405201274003E-2</v>
      </c>
    </row>
    <row r="90" spans="1:13">
      <c r="A90" t="s">
        <v>2248</v>
      </c>
      <c r="B90">
        <v>600154</v>
      </c>
      <c r="C90" t="s">
        <v>2256</v>
      </c>
      <c r="D90">
        <v>811016</v>
      </c>
      <c r="E90" t="s">
        <v>2257</v>
      </c>
      <c r="F90">
        <v>811912</v>
      </c>
      <c r="G90" t="s">
        <v>2785</v>
      </c>
      <c r="H90" t="s">
        <v>2761</v>
      </c>
      <c r="I90" t="s">
        <v>2547</v>
      </c>
      <c r="J90" t="s">
        <v>2248</v>
      </c>
      <c r="K90">
        <v>-0.02</v>
      </c>
      <c r="L90">
        <v>-5.8630466441702653E-2</v>
      </c>
      <c r="M90">
        <f t="shared" si="1"/>
        <v>-3.8630466441702649E-2</v>
      </c>
    </row>
    <row r="91" spans="1:13">
      <c r="A91" t="s">
        <v>1348</v>
      </c>
      <c r="B91">
        <v>601450</v>
      </c>
      <c r="C91" t="s">
        <v>1377</v>
      </c>
      <c r="D91">
        <v>849288</v>
      </c>
      <c r="G91" t="s">
        <v>2789</v>
      </c>
      <c r="H91" t="s">
        <v>2789</v>
      </c>
      <c r="I91" t="s">
        <v>2457</v>
      </c>
      <c r="J91" t="s">
        <v>1348</v>
      </c>
      <c r="K91">
        <v>-1.2500000000000002E-2</v>
      </c>
      <c r="L91">
        <v>-4.2847726035620655E-2</v>
      </c>
      <c r="M91">
        <f t="shared" si="1"/>
        <v>-3.0347726035620651E-2</v>
      </c>
    </row>
    <row r="92" spans="1:13">
      <c r="A92" t="s">
        <v>1504</v>
      </c>
      <c r="B92">
        <v>601755</v>
      </c>
      <c r="C92" t="s">
        <v>1535</v>
      </c>
      <c r="D92">
        <v>824840</v>
      </c>
      <c r="G92" t="s">
        <v>2597</v>
      </c>
      <c r="H92" t="s">
        <v>2597</v>
      </c>
      <c r="I92" t="s">
        <v>2403</v>
      </c>
      <c r="J92" t="s">
        <v>1504</v>
      </c>
      <c r="K92">
        <v>-5.0000000000000001E-3</v>
      </c>
      <c r="L92">
        <v>-5.0000000000000001E-3</v>
      </c>
      <c r="M92">
        <f t="shared" si="1"/>
        <v>0</v>
      </c>
    </row>
    <row r="93" spans="1:13">
      <c r="A93" t="s">
        <v>1348</v>
      </c>
      <c r="B93">
        <v>601450</v>
      </c>
      <c r="C93" t="s">
        <v>1263</v>
      </c>
      <c r="D93">
        <v>849672</v>
      </c>
      <c r="G93" t="s">
        <v>2796</v>
      </c>
      <c r="H93" t="s">
        <v>2796</v>
      </c>
      <c r="I93" t="s">
        <v>2457</v>
      </c>
      <c r="J93" t="s">
        <v>1348</v>
      </c>
      <c r="K93">
        <v>-0.02</v>
      </c>
      <c r="L93">
        <v>-5.2552815108817819E-2</v>
      </c>
      <c r="M93">
        <f t="shared" si="1"/>
        <v>-3.2552815108817815E-2</v>
      </c>
    </row>
    <row r="94" spans="1:13">
      <c r="A94" t="s">
        <v>2248</v>
      </c>
      <c r="B94">
        <v>600154</v>
      </c>
      <c r="C94" t="s">
        <v>2264</v>
      </c>
      <c r="D94">
        <v>809992</v>
      </c>
      <c r="G94" t="s">
        <v>2800</v>
      </c>
      <c r="H94" t="s">
        <v>2800</v>
      </c>
      <c r="I94" t="s">
        <v>2547</v>
      </c>
      <c r="J94" t="s">
        <v>2248</v>
      </c>
      <c r="K94">
        <v>-0.02</v>
      </c>
      <c r="L94">
        <v>-5.2193625206265318E-2</v>
      </c>
      <c r="M94">
        <f t="shared" si="1"/>
        <v>-3.2193625206265314E-2</v>
      </c>
    </row>
    <row r="95" spans="1:13">
      <c r="A95" t="s">
        <v>2322</v>
      </c>
      <c r="B95">
        <v>601152</v>
      </c>
      <c r="C95" t="s">
        <v>2323</v>
      </c>
      <c r="D95">
        <v>842376</v>
      </c>
      <c r="G95" t="s">
        <v>2804</v>
      </c>
      <c r="H95" t="s">
        <v>2804</v>
      </c>
      <c r="I95" t="s">
        <v>246</v>
      </c>
      <c r="J95" t="s">
        <v>2322</v>
      </c>
      <c r="K95">
        <v>-1.2500000000000002E-2</v>
      </c>
      <c r="L95">
        <v>-4.280733490828504E-2</v>
      </c>
      <c r="M95">
        <f t="shared" si="1"/>
        <v>-3.0307334908285036E-2</v>
      </c>
    </row>
    <row r="96" spans="1:13">
      <c r="A96" t="s">
        <v>1811</v>
      </c>
      <c r="B96">
        <v>600001</v>
      </c>
      <c r="C96" t="s">
        <v>1845</v>
      </c>
      <c r="D96">
        <v>851848</v>
      </c>
      <c r="G96" t="s">
        <v>2808</v>
      </c>
      <c r="H96" t="s">
        <v>2808</v>
      </c>
      <c r="I96" t="s">
        <v>2547</v>
      </c>
      <c r="J96" t="s">
        <v>1811</v>
      </c>
      <c r="K96">
        <v>-0.02</v>
      </c>
      <c r="L96">
        <v>-4.4694480637670841E-2</v>
      </c>
      <c r="M96">
        <f t="shared" si="1"/>
        <v>-2.4694480637670841E-2</v>
      </c>
    </row>
    <row r="97" spans="1:13">
      <c r="A97" t="s">
        <v>1997</v>
      </c>
      <c r="B97">
        <v>824584</v>
      </c>
      <c r="C97" t="s">
        <v>1999</v>
      </c>
      <c r="D97">
        <v>902792</v>
      </c>
      <c r="G97" t="s">
        <v>2812</v>
      </c>
      <c r="H97" t="s">
        <v>2812</v>
      </c>
      <c r="I97" t="s">
        <v>246</v>
      </c>
      <c r="J97" t="s">
        <v>1997</v>
      </c>
      <c r="K97">
        <v>-0.02</v>
      </c>
      <c r="L97">
        <v>-4.5463449469748868E-2</v>
      </c>
      <c r="M97">
        <f t="shared" si="1"/>
        <v>-2.5463449469748867E-2</v>
      </c>
    </row>
    <row r="98" spans="1:13">
      <c r="A98" t="s">
        <v>2072</v>
      </c>
      <c r="B98">
        <v>601739</v>
      </c>
      <c r="C98" t="s">
        <v>2109</v>
      </c>
      <c r="D98">
        <v>909064</v>
      </c>
      <c r="E98" t="s">
        <v>2110</v>
      </c>
      <c r="F98">
        <v>601937</v>
      </c>
      <c r="G98" t="s">
        <v>2816</v>
      </c>
      <c r="H98" t="s">
        <v>2817</v>
      </c>
      <c r="I98" t="s">
        <v>2403</v>
      </c>
      <c r="J98" t="s">
        <v>2818</v>
      </c>
      <c r="K98">
        <v>-0.02</v>
      </c>
      <c r="L98">
        <v>-4.9999999999999992E-3</v>
      </c>
      <c r="M98">
        <f t="shared" si="1"/>
        <v>1.5000000000000001E-2</v>
      </c>
    </row>
    <row r="99" spans="1:13">
      <c r="A99" t="s">
        <v>1581</v>
      </c>
      <c r="B99">
        <v>605248</v>
      </c>
      <c r="C99" t="s">
        <v>1613</v>
      </c>
      <c r="D99">
        <v>905480</v>
      </c>
      <c r="G99" t="s">
        <v>2822</v>
      </c>
      <c r="H99" t="s">
        <v>2822</v>
      </c>
      <c r="I99" t="s">
        <v>246</v>
      </c>
      <c r="J99" t="s">
        <v>1581</v>
      </c>
      <c r="K99">
        <v>-0.02</v>
      </c>
      <c r="L99">
        <v>-4.3658364662528648E-2</v>
      </c>
      <c r="M99">
        <f t="shared" si="1"/>
        <v>-2.3658364662528648E-2</v>
      </c>
    </row>
    <row r="100" spans="1:13">
      <c r="A100" t="s">
        <v>1997</v>
      </c>
      <c r="B100">
        <v>824584</v>
      </c>
      <c r="C100" t="s">
        <v>2012</v>
      </c>
      <c r="D100">
        <v>902536</v>
      </c>
      <c r="G100" t="s">
        <v>2826</v>
      </c>
      <c r="H100" t="s">
        <v>2826</v>
      </c>
      <c r="I100" t="s">
        <v>246</v>
      </c>
      <c r="J100" t="s">
        <v>1997</v>
      </c>
      <c r="K100">
        <v>-0.02</v>
      </c>
      <c r="L100">
        <v>-4.5721155910762007E-2</v>
      </c>
      <c r="M100">
        <f t="shared" si="1"/>
        <v>-2.5721155910762006E-2</v>
      </c>
    </row>
    <row r="101" spans="1:13">
      <c r="A101" t="s">
        <v>1184</v>
      </c>
      <c r="B101">
        <v>605196</v>
      </c>
      <c r="C101" t="s">
        <v>1230</v>
      </c>
      <c r="D101">
        <v>940808</v>
      </c>
      <c r="G101" t="s">
        <v>2830</v>
      </c>
      <c r="H101" t="s">
        <v>2830</v>
      </c>
      <c r="I101" t="s">
        <v>2403</v>
      </c>
      <c r="J101" t="s">
        <v>1184</v>
      </c>
      <c r="K101">
        <v>-1.2500000000000002E-2</v>
      </c>
      <c r="L101">
        <v>-1.6250000000000001E-2</v>
      </c>
      <c r="M101">
        <f t="shared" si="1"/>
        <v>-3.7499999999999981E-3</v>
      </c>
    </row>
    <row r="102" spans="1:13">
      <c r="A102" t="s">
        <v>1862</v>
      </c>
      <c r="B102">
        <v>600942</v>
      </c>
      <c r="C102" t="s">
        <v>1872</v>
      </c>
      <c r="D102">
        <v>844808</v>
      </c>
      <c r="E102" t="s">
        <v>1893</v>
      </c>
      <c r="F102">
        <v>601102</v>
      </c>
      <c r="G102" t="s">
        <v>2834</v>
      </c>
      <c r="H102" t="s">
        <v>2835</v>
      </c>
      <c r="I102" t="s">
        <v>2403</v>
      </c>
      <c r="J102" t="s">
        <v>1872</v>
      </c>
      <c r="K102">
        <v>-1.7500000000000002E-2</v>
      </c>
      <c r="L102">
        <v>-3.3750000000000002E-2</v>
      </c>
      <c r="M102">
        <f t="shared" si="1"/>
        <v>-1.6250000000000001E-2</v>
      </c>
    </row>
    <row r="103" spans="1:13">
      <c r="A103" t="s">
        <v>1504</v>
      </c>
      <c r="B103">
        <v>601755</v>
      </c>
      <c r="C103" t="s">
        <v>1522</v>
      </c>
      <c r="D103">
        <v>825352</v>
      </c>
      <c r="E103" t="s">
        <v>1531</v>
      </c>
      <c r="F103">
        <v>826632</v>
      </c>
      <c r="G103" t="s">
        <v>2544</v>
      </c>
      <c r="H103" t="s">
        <v>2839</v>
      </c>
      <c r="I103" t="s">
        <v>2403</v>
      </c>
      <c r="J103" t="s">
        <v>1504</v>
      </c>
      <c r="K103">
        <v>-5.0000000000000001E-3</v>
      </c>
      <c r="L103">
        <v>-5.2124099715813053E-3</v>
      </c>
      <c r="M103">
        <f t="shared" si="1"/>
        <v>-2.124099715813052E-4</v>
      </c>
    </row>
    <row r="104" spans="1:13">
      <c r="A104" t="s">
        <v>1504</v>
      </c>
      <c r="B104">
        <v>601755</v>
      </c>
      <c r="C104" t="s">
        <v>1522</v>
      </c>
      <c r="D104">
        <v>825352</v>
      </c>
      <c r="E104" t="s">
        <v>1529</v>
      </c>
      <c r="F104">
        <v>825992</v>
      </c>
      <c r="G104" t="s">
        <v>2555</v>
      </c>
      <c r="H104" t="s">
        <v>2839</v>
      </c>
      <c r="I104" t="s">
        <v>2403</v>
      </c>
      <c r="J104" t="s">
        <v>1504</v>
      </c>
      <c r="K104">
        <v>-5.0000000000000001E-3</v>
      </c>
      <c r="L104">
        <v>-5.0000000000000001E-3</v>
      </c>
      <c r="M104">
        <f t="shared" si="1"/>
        <v>0</v>
      </c>
    </row>
    <row r="105" spans="1:13">
      <c r="A105" t="s">
        <v>1504</v>
      </c>
      <c r="B105">
        <v>601755</v>
      </c>
      <c r="C105" t="s">
        <v>1522</v>
      </c>
      <c r="D105">
        <v>825352</v>
      </c>
      <c r="E105" t="s">
        <v>1525</v>
      </c>
      <c r="F105">
        <v>601783</v>
      </c>
      <c r="G105" t="s">
        <v>2520</v>
      </c>
      <c r="H105" t="s">
        <v>2839</v>
      </c>
      <c r="I105" t="s">
        <v>2403</v>
      </c>
      <c r="J105" t="s">
        <v>1504</v>
      </c>
      <c r="K105">
        <v>-5.0000000000000001E-3</v>
      </c>
      <c r="L105">
        <v>-5.0000000000000001E-3</v>
      </c>
      <c r="M105">
        <f t="shared" si="1"/>
        <v>0</v>
      </c>
    </row>
    <row r="106" spans="1:13">
      <c r="A106" t="s">
        <v>1504</v>
      </c>
      <c r="B106">
        <v>601755</v>
      </c>
      <c r="C106" t="s">
        <v>1522</v>
      </c>
      <c r="D106">
        <v>825352</v>
      </c>
      <c r="E106" t="s">
        <v>1523</v>
      </c>
      <c r="F106">
        <v>825480</v>
      </c>
      <c r="G106" t="s">
        <v>2516</v>
      </c>
      <c r="H106" t="s">
        <v>2839</v>
      </c>
      <c r="I106" t="s">
        <v>2403</v>
      </c>
      <c r="J106" t="s">
        <v>1504</v>
      </c>
      <c r="K106">
        <v>-5.0000000000000001E-3</v>
      </c>
      <c r="L106">
        <v>-5.0000000000000001E-3</v>
      </c>
      <c r="M106">
        <f t="shared" si="1"/>
        <v>0</v>
      </c>
    </row>
    <row r="107" spans="1:13">
      <c r="A107" t="s">
        <v>1504</v>
      </c>
      <c r="B107">
        <v>601755</v>
      </c>
      <c r="C107" t="s">
        <v>1522</v>
      </c>
      <c r="D107">
        <v>825352</v>
      </c>
      <c r="E107" t="s">
        <v>1534</v>
      </c>
      <c r="F107">
        <v>826248</v>
      </c>
      <c r="G107" t="s">
        <v>2560</v>
      </c>
      <c r="H107" t="s">
        <v>2839</v>
      </c>
      <c r="I107" t="s">
        <v>2403</v>
      </c>
      <c r="J107" t="s">
        <v>1504</v>
      </c>
      <c r="K107">
        <v>-5.0000000000000001E-3</v>
      </c>
      <c r="L107">
        <v>-5.0000000000000001E-3</v>
      </c>
      <c r="M107">
        <f t="shared" si="1"/>
        <v>0</v>
      </c>
    </row>
    <row r="108" spans="1:13">
      <c r="A108" t="s">
        <v>1504</v>
      </c>
      <c r="B108">
        <v>601755</v>
      </c>
      <c r="C108" t="s">
        <v>1522</v>
      </c>
      <c r="D108">
        <v>825352</v>
      </c>
      <c r="E108" t="s">
        <v>423</v>
      </c>
      <c r="F108">
        <v>826120</v>
      </c>
      <c r="G108" t="s">
        <v>2539</v>
      </c>
      <c r="H108" t="s">
        <v>2839</v>
      </c>
      <c r="I108" t="s">
        <v>2403</v>
      </c>
      <c r="J108" t="s">
        <v>1504</v>
      </c>
      <c r="K108">
        <v>-5.0000000000000001E-3</v>
      </c>
      <c r="L108">
        <v>-5.0000000000000001E-3</v>
      </c>
      <c r="M108">
        <f t="shared" si="1"/>
        <v>0</v>
      </c>
    </row>
    <row r="109" spans="1:13">
      <c r="A109" t="s">
        <v>1504</v>
      </c>
      <c r="B109">
        <v>601755</v>
      </c>
      <c r="C109" t="s">
        <v>1522</v>
      </c>
      <c r="D109">
        <v>825352</v>
      </c>
      <c r="E109" t="s">
        <v>1530</v>
      </c>
      <c r="F109">
        <v>825608</v>
      </c>
      <c r="G109" t="s">
        <v>2535</v>
      </c>
      <c r="H109" t="s">
        <v>2839</v>
      </c>
      <c r="I109" t="s">
        <v>2403</v>
      </c>
      <c r="J109" t="s">
        <v>1504</v>
      </c>
      <c r="K109">
        <v>-5.0000000000000001E-3</v>
      </c>
      <c r="L109">
        <v>-5.0000000000000001E-3</v>
      </c>
      <c r="M109">
        <f t="shared" si="1"/>
        <v>0</v>
      </c>
    </row>
    <row r="110" spans="1:13">
      <c r="A110" t="s">
        <v>1504</v>
      </c>
      <c r="B110">
        <v>601755</v>
      </c>
      <c r="C110" t="s">
        <v>1522</v>
      </c>
      <c r="D110">
        <v>825352</v>
      </c>
      <c r="E110" t="s">
        <v>1528</v>
      </c>
      <c r="F110">
        <v>826376</v>
      </c>
      <c r="G110" t="s">
        <v>2502</v>
      </c>
      <c r="H110" t="s">
        <v>2839</v>
      </c>
      <c r="I110" t="s">
        <v>2403</v>
      </c>
      <c r="J110" t="s">
        <v>1504</v>
      </c>
      <c r="K110">
        <v>-5.0000000000000001E-3</v>
      </c>
      <c r="L110">
        <v>-5.0000000000000001E-3</v>
      </c>
      <c r="M110">
        <f t="shared" si="1"/>
        <v>0</v>
      </c>
    </row>
    <row r="111" spans="1:13">
      <c r="A111" t="s">
        <v>1504</v>
      </c>
      <c r="B111">
        <v>601755</v>
      </c>
      <c r="C111" t="s">
        <v>1522</v>
      </c>
      <c r="D111">
        <v>825352</v>
      </c>
      <c r="E111" t="s">
        <v>1527</v>
      </c>
      <c r="F111">
        <v>826504</v>
      </c>
      <c r="G111" t="s">
        <v>2507</v>
      </c>
      <c r="H111" t="s">
        <v>2839</v>
      </c>
      <c r="I111" t="s">
        <v>2403</v>
      </c>
      <c r="J111" t="s">
        <v>1504</v>
      </c>
      <c r="K111">
        <v>-5.0000000000000001E-3</v>
      </c>
      <c r="L111">
        <v>-5.0000000000000001E-3</v>
      </c>
      <c r="M111">
        <f t="shared" si="1"/>
        <v>0</v>
      </c>
    </row>
    <row r="112" spans="1:13">
      <c r="A112" t="s">
        <v>1504</v>
      </c>
      <c r="B112">
        <v>601755</v>
      </c>
      <c r="C112" t="s">
        <v>1522</v>
      </c>
      <c r="D112">
        <v>825352</v>
      </c>
      <c r="E112" t="s">
        <v>1526</v>
      </c>
      <c r="F112">
        <v>825736</v>
      </c>
      <c r="G112" t="s">
        <v>2525</v>
      </c>
      <c r="H112" t="s">
        <v>2839</v>
      </c>
      <c r="I112" t="s">
        <v>2403</v>
      </c>
      <c r="J112" t="s">
        <v>1504</v>
      </c>
      <c r="K112">
        <v>-5.0000000000000001E-3</v>
      </c>
      <c r="L112">
        <v>-5.0000000000000001E-3</v>
      </c>
      <c r="M112">
        <f t="shared" si="1"/>
        <v>0</v>
      </c>
    </row>
    <row r="113" spans="1:13">
      <c r="A113" t="s">
        <v>1504</v>
      </c>
      <c r="B113">
        <v>601755</v>
      </c>
      <c r="C113" t="s">
        <v>1522</v>
      </c>
      <c r="D113">
        <v>825352</v>
      </c>
      <c r="E113" t="s">
        <v>1524</v>
      </c>
      <c r="F113">
        <v>825864</v>
      </c>
      <c r="G113" t="s">
        <v>2512</v>
      </c>
      <c r="H113" t="s">
        <v>2839</v>
      </c>
      <c r="I113" t="s">
        <v>2403</v>
      </c>
      <c r="J113" t="s">
        <v>1504</v>
      </c>
      <c r="K113">
        <v>-5.0000000000000001E-3</v>
      </c>
      <c r="L113">
        <v>-5.0000000000000001E-3</v>
      </c>
      <c r="M113">
        <f t="shared" si="1"/>
        <v>0</v>
      </c>
    </row>
    <row r="114" spans="1:13">
      <c r="A114" t="s">
        <v>1717</v>
      </c>
      <c r="B114">
        <v>700645</v>
      </c>
      <c r="C114" t="s">
        <v>1719</v>
      </c>
      <c r="D114">
        <v>700646</v>
      </c>
      <c r="E114" t="s">
        <v>1721</v>
      </c>
      <c r="F114">
        <v>700649</v>
      </c>
      <c r="G114" t="s">
        <v>2866</v>
      </c>
      <c r="H114" t="s">
        <v>2505</v>
      </c>
      <c r="I114" t="s">
        <v>2457</v>
      </c>
      <c r="J114" t="s">
        <v>1717</v>
      </c>
      <c r="K114">
        <v>-0.02</v>
      </c>
      <c r="L114">
        <v>-4.4999999999999998E-2</v>
      </c>
      <c r="M114">
        <f t="shared" si="1"/>
        <v>-2.4999999999999998E-2</v>
      </c>
    </row>
    <row r="115" spans="1:13">
      <c r="A115" t="s">
        <v>1504</v>
      </c>
      <c r="B115">
        <v>601755</v>
      </c>
      <c r="C115" t="s">
        <v>1505</v>
      </c>
      <c r="D115">
        <v>826760</v>
      </c>
      <c r="E115" t="s">
        <v>1512</v>
      </c>
      <c r="F115">
        <v>827528</v>
      </c>
      <c r="G115" t="s">
        <v>2719</v>
      </c>
      <c r="H115" t="s">
        <v>2869</v>
      </c>
      <c r="I115" t="s">
        <v>2403</v>
      </c>
      <c r="J115" t="s">
        <v>1504</v>
      </c>
      <c r="K115">
        <v>-0.02</v>
      </c>
      <c r="L115">
        <v>-0.02</v>
      </c>
      <c r="M115">
        <f t="shared" si="1"/>
        <v>0</v>
      </c>
    </row>
    <row r="116" spans="1:13">
      <c r="A116" t="s">
        <v>1504</v>
      </c>
      <c r="B116">
        <v>601755</v>
      </c>
      <c r="C116" t="s">
        <v>1505</v>
      </c>
      <c r="D116">
        <v>826760</v>
      </c>
      <c r="E116" t="s">
        <v>1514</v>
      </c>
      <c r="F116">
        <v>827016</v>
      </c>
      <c r="G116" t="s">
        <v>2727</v>
      </c>
      <c r="H116" t="s">
        <v>2869</v>
      </c>
      <c r="I116" t="s">
        <v>2403</v>
      </c>
      <c r="J116" t="s">
        <v>1504</v>
      </c>
      <c r="K116">
        <v>-0.02</v>
      </c>
      <c r="L116">
        <v>-0.02</v>
      </c>
      <c r="M116">
        <f t="shared" si="1"/>
        <v>0</v>
      </c>
    </row>
    <row r="117" spans="1:13">
      <c r="A117" t="s">
        <v>1504</v>
      </c>
      <c r="B117">
        <v>601755</v>
      </c>
      <c r="C117" t="s">
        <v>1505</v>
      </c>
      <c r="D117">
        <v>826760</v>
      </c>
      <c r="E117" t="s">
        <v>1515</v>
      </c>
      <c r="F117">
        <v>827144</v>
      </c>
      <c r="G117" t="s">
        <v>2731</v>
      </c>
      <c r="H117" t="s">
        <v>2869</v>
      </c>
      <c r="I117" t="s">
        <v>2403</v>
      </c>
      <c r="J117" t="s">
        <v>1504</v>
      </c>
      <c r="K117">
        <v>-0.02</v>
      </c>
      <c r="L117">
        <v>-0.02</v>
      </c>
      <c r="M117">
        <f t="shared" si="1"/>
        <v>0</v>
      </c>
    </row>
    <row r="118" spans="1:13">
      <c r="A118" t="s">
        <v>1504</v>
      </c>
      <c r="B118">
        <v>601755</v>
      </c>
      <c r="C118" t="s">
        <v>1505</v>
      </c>
      <c r="D118">
        <v>826760</v>
      </c>
      <c r="E118" t="s">
        <v>1513</v>
      </c>
      <c r="F118">
        <v>828040</v>
      </c>
      <c r="G118" t="s">
        <v>2695</v>
      </c>
      <c r="H118" t="s">
        <v>2869</v>
      </c>
      <c r="I118" t="s">
        <v>2403</v>
      </c>
      <c r="J118" t="s">
        <v>1504</v>
      </c>
      <c r="K118">
        <v>-0.02</v>
      </c>
      <c r="L118">
        <v>-0.02</v>
      </c>
      <c r="M118">
        <f t="shared" si="1"/>
        <v>0</v>
      </c>
    </row>
    <row r="119" spans="1:13">
      <c r="A119" t="s">
        <v>1504</v>
      </c>
      <c r="B119">
        <v>601755</v>
      </c>
      <c r="C119" t="s">
        <v>1505</v>
      </c>
      <c r="D119">
        <v>826760</v>
      </c>
      <c r="E119" t="s">
        <v>1511</v>
      </c>
      <c r="F119">
        <v>827272</v>
      </c>
      <c r="G119" t="s">
        <v>2711</v>
      </c>
      <c r="H119" t="s">
        <v>2869</v>
      </c>
      <c r="I119" t="s">
        <v>2403</v>
      </c>
      <c r="J119" t="s">
        <v>1504</v>
      </c>
      <c r="K119">
        <v>-0.02</v>
      </c>
      <c r="L119">
        <v>-0.02</v>
      </c>
      <c r="M119">
        <f t="shared" si="1"/>
        <v>0</v>
      </c>
    </row>
    <row r="120" spans="1:13">
      <c r="A120" t="s">
        <v>1504</v>
      </c>
      <c r="B120">
        <v>601755</v>
      </c>
      <c r="C120" t="s">
        <v>1505</v>
      </c>
      <c r="D120">
        <v>826760</v>
      </c>
      <c r="E120" t="s">
        <v>1506</v>
      </c>
      <c r="F120">
        <v>827400</v>
      </c>
      <c r="G120" t="s">
        <v>2699</v>
      </c>
      <c r="H120" t="s">
        <v>2869</v>
      </c>
      <c r="I120" t="s">
        <v>2403</v>
      </c>
      <c r="J120" t="s">
        <v>1504</v>
      </c>
      <c r="K120">
        <v>-0.02</v>
      </c>
      <c r="L120">
        <v>-0.02</v>
      </c>
      <c r="M120">
        <f t="shared" si="1"/>
        <v>0</v>
      </c>
    </row>
    <row r="121" spans="1:13">
      <c r="A121" t="s">
        <v>1504</v>
      </c>
      <c r="B121">
        <v>601755</v>
      </c>
      <c r="C121" t="s">
        <v>1505</v>
      </c>
      <c r="D121">
        <v>826760</v>
      </c>
      <c r="E121" t="s">
        <v>1510</v>
      </c>
      <c r="F121">
        <v>827912</v>
      </c>
      <c r="G121" t="s">
        <v>2707</v>
      </c>
      <c r="H121" t="s">
        <v>2869</v>
      </c>
      <c r="I121" t="s">
        <v>2403</v>
      </c>
      <c r="J121" t="s">
        <v>1504</v>
      </c>
      <c r="K121">
        <v>-0.02</v>
      </c>
      <c r="L121">
        <v>-0.02</v>
      </c>
      <c r="M121">
        <f t="shared" si="1"/>
        <v>0</v>
      </c>
    </row>
    <row r="122" spans="1:13">
      <c r="A122" t="s">
        <v>1504</v>
      </c>
      <c r="B122">
        <v>601755</v>
      </c>
      <c r="C122" t="s">
        <v>1505</v>
      </c>
      <c r="D122">
        <v>826760</v>
      </c>
      <c r="E122" t="s">
        <v>1507</v>
      </c>
      <c r="F122">
        <v>827656</v>
      </c>
      <c r="G122" t="s">
        <v>2715</v>
      </c>
      <c r="H122" t="s">
        <v>2869</v>
      </c>
      <c r="I122" t="s">
        <v>2403</v>
      </c>
      <c r="J122" t="s">
        <v>1504</v>
      </c>
      <c r="K122">
        <v>-0.02</v>
      </c>
      <c r="L122">
        <v>-0.02</v>
      </c>
      <c r="M122">
        <f t="shared" si="1"/>
        <v>0</v>
      </c>
    </row>
    <row r="123" spans="1:13">
      <c r="A123" t="s">
        <v>1504</v>
      </c>
      <c r="B123">
        <v>601755</v>
      </c>
      <c r="C123" t="s">
        <v>1505</v>
      </c>
      <c r="D123">
        <v>826760</v>
      </c>
      <c r="E123" t="s">
        <v>1509</v>
      </c>
      <c r="F123">
        <v>827784</v>
      </c>
      <c r="G123" t="s">
        <v>2703</v>
      </c>
      <c r="H123" t="s">
        <v>2869</v>
      </c>
      <c r="I123" t="s">
        <v>2403</v>
      </c>
      <c r="J123" t="s">
        <v>1504</v>
      </c>
      <c r="K123">
        <v>-0.02</v>
      </c>
      <c r="L123">
        <v>-0.02</v>
      </c>
      <c r="M123">
        <f t="shared" si="1"/>
        <v>0</v>
      </c>
    </row>
    <row r="124" spans="1:13">
      <c r="A124" t="s">
        <v>1504</v>
      </c>
      <c r="B124">
        <v>601755</v>
      </c>
      <c r="C124" t="s">
        <v>1516</v>
      </c>
      <c r="D124">
        <v>828168</v>
      </c>
      <c r="E124" t="s">
        <v>1518</v>
      </c>
      <c r="F124">
        <v>828680</v>
      </c>
      <c r="G124" t="s">
        <v>2605</v>
      </c>
      <c r="H124" t="s">
        <v>2888</v>
      </c>
      <c r="I124" t="s">
        <v>2403</v>
      </c>
      <c r="J124" t="s">
        <v>1504</v>
      </c>
      <c r="K124">
        <v>-5.0000000000000001E-3</v>
      </c>
      <c r="L124">
        <v>-5.0000000000000001E-3</v>
      </c>
      <c r="M124">
        <f t="shared" si="1"/>
        <v>0</v>
      </c>
    </row>
    <row r="125" spans="1:13">
      <c r="A125" t="s">
        <v>1504</v>
      </c>
      <c r="B125">
        <v>601755</v>
      </c>
      <c r="C125" t="s">
        <v>1516</v>
      </c>
      <c r="D125">
        <v>828168</v>
      </c>
      <c r="E125" t="s">
        <v>1519</v>
      </c>
      <c r="F125">
        <v>828808</v>
      </c>
      <c r="G125" t="s">
        <v>2609</v>
      </c>
      <c r="H125" t="s">
        <v>2888</v>
      </c>
      <c r="I125" t="s">
        <v>2403</v>
      </c>
      <c r="J125" t="s">
        <v>1504</v>
      </c>
      <c r="K125">
        <v>-5.0000000000000001E-3</v>
      </c>
      <c r="L125">
        <v>-5.0000000000000001E-3</v>
      </c>
      <c r="M125">
        <f t="shared" si="1"/>
        <v>0</v>
      </c>
    </row>
    <row r="126" spans="1:13">
      <c r="A126" t="s">
        <v>1504</v>
      </c>
      <c r="B126">
        <v>601755</v>
      </c>
      <c r="C126" t="s">
        <v>1516</v>
      </c>
      <c r="D126">
        <v>828168</v>
      </c>
      <c r="E126" t="s">
        <v>446</v>
      </c>
      <c r="F126">
        <v>828424</v>
      </c>
      <c r="G126" t="s">
        <v>2630</v>
      </c>
      <c r="H126" t="s">
        <v>2888</v>
      </c>
      <c r="I126" t="s">
        <v>2403</v>
      </c>
      <c r="J126" t="s">
        <v>1504</v>
      </c>
      <c r="K126">
        <v>-5.0000000000000001E-3</v>
      </c>
      <c r="L126">
        <v>-5.0000000000000001E-3</v>
      </c>
      <c r="M126">
        <f t="shared" si="1"/>
        <v>0</v>
      </c>
    </row>
    <row r="127" spans="1:13">
      <c r="A127" t="s">
        <v>1504</v>
      </c>
      <c r="B127">
        <v>601755</v>
      </c>
      <c r="C127" t="s">
        <v>1516</v>
      </c>
      <c r="D127">
        <v>828168</v>
      </c>
      <c r="E127" t="s">
        <v>445</v>
      </c>
      <c r="F127">
        <v>829064</v>
      </c>
      <c r="G127" t="s">
        <v>2626</v>
      </c>
      <c r="H127" t="s">
        <v>2888</v>
      </c>
      <c r="I127" t="s">
        <v>2403</v>
      </c>
      <c r="J127" t="s">
        <v>1504</v>
      </c>
      <c r="K127">
        <v>-0.02</v>
      </c>
      <c r="L127">
        <v>-0.02</v>
      </c>
      <c r="M127">
        <f t="shared" si="1"/>
        <v>0</v>
      </c>
    </row>
    <row r="128" spans="1:13">
      <c r="A128" t="s">
        <v>1504</v>
      </c>
      <c r="B128">
        <v>601755</v>
      </c>
      <c r="C128" t="s">
        <v>1516</v>
      </c>
      <c r="D128">
        <v>828168</v>
      </c>
      <c r="E128" t="s">
        <v>444</v>
      </c>
      <c r="F128">
        <v>828552</v>
      </c>
      <c r="G128" t="s">
        <v>2622</v>
      </c>
      <c r="H128" t="s">
        <v>2888</v>
      </c>
      <c r="I128" t="s">
        <v>2403</v>
      </c>
      <c r="J128" t="s">
        <v>1504</v>
      </c>
      <c r="K128">
        <v>-5.0000000000000001E-3</v>
      </c>
      <c r="L128">
        <v>-5.0000000000000001E-3</v>
      </c>
      <c r="M128">
        <f t="shared" si="1"/>
        <v>0</v>
      </c>
    </row>
    <row r="129" spans="1:13">
      <c r="A129" t="s">
        <v>1504</v>
      </c>
      <c r="B129">
        <v>601755</v>
      </c>
      <c r="C129" t="s">
        <v>1516</v>
      </c>
      <c r="D129">
        <v>828168</v>
      </c>
      <c r="E129" t="s">
        <v>1521</v>
      </c>
      <c r="F129">
        <v>880784</v>
      </c>
      <c r="G129" t="s">
        <v>2618</v>
      </c>
      <c r="H129" t="s">
        <v>2888</v>
      </c>
      <c r="I129" t="s">
        <v>2403</v>
      </c>
      <c r="J129" t="s">
        <v>1504</v>
      </c>
      <c r="K129">
        <v>-5.0000000000000001E-3</v>
      </c>
      <c r="L129">
        <v>-5.0000000000000001E-3</v>
      </c>
      <c r="M129">
        <f t="shared" si="1"/>
        <v>0</v>
      </c>
    </row>
    <row r="130" spans="1:13">
      <c r="A130" t="s">
        <v>1504</v>
      </c>
      <c r="B130">
        <v>601755</v>
      </c>
      <c r="C130" t="s">
        <v>1516</v>
      </c>
      <c r="D130">
        <v>828168</v>
      </c>
      <c r="E130" t="s">
        <v>1520</v>
      </c>
      <c r="F130">
        <v>828296</v>
      </c>
      <c r="G130" t="s">
        <v>2614</v>
      </c>
      <c r="H130" t="s">
        <v>2888</v>
      </c>
      <c r="I130" t="s">
        <v>2403</v>
      </c>
      <c r="J130" t="s">
        <v>1504</v>
      </c>
      <c r="K130">
        <v>-5.0000000000000001E-3</v>
      </c>
      <c r="L130">
        <v>-5.0000000000000001E-3</v>
      </c>
      <c r="M130">
        <f t="shared" si="1"/>
        <v>0</v>
      </c>
    </row>
    <row r="131" spans="1:13">
      <c r="A131" t="s">
        <v>1504</v>
      </c>
      <c r="B131">
        <v>601755</v>
      </c>
      <c r="C131" t="s">
        <v>1516</v>
      </c>
      <c r="D131">
        <v>828168</v>
      </c>
      <c r="E131" t="s">
        <v>1517</v>
      </c>
      <c r="F131">
        <v>828936</v>
      </c>
      <c r="G131" t="s">
        <v>2601</v>
      </c>
      <c r="H131" t="s">
        <v>2888</v>
      </c>
      <c r="I131" t="s">
        <v>2403</v>
      </c>
      <c r="J131" t="s">
        <v>1504</v>
      </c>
      <c r="K131">
        <v>-5.0000000000000001E-3</v>
      </c>
      <c r="L131">
        <v>-5.0000000000000001E-3</v>
      </c>
      <c r="M131">
        <f t="shared" si="1"/>
        <v>0</v>
      </c>
    </row>
    <row r="132" spans="1:13">
      <c r="A132" t="s">
        <v>1504</v>
      </c>
      <c r="B132">
        <v>601755</v>
      </c>
      <c r="C132" t="s">
        <v>1536</v>
      </c>
      <c r="D132">
        <v>829192</v>
      </c>
      <c r="E132" t="s">
        <v>1538</v>
      </c>
      <c r="F132">
        <v>829320</v>
      </c>
      <c r="G132" t="s">
        <v>2576</v>
      </c>
      <c r="H132" t="s">
        <v>2905</v>
      </c>
      <c r="I132" t="s">
        <v>2403</v>
      </c>
      <c r="J132" t="s">
        <v>1504</v>
      </c>
      <c r="K132">
        <v>-0.02</v>
      </c>
      <c r="L132">
        <v>-0.02</v>
      </c>
      <c r="M132">
        <f t="shared" si="1"/>
        <v>0</v>
      </c>
    </row>
    <row r="133" spans="1:13">
      <c r="A133" t="s">
        <v>1504</v>
      </c>
      <c r="B133">
        <v>601755</v>
      </c>
      <c r="C133" t="s">
        <v>1536</v>
      </c>
      <c r="D133">
        <v>829192</v>
      </c>
      <c r="E133" t="s">
        <v>1544</v>
      </c>
      <c r="F133">
        <v>829576</v>
      </c>
      <c r="G133" t="s">
        <v>2568</v>
      </c>
      <c r="H133" t="s">
        <v>2905</v>
      </c>
      <c r="I133" t="s">
        <v>2403</v>
      </c>
      <c r="J133" t="s">
        <v>1504</v>
      </c>
      <c r="K133">
        <v>-0.02</v>
      </c>
      <c r="L133">
        <v>-0.02</v>
      </c>
      <c r="M133">
        <f t="shared" ref="M133:M196" si="2">L133-K133</f>
        <v>0</v>
      </c>
    </row>
    <row r="134" spans="1:13">
      <c r="A134" t="s">
        <v>1504</v>
      </c>
      <c r="B134">
        <v>601755</v>
      </c>
      <c r="C134" t="s">
        <v>1536</v>
      </c>
      <c r="D134">
        <v>829192</v>
      </c>
      <c r="E134" t="s">
        <v>1539</v>
      </c>
      <c r="F134">
        <v>829960</v>
      </c>
      <c r="G134" t="s">
        <v>2572</v>
      </c>
      <c r="H134" t="s">
        <v>2905</v>
      </c>
      <c r="I134" t="s">
        <v>2403</v>
      </c>
      <c r="J134" t="s">
        <v>1504</v>
      </c>
      <c r="K134">
        <v>-0.02</v>
      </c>
      <c r="L134">
        <v>-0.02</v>
      </c>
      <c r="M134">
        <f t="shared" si="2"/>
        <v>0</v>
      </c>
    </row>
    <row r="135" spans="1:13">
      <c r="A135" t="s">
        <v>1504</v>
      </c>
      <c r="B135">
        <v>601755</v>
      </c>
      <c r="C135" t="s">
        <v>1536</v>
      </c>
      <c r="D135">
        <v>829192</v>
      </c>
      <c r="E135" t="s">
        <v>1540</v>
      </c>
      <c r="F135">
        <v>829832</v>
      </c>
      <c r="G135" t="s">
        <v>2589</v>
      </c>
      <c r="H135" t="s">
        <v>2905</v>
      </c>
      <c r="I135" t="s">
        <v>2403</v>
      </c>
      <c r="J135" t="s">
        <v>1504</v>
      </c>
      <c r="K135">
        <v>-0.02</v>
      </c>
      <c r="L135">
        <v>-0.02</v>
      </c>
      <c r="M135">
        <f t="shared" si="2"/>
        <v>0</v>
      </c>
    </row>
    <row r="136" spans="1:13">
      <c r="A136" t="s">
        <v>1504</v>
      </c>
      <c r="B136">
        <v>601755</v>
      </c>
      <c r="C136" t="s">
        <v>1536</v>
      </c>
      <c r="D136">
        <v>829192</v>
      </c>
      <c r="E136" t="s">
        <v>1541</v>
      </c>
      <c r="F136">
        <v>829704</v>
      </c>
      <c r="G136" t="s">
        <v>2564</v>
      </c>
      <c r="H136" t="s">
        <v>2905</v>
      </c>
      <c r="I136" t="s">
        <v>2403</v>
      </c>
      <c r="J136" t="s">
        <v>1504</v>
      </c>
      <c r="K136">
        <v>-0.02</v>
      </c>
      <c r="L136">
        <v>-0.02</v>
      </c>
      <c r="M136">
        <f t="shared" si="2"/>
        <v>0</v>
      </c>
    </row>
    <row r="137" spans="1:13">
      <c r="A137" t="s">
        <v>1504</v>
      </c>
      <c r="B137">
        <v>601755</v>
      </c>
      <c r="C137" t="s">
        <v>1536</v>
      </c>
      <c r="D137">
        <v>829192</v>
      </c>
      <c r="E137" t="s">
        <v>1543</v>
      </c>
      <c r="F137">
        <v>829448</v>
      </c>
      <c r="G137" t="s">
        <v>2580</v>
      </c>
      <c r="H137" t="s">
        <v>2905</v>
      </c>
      <c r="I137" t="s">
        <v>2403</v>
      </c>
      <c r="J137" t="s">
        <v>1504</v>
      </c>
      <c r="K137">
        <v>-0.02</v>
      </c>
      <c r="L137">
        <v>-0.02</v>
      </c>
      <c r="M137">
        <f t="shared" si="2"/>
        <v>0</v>
      </c>
    </row>
    <row r="138" spans="1:13">
      <c r="A138" t="s">
        <v>1504</v>
      </c>
      <c r="B138">
        <v>601755</v>
      </c>
      <c r="C138" t="s">
        <v>1536</v>
      </c>
      <c r="D138">
        <v>829192</v>
      </c>
      <c r="E138" t="s">
        <v>1542</v>
      </c>
      <c r="F138">
        <v>830216</v>
      </c>
      <c r="G138" t="s">
        <v>2593</v>
      </c>
      <c r="H138" t="s">
        <v>2905</v>
      </c>
      <c r="I138" t="s">
        <v>2403</v>
      </c>
      <c r="J138" t="s">
        <v>1504</v>
      </c>
      <c r="K138">
        <v>-0.02</v>
      </c>
      <c r="L138">
        <v>-0.02</v>
      </c>
      <c r="M138">
        <f t="shared" si="2"/>
        <v>0</v>
      </c>
    </row>
    <row r="139" spans="1:13">
      <c r="A139" t="s">
        <v>1504</v>
      </c>
      <c r="B139">
        <v>601755</v>
      </c>
      <c r="C139" t="s">
        <v>1536</v>
      </c>
      <c r="D139">
        <v>829192</v>
      </c>
      <c r="E139" t="s">
        <v>1537</v>
      </c>
      <c r="F139">
        <v>830088</v>
      </c>
      <c r="G139" t="s">
        <v>2585</v>
      </c>
      <c r="H139" t="s">
        <v>2905</v>
      </c>
      <c r="I139" t="s">
        <v>2403</v>
      </c>
      <c r="J139" t="s">
        <v>1504</v>
      </c>
      <c r="K139">
        <v>-0.02</v>
      </c>
      <c r="L139">
        <v>-0.02</v>
      </c>
      <c r="M139">
        <f t="shared" si="2"/>
        <v>0</v>
      </c>
    </row>
    <row r="140" spans="1:13">
      <c r="A140" t="s">
        <v>1504</v>
      </c>
      <c r="B140">
        <v>601755</v>
      </c>
      <c r="C140" t="s">
        <v>1545</v>
      </c>
      <c r="D140">
        <v>830344</v>
      </c>
      <c r="E140" t="s">
        <v>1553</v>
      </c>
      <c r="F140">
        <v>986888</v>
      </c>
      <c r="G140" t="s">
        <v>2691</v>
      </c>
      <c r="H140" t="s">
        <v>2923</v>
      </c>
      <c r="I140" t="s">
        <v>2403</v>
      </c>
      <c r="J140" t="s">
        <v>1504</v>
      </c>
      <c r="K140">
        <v>-5.0000000000000001E-3</v>
      </c>
      <c r="L140">
        <v>-5.0000000000000001E-3</v>
      </c>
      <c r="M140">
        <f t="shared" si="2"/>
        <v>0</v>
      </c>
    </row>
    <row r="141" spans="1:13">
      <c r="A141" t="s">
        <v>1504</v>
      </c>
      <c r="B141">
        <v>601755</v>
      </c>
      <c r="C141" t="s">
        <v>1545</v>
      </c>
      <c r="D141">
        <v>830344</v>
      </c>
      <c r="E141" t="s">
        <v>1555</v>
      </c>
      <c r="F141">
        <v>830856</v>
      </c>
      <c r="G141" t="s">
        <v>2662</v>
      </c>
      <c r="H141" t="s">
        <v>2923</v>
      </c>
      <c r="I141" t="s">
        <v>2403</v>
      </c>
      <c r="J141" t="s">
        <v>1504</v>
      </c>
      <c r="K141">
        <v>-5.0000000000000001E-3</v>
      </c>
      <c r="L141">
        <v>-5.0000000000000001E-3</v>
      </c>
      <c r="M141">
        <f t="shared" si="2"/>
        <v>0</v>
      </c>
    </row>
    <row r="142" spans="1:13">
      <c r="A142" t="s">
        <v>1504</v>
      </c>
      <c r="B142">
        <v>601755</v>
      </c>
      <c r="C142" t="s">
        <v>1545</v>
      </c>
      <c r="D142">
        <v>830344</v>
      </c>
      <c r="E142" t="s">
        <v>1554</v>
      </c>
      <c r="F142">
        <v>987784</v>
      </c>
      <c r="G142" t="s">
        <v>2642</v>
      </c>
      <c r="H142" t="s">
        <v>2923</v>
      </c>
      <c r="I142" t="s">
        <v>2403</v>
      </c>
      <c r="J142" t="s">
        <v>1504</v>
      </c>
      <c r="K142">
        <v>-5.0000000000000001E-3</v>
      </c>
      <c r="L142">
        <v>-5.0000000000000001E-3</v>
      </c>
      <c r="M142">
        <f t="shared" si="2"/>
        <v>0</v>
      </c>
    </row>
    <row r="143" spans="1:13">
      <c r="A143" t="s">
        <v>1504</v>
      </c>
      <c r="B143">
        <v>601755</v>
      </c>
      <c r="C143" t="s">
        <v>1545</v>
      </c>
      <c r="D143">
        <v>830344</v>
      </c>
      <c r="E143" t="s">
        <v>1556</v>
      </c>
      <c r="F143">
        <v>987656</v>
      </c>
      <c r="G143" t="s">
        <v>2638</v>
      </c>
      <c r="H143" t="s">
        <v>2923</v>
      </c>
      <c r="I143" t="s">
        <v>2403</v>
      </c>
      <c r="J143" t="s">
        <v>1504</v>
      </c>
      <c r="K143">
        <v>-5.0000000000000001E-3</v>
      </c>
      <c r="L143">
        <v>-5.0000000000000001E-3</v>
      </c>
      <c r="M143">
        <f t="shared" si="2"/>
        <v>0</v>
      </c>
    </row>
    <row r="144" spans="1:13">
      <c r="A144" t="s">
        <v>1504</v>
      </c>
      <c r="B144">
        <v>601755</v>
      </c>
      <c r="C144" t="s">
        <v>1545</v>
      </c>
      <c r="D144">
        <v>830344</v>
      </c>
      <c r="E144" t="s">
        <v>1550</v>
      </c>
      <c r="F144">
        <v>993160</v>
      </c>
      <c r="G144" t="s">
        <v>2679</v>
      </c>
      <c r="H144" t="s">
        <v>2923</v>
      </c>
      <c r="I144" t="s">
        <v>2403</v>
      </c>
      <c r="J144" t="s">
        <v>1504</v>
      </c>
      <c r="K144">
        <v>-0.02</v>
      </c>
      <c r="L144">
        <v>-0.02</v>
      </c>
      <c r="M144">
        <f t="shared" si="2"/>
        <v>0</v>
      </c>
    </row>
    <row r="145" spans="1:13">
      <c r="A145" t="s">
        <v>1504</v>
      </c>
      <c r="B145">
        <v>601755</v>
      </c>
      <c r="C145" t="s">
        <v>1545</v>
      </c>
      <c r="D145">
        <v>830344</v>
      </c>
      <c r="E145" t="s">
        <v>1552</v>
      </c>
      <c r="F145">
        <v>987528</v>
      </c>
      <c r="G145" t="s">
        <v>2634</v>
      </c>
      <c r="H145" t="s">
        <v>2923</v>
      </c>
      <c r="I145" t="s">
        <v>2403</v>
      </c>
      <c r="J145" t="s">
        <v>1504</v>
      </c>
      <c r="K145">
        <v>-5.0000000000000001E-3</v>
      </c>
      <c r="L145">
        <v>-5.0000000000000001E-3</v>
      </c>
      <c r="M145">
        <f t="shared" si="2"/>
        <v>0</v>
      </c>
    </row>
    <row r="146" spans="1:13">
      <c r="A146" t="s">
        <v>1504</v>
      </c>
      <c r="B146">
        <v>601755</v>
      </c>
      <c r="C146" t="s">
        <v>1545</v>
      </c>
      <c r="D146">
        <v>830344</v>
      </c>
      <c r="E146" t="s">
        <v>1557</v>
      </c>
      <c r="F146">
        <v>830728</v>
      </c>
      <c r="G146" t="s">
        <v>2658</v>
      </c>
      <c r="H146" t="s">
        <v>2923</v>
      </c>
      <c r="I146" t="s">
        <v>2403</v>
      </c>
      <c r="J146" t="s">
        <v>1504</v>
      </c>
      <c r="K146">
        <v>-5.0000000000000001E-3</v>
      </c>
      <c r="L146">
        <v>-5.0000000000000001E-3</v>
      </c>
      <c r="M146">
        <f t="shared" si="2"/>
        <v>0</v>
      </c>
    </row>
    <row r="147" spans="1:13">
      <c r="A147" t="s">
        <v>1504</v>
      </c>
      <c r="B147">
        <v>601755</v>
      </c>
      <c r="C147" t="s">
        <v>1545</v>
      </c>
      <c r="D147">
        <v>830344</v>
      </c>
      <c r="E147" t="s">
        <v>1558</v>
      </c>
      <c r="F147">
        <v>830984</v>
      </c>
      <c r="G147" t="s">
        <v>2687</v>
      </c>
      <c r="H147" t="s">
        <v>2923</v>
      </c>
      <c r="I147" t="s">
        <v>2403</v>
      </c>
      <c r="J147" t="s">
        <v>1504</v>
      </c>
      <c r="K147">
        <v>-5.0000000000000001E-3</v>
      </c>
      <c r="L147">
        <v>-5.0000000000000001E-3</v>
      </c>
      <c r="M147">
        <f t="shared" si="2"/>
        <v>0</v>
      </c>
    </row>
    <row r="148" spans="1:13">
      <c r="A148" t="s">
        <v>1504</v>
      </c>
      <c r="B148">
        <v>601755</v>
      </c>
      <c r="C148" t="s">
        <v>1545</v>
      </c>
      <c r="D148">
        <v>830344</v>
      </c>
      <c r="E148" t="s">
        <v>1549</v>
      </c>
      <c r="F148">
        <v>986248</v>
      </c>
      <c r="G148" t="s">
        <v>2654</v>
      </c>
      <c r="H148" t="s">
        <v>2923</v>
      </c>
      <c r="I148" t="s">
        <v>2403</v>
      </c>
      <c r="J148" t="s">
        <v>1504</v>
      </c>
      <c r="K148">
        <v>-5.0000000000000001E-3</v>
      </c>
      <c r="L148">
        <v>-5.0000000000000001E-3</v>
      </c>
      <c r="M148">
        <f t="shared" si="2"/>
        <v>0</v>
      </c>
    </row>
    <row r="149" spans="1:13">
      <c r="A149" t="s">
        <v>1504</v>
      </c>
      <c r="B149">
        <v>601755</v>
      </c>
      <c r="C149" t="s">
        <v>1545</v>
      </c>
      <c r="D149">
        <v>830344</v>
      </c>
      <c r="E149" t="s">
        <v>1547</v>
      </c>
      <c r="F149">
        <v>830600</v>
      </c>
      <c r="G149" t="s">
        <v>2675</v>
      </c>
      <c r="H149" t="s">
        <v>2923</v>
      </c>
      <c r="I149" t="s">
        <v>2403</v>
      </c>
      <c r="J149" t="s">
        <v>1504</v>
      </c>
      <c r="K149">
        <v>-5.0000000000000001E-3</v>
      </c>
      <c r="L149">
        <v>-5.0000000000000001E-3</v>
      </c>
      <c r="M149">
        <f t="shared" si="2"/>
        <v>0</v>
      </c>
    </row>
    <row r="150" spans="1:13">
      <c r="A150" t="s">
        <v>1504</v>
      </c>
      <c r="B150">
        <v>601755</v>
      </c>
      <c r="C150" t="s">
        <v>1545</v>
      </c>
      <c r="D150">
        <v>830344</v>
      </c>
      <c r="E150" t="s">
        <v>1560</v>
      </c>
      <c r="F150">
        <v>830472</v>
      </c>
      <c r="G150" t="s">
        <v>2650</v>
      </c>
      <c r="H150" t="s">
        <v>2923</v>
      </c>
      <c r="I150" t="s">
        <v>2403</v>
      </c>
      <c r="J150" t="s">
        <v>1504</v>
      </c>
      <c r="K150">
        <v>-5.0000000000000001E-3</v>
      </c>
      <c r="L150">
        <v>-5.0000000000000001E-3</v>
      </c>
      <c r="M150">
        <f t="shared" si="2"/>
        <v>0</v>
      </c>
    </row>
    <row r="151" spans="1:13">
      <c r="A151" t="s">
        <v>1504</v>
      </c>
      <c r="B151">
        <v>601755</v>
      </c>
      <c r="C151" t="s">
        <v>1545</v>
      </c>
      <c r="D151">
        <v>830344</v>
      </c>
      <c r="E151" t="s">
        <v>1559</v>
      </c>
      <c r="F151">
        <v>986504</v>
      </c>
      <c r="G151" t="s">
        <v>2670</v>
      </c>
      <c r="H151" t="s">
        <v>2923</v>
      </c>
      <c r="I151" t="s">
        <v>2403</v>
      </c>
      <c r="J151" t="s">
        <v>1504</v>
      </c>
      <c r="K151">
        <v>-5.0000000000000001E-3</v>
      </c>
      <c r="L151">
        <v>-5.0000000000000001E-3</v>
      </c>
      <c r="M151">
        <f t="shared" si="2"/>
        <v>0</v>
      </c>
    </row>
    <row r="152" spans="1:13">
      <c r="A152" t="s">
        <v>1504</v>
      </c>
      <c r="B152">
        <v>601755</v>
      </c>
      <c r="C152" t="s">
        <v>1545</v>
      </c>
      <c r="D152">
        <v>830344</v>
      </c>
      <c r="E152" t="s">
        <v>1551</v>
      </c>
      <c r="F152">
        <v>985608</v>
      </c>
      <c r="G152" t="s">
        <v>2646</v>
      </c>
      <c r="H152" t="s">
        <v>2923</v>
      </c>
      <c r="I152" t="s">
        <v>2403</v>
      </c>
      <c r="J152" t="s">
        <v>1504</v>
      </c>
      <c r="K152">
        <v>-0.02</v>
      </c>
      <c r="L152">
        <v>-0.02</v>
      </c>
      <c r="M152">
        <f t="shared" si="2"/>
        <v>0</v>
      </c>
    </row>
    <row r="153" spans="1:13">
      <c r="A153" t="s">
        <v>1504</v>
      </c>
      <c r="B153">
        <v>601755</v>
      </c>
      <c r="C153" t="s">
        <v>1545</v>
      </c>
      <c r="D153">
        <v>830344</v>
      </c>
      <c r="E153" t="s">
        <v>1548</v>
      </c>
      <c r="F153">
        <v>987272</v>
      </c>
      <c r="G153" t="s">
        <v>2666</v>
      </c>
      <c r="H153" t="s">
        <v>2923</v>
      </c>
      <c r="I153" t="s">
        <v>2403</v>
      </c>
      <c r="J153" t="s">
        <v>1504</v>
      </c>
      <c r="K153">
        <v>-5.0000000000000001E-3</v>
      </c>
      <c r="L153">
        <v>-5.0000000000000001E-3</v>
      </c>
      <c r="M153">
        <f t="shared" si="2"/>
        <v>0</v>
      </c>
    </row>
    <row r="154" spans="1:13">
      <c r="A154" t="s">
        <v>1504</v>
      </c>
      <c r="B154">
        <v>601755</v>
      </c>
      <c r="C154" t="s">
        <v>1545</v>
      </c>
      <c r="D154">
        <v>830344</v>
      </c>
      <c r="E154" t="s">
        <v>1546</v>
      </c>
      <c r="F154">
        <v>985480</v>
      </c>
      <c r="G154" t="s">
        <v>2683</v>
      </c>
      <c r="H154" t="s">
        <v>2923</v>
      </c>
      <c r="I154" t="s">
        <v>2403</v>
      </c>
      <c r="J154" t="s">
        <v>1504</v>
      </c>
      <c r="K154">
        <v>-5.0000000000000001E-3</v>
      </c>
      <c r="L154">
        <v>-5.0000000000000001E-3</v>
      </c>
      <c r="M154">
        <f t="shared" si="2"/>
        <v>0</v>
      </c>
    </row>
    <row r="155" spans="1:13">
      <c r="A155" t="s">
        <v>1504</v>
      </c>
      <c r="B155">
        <v>601755</v>
      </c>
      <c r="C155" t="s">
        <v>1561</v>
      </c>
      <c r="D155">
        <v>831112</v>
      </c>
      <c r="E155" t="s">
        <v>1580</v>
      </c>
      <c r="F155">
        <v>603002</v>
      </c>
      <c r="G155" t="s">
        <v>2969</v>
      </c>
      <c r="H155" t="s">
        <v>2970</v>
      </c>
      <c r="I155" t="s">
        <v>2971</v>
      </c>
      <c r="J155" t="s">
        <v>2972</v>
      </c>
      <c r="K155">
        <v>-2.7500000000000004E-2</v>
      </c>
      <c r="L155">
        <v>-2.7500000000000004E-2</v>
      </c>
      <c r="M155">
        <f t="shared" si="2"/>
        <v>0</v>
      </c>
    </row>
    <row r="156" spans="1:13">
      <c r="A156" t="s">
        <v>1504</v>
      </c>
      <c r="B156">
        <v>601755</v>
      </c>
      <c r="C156" t="s">
        <v>1561</v>
      </c>
      <c r="D156">
        <v>831112</v>
      </c>
      <c r="E156" t="s">
        <v>1563</v>
      </c>
      <c r="F156">
        <v>831752</v>
      </c>
      <c r="G156" t="s">
        <v>2976</v>
      </c>
      <c r="H156" t="s">
        <v>2970</v>
      </c>
      <c r="I156" t="s">
        <v>2971</v>
      </c>
      <c r="J156" t="s">
        <v>2972</v>
      </c>
      <c r="K156">
        <v>-2.7500000000000004E-2</v>
      </c>
      <c r="L156">
        <v>-2.7500000000000004E-2</v>
      </c>
      <c r="M156">
        <f t="shared" si="2"/>
        <v>0</v>
      </c>
    </row>
    <row r="157" spans="1:13">
      <c r="A157" t="s">
        <v>1504</v>
      </c>
      <c r="B157">
        <v>601755</v>
      </c>
      <c r="C157" t="s">
        <v>1561</v>
      </c>
      <c r="D157">
        <v>831112</v>
      </c>
      <c r="E157" t="s">
        <v>1562</v>
      </c>
      <c r="F157">
        <v>832264</v>
      </c>
      <c r="G157" t="s">
        <v>2980</v>
      </c>
      <c r="H157" t="s">
        <v>2970</v>
      </c>
      <c r="I157" t="s">
        <v>2971</v>
      </c>
      <c r="J157" t="s">
        <v>2972</v>
      </c>
      <c r="K157">
        <v>-2.7500000000000004E-2</v>
      </c>
      <c r="L157">
        <v>-2.7500000000000004E-2</v>
      </c>
      <c r="M157">
        <f t="shared" si="2"/>
        <v>0</v>
      </c>
    </row>
    <row r="158" spans="1:13">
      <c r="A158" t="s">
        <v>1504</v>
      </c>
      <c r="B158">
        <v>601755</v>
      </c>
      <c r="C158" t="s">
        <v>1561</v>
      </c>
      <c r="D158">
        <v>831112</v>
      </c>
      <c r="E158" t="s">
        <v>1570</v>
      </c>
      <c r="F158">
        <v>988296</v>
      </c>
      <c r="G158" t="s">
        <v>2984</v>
      </c>
      <c r="H158" t="s">
        <v>2970</v>
      </c>
      <c r="I158" t="s">
        <v>2971</v>
      </c>
      <c r="J158" t="s">
        <v>2972</v>
      </c>
      <c r="K158">
        <v>-2.7500000000000004E-2</v>
      </c>
      <c r="L158">
        <v>-2.7500000000000004E-2</v>
      </c>
      <c r="M158">
        <f t="shared" si="2"/>
        <v>0</v>
      </c>
    </row>
    <row r="159" spans="1:13">
      <c r="A159" t="s">
        <v>1504</v>
      </c>
      <c r="B159">
        <v>601755</v>
      </c>
      <c r="C159" t="s">
        <v>1561</v>
      </c>
      <c r="D159">
        <v>831112</v>
      </c>
      <c r="E159" t="s">
        <v>1568</v>
      </c>
      <c r="F159">
        <v>832136</v>
      </c>
      <c r="G159" t="s">
        <v>2988</v>
      </c>
      <c r="H159" t="s">
        <v>2970</v>
      </c>
      <c r="I159" t="s">
        <v>2971</v>
      </c>
      <c r="J159" t="s">
        <v>2972</v>
      </c>
      <c r="K159">
        <v>-2.7500000000000004E-2</v>
      </c>
      <c r="L159">
        <v>-2.7500000000000004E-2</v>
      </c>
      <c r="M159">
        <f t="shared" si="2"/>
        <v>0</v>
      </c>
    </row>
    <row r="160" spans="1:13">
      <c r="A160" t="s">
        <v>1504</v>
      </c>
      <c r="B160">
        <v>601755</v>
      </c>
      <c r="C160" t="s">
        <v>1561</v>
      </c>
      <c r="D160">
        <v>831112</v>
      </c>
      <c r="E160" t="s">
        <v>1569</v>
      </c>
      <c r="F160">
        <v>988168</v>
      </c>
      <c r="G160" t="s">
        <v>2992</v>
      </c>
      <c r="H160" t="s">
        <v>2970</v>
      </c>
      <c r="I160" t="s">
        <v>2971</v>
      </c>
      <c r="J160" t="s">
        <v>2972</v>
      </c>
      <c r="K160">
        <v>-2.7500000000000004E-2</v>
      </c>
      <c r="L160">
        <v>-2.7500000000000004E-2</v>
      </c>
      <c r="M160">
        <f t="shared" si="2"/>
        <v>0</v>
      </c>
    </row>
    <row r="161" spans="1:13">
      <c r="A161" t="s">
        <v>1504</v>
      </c>
      <c r="B161">
        <v>601755</v>
      </c>
      <c r="C161" t="s">
        <v>1561</v>
      </c>
      <c r="D161">
        <v>831112</v>
      </c>
      <c r="E161" t="s">
        <v>1571</v>
      </c>
      <c r="F161">
        <v>831880</v>
      </c>
      <c r="G161" t="s">
        <v>2996</v>
      </c>
      <c r="H161" t="s">
        <v>2970</v>
      </c>
      <c r="I161" t="s">
        <v>2971</v>
      </c>
      <c r="J161" t="s">
        <v>2972</v>
      </c>
      <c r="K161">
        <v>-2.7500000000000004E-2</v>
      </c>
      <c r="L161">
        <v>-2.7500000000000004E-2</v>
      </c>
      <c r="M161">
        <f t="shared" si="2"/>
        <v>0</v>
      </c>
    </row>
    <row r="162" spans="1:13">
      <c r="A162" t="s">
        <v>1504</v>
      </c>
      <c r="B162">
        <v>601755</v>
      </c>
      <c r="C162" t="s">
        <v>1561</v>
      </c>
      <c r="D162">
        <v>831112</v>
      </c>
      <c r="E162" t="s">
        <v>1577</v>
      </c>
      <c r="F162">
        <v>899336</v>
      </c>
      <c r="G162" t="s">
        <v>3000</v>
      </c>
      <c r="H162" t="s">
        <v>2970</v>
      </c>
      <c r="I162" t="s">
        <v>2971</v>
      </c>
      <c r="J162" t="s">
        <v>2972</v>
      </c>
      <c r="K162">
        <v>-2.7500000000000004E-2</v>
      </c>
      <c r="L162">
        <v>-3.1871892631772994E-2</v>
      </c>
      <c r="M162">
        <f t="shared" si="2"/>
        <v>-4.3718926317729903E-3</v>
      </c>
    </row>
    <row r="163" spans="1:13">
      <c r="A163" t="s">
        <v>1504</v>
      </c>
      <c r="B163">
        <v>601755</v>
      </c>
      <c r="C163" t="s">
        <v>1561</v>
      </c>
      <c r="D163">
        <v>831112</v>
      </c>
      <c r="E163" t="s">
        <v>1578</v>
      </c>
      <c r="F163">
        <v>831624</v>
      </c>
      <c r="G163" t="s">
        <v>3004</v>
      </c>
      <c r="H163" t="s">
        <v>2970</v>
      </c>
      <c r="I163" t="s">
        <v>2971</v>
      </c>
      <c r="J163" t="s">
        <v>2972</v>
      </c>
      <c r="K163">
        <v>-2.7500000000000004E-2</v>
      </c>
      <c r="L163">
        <v>-2.7500000000000004E-2</v>
      </c>
      <c r="M163">
        <f t="shared" si="2"/>
        <v>0</v>
      </c>
    </row>
    <row r="164" spans="1:13">
      <c r="A164" t="s">
        <v>2072</v>
      </c>
      <c r="B164">
        <v>601739</v>
      </c>
      <c r="C164" t="s">
        <v>2109</v>
      </c>
      <c r="D164">
        <v>909064</v>
      </c>
      <c r="E164" t="s">
        <v>2111</v>
      </c>
      <c r="F164">
        <v>601925</v>
      </c>
      <c r="G164" t="s">
        <v>3008</v>
      </c>
      <c r="H164" t="s">
        <v>2817</v>
      </c>
      <c r="I164" t="s">
        <v>2403</v>
      </c>
      <c r="J164" t="s">
        <v>2818</v>
      </c>
      <c r="K164">
        <v>-0.02</v>
      </c>
      <c r="L164">
        <v>-6.5424748445281639E-3</v>
      </c>
      <c r="M164">
        <f t="shared" si="2"/>
        <v>1.3457525155471836E-2</v>
      </c>
    </row>
    <row r="165" spans="1:13">
      <c r="A165" t="s">
        <v>1504</v>
      </c>
      <c r="B165">
        <v>601755</v>
      </c>
      <c r="C165" t="s">
        <v>1561</v>
      </c>
      <c r="D165">
        <v>831112</v>
      </c>
      <c r="E165" t="s">
        <v>1573</v>
      </c>
      <c r="F165">
        <v>831368</v>
      </c>
      <c r="G165" t="s">
        <v>3012</v>
      </c>
      <c r="H165" t="s">
        <v>2970</v>
      </c>
      <c r="I165" t="s">
        <v>2971</v>
      </c>
      <c r="J165" t="s">
        <v>2972</v>
      </c>
      <c r="K165">
        <v>-2.7500000000000004E-2</v>
      </c>
      <c r="L165">
        <v>-2.7500000000000004E-2</v>
      </c>
      <c r="M165">
        <f t="shared" si="2"/>
        <v>0</v>
      </c>
    </row>
    <row r="166" spans="1:13">
      <c r="A166" t="s">
        <v>1504</v>
      </c>
      <c r="B166">
        <v>601755</v>
      </c>
      <c r="C166" t="s">
        <v>1561</v>
      </c>
      <c r="D166">
        <v>831112</v>
      </c>
      <c r="E166" t="s">
        <v>1574</v>
      </c>
      <c r="F166">
        <v>988040</v>
      </c>
      <c r="G166" t="s">
        <v>3016</v>
      </c>
      <c r="H166" t="s">
        <v>2970</v>
      </c>
      <c r="I166" t="s">
        <v>2971</v>
      </c>
      <c r="J166" t="s">
        <v>2972</v>
      </c>
      <c r="K166">
        <v>-2.7500000000000004E-2</v>
      </c>
      <c r="L166">
        <v>-2.7500000000000004E-2</v>
      </c>
      <c r="M166">
        <f t="shared" si="2"/>
        <v>0</v>
      </c>
    </row>
    <row r="167" spans="1:13">
      <c r="A167" t="s">
        <v>1504</v>
      </c>
      <c r="B167">
        <v>601755</v>
      </c>
      <c r="C167" t="s">
        <v>1561</v>
      </c>
      <c r="D167">
        <v>831112</v>
      </c>
      <c r="E167" t="s">
        <v>1566</v>
      </c>
      <c r="F167">
        <v>832392</v>
      </c>
      <c r="G167" t="s">
        <v>3020</v>
      </c>
      <c r="H167" t="s">
        <v>2970</v>
      </c>
      <c r="I167" t="s">
        <v>2971</v>
      </c>
      <c r="J167" t="s">
        <v>2972</v>
      </c>
      <c r="K167">
        <v>-2.7500000000000004E-2</v>
      </c>
      <c r="L167">
        <v>-2.7500000000000004E-2</v>
      </c>
      <c r="M167">
        <f t="shared" si="2"/>
        <v>0</v>
      </c>
    </row>
    <row r="168" spans="1:13">
      <c r="A168" t="s">
        <v>1348</v>
      </c>
      <c r="B168">
        <v>601450</v>
      </c>
      <c r="C168" t="s">
        <v>1379</v>
      </c>
      <c r="D168">
        <v>856208</v>
      </c>
      <c r="E168" t="s">
        <v>1380</v>
      </c>
      <c r="F168">
        <v>855696</v>
      </c>
      <c r="G168" t="s">
        <v>3024</v>
      </c>
      <c r="H168" t="s">
        <v>2583</v>
      </c>
      <c r="I168" t="s">
        <v>2457</v>
      </c>
      <c r="J168" t="s">
        <v>1348</v>
      </c>
      <c r="K168">
        <v>-1.2500000000000002E-2</v>
      </c>
      <c r="L168">
        <v>-4.250000000000001E-2</v>
      </c>
      <c r="M168">
        <f t="shared" si="2"/>
        <v>-3.0000000000000006E-2</v>
      </c>
    </row>
    <row r="169" spans="1:13">
      <c r="A169" t="s">
        <v>1504</v>
      </c>
      <c r="B169">
        <v>601755</v>
      </c>
      <c r="C169" t="s">
        <v>1561</v>
      </c>
      <c r="D169">
        <v>831112</v>
      </c>
      <c r="E169" t="s">
        <v>1579</v>
      </c>
      <c r="F169">
        <v>988936</v>
      </c>
      <c r="G169" t="s">
        <v>3028</v>
      </c>
      <c r="H169" t="s">
        <v>2970</v>
      </c>
      <c r="I169" t="s">
        <v>2971</v>
      </c>
      <c r="J169" t="s">
        <v>2972</v>
      </c>
      <c r="K169">
        <v>-2.7500000000000004E-2</v>
      </c>
      <c r="L169">
        <v>-2.7500000000000004E-2</v>
      </c>
      <c r="M169">
        <f t="shared" si="2"/>
        <v>0</v>
      </c>
    </row>
    <row r="170" spans="1:13">
      <c r="A170" t="s">
        <v>1504</v>
      </c>
      <c r="B170">
        <v>601755</v>
      </c>
      <c r="C170" t="s">
        <v>1561</v>
      </c>
      <c r="D170">
        <v>831112</v>
      </c>
      <c r="E170" t="s">
        <v>1567</v>
      </c>
      <c r="F170">
        <v>832008</v>
      </c>
      <c r="G170" t="s">
        <v>3032</v>
      </c>
      <c r="H170" t="s">
        <v>2970</v>
      </c>
      <c r="I170" t="s">
        <v>2971</v>
      </c>
      <c r="J170" t="s">
        <v>2972</v>
      </c>
      <c r="K170">
        <v>-2.7500000000000004E-2</v>
      </c>
      <c r="L170">
        <v>-2.7500000000000004E-2</v>
      </c>
      <c r="M170">
        <f t="shared" si="2"/>
        <v>0</v>
      </c>
    </row>
    <row r="171" spans="1:13">
      <c r="A171" t="s">
        <v>1504</v>
      </c>
      <c r="B171">
        <v>601755</v>
      </c>
      <c r="C171" t="s">
        <v>1561</v>
      </c>
      <c r="D171">
        <v>831112</v>
      </c>
      <c r="E171" t="s">
        <v>1576</v>
      </c>
      <c r="F171">
        <v>988680</v>
      </c>
      <c r="G171" t="s">
        <v>3036</v>
      </c>
      <c r="H171" t="s">
        <v>2970</v>
      </c>
      <c r="I171" t="s">
        <v>2971</v>
      </c>
      <c r="J171" t="s">
        <v>2972</v>
      </c>
      <c r="K171">
        <v>-0.02</v>
      </c>
      <c r="L171">
        <v>-0.02</v>
      </c>
      <c r="M171">
        <f t="shared" si="2"/>
        <v>0</v>
      </c>
    </row>
    <row r="172" spans="1:13">
      <c r="A172" t="s">
        <v>1504</v>
      </c>
      <c r="B172">
        <v>601755</v>
      </c>
      <c r="C172" t="s">
        <v>1561</v>
      </c>
      <c r="D172">
        <v>831112</v>
      </c>
      <c r="E172" t="s">
        <v>1575</v>
      </c>
      <c r="F172">
        <v>988552</v>
      </c>
      <c r="G172" t="s">
        <v>3040</v>
      </c>
      <c r="H172" t="s">
        <v>2970</v>
      </c>
      <c r="I172" t="s">
        <v>2971</v>
      </c>
      <c r="J172" t="s">
        <v>2972</v>
      </c>
      <c r="K172">
        <v>-2.7500000000000004E-2</v>
      </c>
      <c r="L172">
        <v>-2.7500000000000004E-2</v>
      </c>
      <c r="M172">
        <f t="shared" si="2"/>
        <v>0</v>
      </c>
    </row>
    <row r="173" spans="1:13">
      <c r="A173" t="s">
        <v>2028</v>
      </c>
      <c r="B173">
        <v>601303</v>
      </c>
      <c r="C173" t="s">
        <v>2029</v>
      </c>
      <c r="D173">
        <v>601304</v>
      </c>
      <c r="G173" t="s">
        <v>3044</v>
      </c>
      <c r="H173" t="s">
        <v>3044</v>
      </c>
      <c r="I173" t="s">
        <v>246</v>
      </c>
      <c r="J173" t="s">
        <v>2028</v>
      </c>
      <c r="K173">
        <v>-1.2500000000000002E-2</v>
      </c>
      <c r="L173">
        <v>-4.2556964764064273E-2</v>
      </c>
      <c r="M173">
        <f t="shared" si="2"/>
        <v>-3.0056964764064269E-2</v>
      </c>
    </row>
    <row r="174" spans="1:13">
      <c r="A174" t="s">
        <v>1779</v>
      </c>
      <c r="B174">
        <v>604968</v>
      </c>
      <c r="C174" t="s">
        <v>1784</v>
      </c>
      <c r="D174">
        <v>872968</v>
      </c>
      <c r="G174" t="s">
        <v>3048</v>
      </c>
      <c r="H174" t="s">
        <v>3048</v>
      </c>
      <c r="I174" t="s">
        <v>2547</v>
      </c>
      <c r="J174" t="s">
        <v>1779</v>
      </c>
      <c r="K174">
        <v>-0.02</v>
      </c>
      <c r="L174">
        <v>-3.9999999999999994E-2</v>
      </c>
      <c r="M174">
        <f t="shared" si="2"/>
        <v>-1.9999999999999993E-2</v>
      </c>
    </row>
    <row r="175" spans="1:13">
      <c r="A175" t="s">
        <v>2248</v>
      </c>
      <c r="B175">
        <v>600154</v>
      </c>
      <c r="C175" t="s">
        <v>2249</v>
      </c>
      <c r="D175">
        <v>808328</v>
      </c>
      <c r="G175" t="s">
        <v>3052</v>
      </c>
      <c r="H175" t="s">
        <v>3052</v>
      </c>
      <c r="I175" t="s">
        <v>2547</v>
      </c>
      <c r="J175" t="s">
        <v>2248</v>
      </c>
      <c r="K175">
        <v>-0.02</v>
      </c>
      <c r="L175">
        <v>-5.1603139151738933E-2</v>
      </c>
      <c r="M175">
        <f t="shared" si="2"/>
        <v>-3.1603139151738929E-2</v>
      </c>
    </row>
    <row r="176" spans="1:13">
      <c r="A176" t="s">
        <v>2267</v>
      </c>
      <c r="B176">
        <v>604579</v>
      </c>
      <c r="C176" t="s">
        <v>2288</v>
      </c>
      <c r="D176">
        <v>871560</v>
      </c>
      <c r="G176" t="s">
        <v>3056</v>
      </c>
      <c r="H176" t="s">
        <v>3056</v>
      </c>
      <c r="I176" t="s">
        <v>2547</v>
      </c>
      <c r="J176" t="s">
        <v>2267</v>
      </c>
      <c r="K176">
        <v>-0.02</v>
      </c>
      <c r="L176">
        <v>-3.5000000000000003E-2</v>
      </c>
      <c r="M176">
        <f t="shared" si="2"/>
        <v>-1.5000000000000003E-2</v>
      </c>
    </row>
    <row r="177" spans="1:13">
      <c r="A177" t="s">
        <v>2160</v>
      </c>
      <c r="B177">
        <v>603014</v>
      </c>
      <c r="C177" t="s">
        <v>2221</v>
      </c>
      <c r="D177">
        <v>834824</v>
      </c>
      <c r="E177" t="s">
        <v>2237</v>
      </c>
      <c r="F177">
        <v>940168</v>
      </c>
      <c r="G177" t="s">
        <v>3060</v>
      </c>
      <c r="H177" t="s">
        <v>3061</v>
      </c>
      <c r="I177" t="s">
        <v>2971</v>
      </c>
      <c r="J177" t="s">
        <v>3062</v>
      </c>
      <c r="K177">
        <v>-0.02</v>
      </c>
      <c r="L177">
        <v>-2.8380060401893965E-2</v>
      </c>
      <c r="M177">
        <f t="shared" si="2"/>
        <v>-8.3800604018939642E-3</v>
      </c>
    </row>
    <row r="178" spans="1:13">
      <c r="A178" t="s">
        <v>2160</v>
      </c>
      <c r="B178">
        <v>603014</v>
      </c>
      <c r="C178" t="s">
        <v>2221</v>
      </c>
      <c r="D178">
        <v>834824</v>
      </c>
      <c r="E178" t="s">
        <v>2231</v>
      </c>
      <c r="F178">
        <v>836744</v>
      </c>
      <c r="G178" t="s">
        <v>3065</v>
      </c>
      <c r="H178" t="s">
        <v>3061</v>
      </c>
      <c r="I178" t="s">
        <v>2971</v>
      </c>
      <c r="J178" t="s">
        <v>3062</v>
      </c>
      <c r="K178">
        <v>-0.02</v>
      </c>
      <c r="L178">
        <v>-2.5000000000000005E-2</v>
      </c>
      <c r="M178">
        <f t="shared" si="2"/>
        <v>-5.0000000000000044E-3</v>
      </c>
    </row>
    <row r="179" spans="1:13">
      <c r="A179" t="s">
        <v>2160</v>
      </c>
      <c r="B179">
        <v>603014</v>
      </c>
      <c r="C179" t="s">
        <v>2221</v>
      </c>
      <c r="D179">
        <v>834824</v>
      </c>
      <c r="E179" t="s">
        <v>2239</v>
      </c>
      <c r="F179">
        <v>837000</v>
      </c>
      <c r="G179" t="s">
        <v>3068</v>
      </c>
      <c r="H179" t="s">
        <v>3061</v>
      </c>
      <c r="I179" t="s">
        <v>2971</v>
      </c>
      <c r="J179" t="s">
        <v>3062</v>
      </c>
      <c r="K179">
        <v>-0.02</v>
      </c>
      <c r="L179">
        <v>-2.5000000000000005E-2</v>
      </c>
      <c r="M179">
        <f t="shared" si="2"/>
        <v>-5.0000000000000044E-3</v>
      </c>
    </row>
    <row r="180" spans="1:13">
      <c r="A180" t="s">
        <v>2160</v>
      </c>
      <c r="B180">
        <v>603014</v>
      </c>
      <c r="C180" t="s">
        <v>2221</v>
      </c>
      <c r="D180">
        <v>834824</v>
      </c>
      <c r="E180" t="s">
        <v>2232</v>
      </c>
      <c r="F180">
        <v>965384</v>
      </c>
      <c r="G180" t="s">
        <v>3071</v>
      </c>
      <c r="H180" t="s">
        <v>3061</v>
      </c>
      <c r="I180" t="s">
        <v>2971</v>
      </c>
      <c r="J180" t="s">
        <v>3062</v>
      </c>
      <c r="K180">
        <v>-0.02</v>
      </c>
      <c r="L180">
        <v>-2.5000000000000005E-2</v>
      </c>
      <c r="M180">
        <f t="shared" si="2"/>
        <v>-5.0000000000000044E-3</v>
      </c>
    </row>
    <row r="181" spans="1:13">
      <c r="A181" t="s">
        <v>2160</v>
      </c>
      <c r="B181">
        <v>603014</v>
      </c>
      <c r="C181" t="s">
        <v>2221</v>
      </c>
      <c r="D181">
        <v>834824</v>
      </c>
      <c r="E181" t="s">
        <v>2229</v>
      </c>
      <c r="F181">
        <v>603654</v>
      </c>
      <c r="G181" t="s">
        <v>3074</v>
      </c>
      <c r="H181" t="s">
        <v>3061</v>
      </c>
      <c r="I181" t="s">
        <v>246</v>
      </c>
      <c r="J181" t="s">
        <v>2748</v>
      </c>
      <c r="K181">
        <v>-0.02</v>
      </c>
      <c r="L181">
        <v>-2.5000000000000005E-2</v>
      </c>
      <c r="M181">
        <f t="shared" si="2"/>
        <v>-5.0000000000000044E-3</v>
      </c>
    </row>
    <row r="182" spans="1:13">
      <c r="A182" t="s">
        <v>2160</v>
      </c>
      <c r="B182">
        <v>603014</v>
      </c>
      <c r="C182" t="s">
        <v>2221</v>
      </c>
      <c r="D182">
        <v>834824</v>
      </c>
      <c r="E182" t="s">
        <v>2226</v>
      </c>
      <c r="F182">
        <v>603366</v>
      </c>
      <c r="G182" t="s">
        <v>3077</v>
      </c>
      <c r="H182" t="s">
        <v>3061</v>
      </c>
      <c r="I182" t="s">
        <v>2971</v>
      </c>
      <c r="J182" t="s">
        <v>3062</v>
      </c>
      <c r="K182">
        <v>-0.02</v>
      </c>
      <c r="L182">
        <v>-3.2108326633619816E-2</v>
      </c>
      <c r="M182">
        <f t="shared" si="2"/>
        <v>-1.2108326633619815E-2</v>
      </c>
    </row>
    <row r="183" spans="1:13">
      <c r="A183" t="s">
        <v>2160</v>
      </c>
      <c r="B183">
        <v>603014</v>
      </c>
      <c r="C183" t="s">
        <v>2221</v>
      </c>
      <c r="D183">
        <v>834824</v>
      </c>
      <c r="E183" t="s">
        <v>2235</v>
      </c>
      <c r="F183">
        <v>836872</v>
      </c>
      <c r="G183" t="s">
        <v>3080</v>
      </c>
      <c r="H183" t="s">
        <v>3061</v>
      </c>
      <c r="I183" t="s">
        <v>246</v>
      </c>
      <c r="J183" t="s">
        <v>2748</v>
      </c>
      <c r="K183">
        <v>-0.02</v>
      </c>
      <c r="L183">
        <v>-3.1279830776727496E-2</v>
      </c>
      <c r="M183">
        <f t="shared" si="2"/>
        <v>-1.1279830776727496E-2</v>
      </c>
    </row>
    <row r="184" spans="1:13">
      <c r="A184" t="s">
        <v>2160</v>
      </c>
      <c r="B184">
        <v>603014</v>
      </c>
      <c r="C184" t="s">
        <v>2221</v>
      </c>
      <c r="D184">
        <v>834824</v>
      </c>
      <c r="E184" t="s">
        <v>2234</v>
      </c>
      <c r="F184">
        <v>810512</v>
      </c>
      <c r="G184" t="s">
        <v>3084</v>
      </c>
      <c r="H184" t="s">
        <v>3061</v>
      </c>
      <c r="I184" t="s">
        <v>246</v>
      </c>
      <c r="J184" t="s">
        <v>2748</v>
      </c>
      <c r="K184">
        <v>-0.02</v>
      </c>
      <c r="L184">
        <v>-2.5000000000000005E-2</v>
      </c>
      <c r="M184">
        <f t="shared" si="2"/>
        <v>-5.0000000000000044E-3</v>
      </c>
    </row>
    <row r="185" spans="1:13">
      <c r="A185" t="s">
        <v>2160</v>
      </c>
      <c r="B185">
        <v>603014</v>
      </c>
      <c r="C185" t="s">
        <v>2221</v>
      </c>
      <c r="D185">
        <v>834824</v>
      </c>
      <c r="E185" t="s">
        <v>2227</v>
      </c>
      <c r="F185">
        <v>603872</v>
      </c>
      <c r="G185" t="s">
        <v>3088</v>
      </c>
      <c r="H185" t="s">
        <v>3061</v>
      </c>
      <c r="I185" t="s">
        <v>2971</v>
      </c>
      <c r="J185" t="s">
        <v>3062</v>
      </c>
      <c r="K185">
        <v>-0.02</v>
      </c>
      <c r="L185">
        <v>-2.5000000000000005E-2</v>
      </c>
      <c r="M185">
        <f t="shared" si="2"/>
        <v>-5.0000000000000044E-3</v>
      </c>
    </row>
    <row r="186" spans="1:13">
      <c r="A186" t="s">
        <v>2160</v>
      </c>
      <c r="B186">
        <v>603014</v>
      </c>
      <c r="C186" t="s">
        <v>2221</v>
      </c>
      <c r="D186">
        <v>834824</v>
      </c>
      <c r="E186" t="s">
        <v>2236</v>
      </c>
      <c r="F186">
        <v>965768</v>
      </c>
      <c r="G186" t="s">
        <v>3092</v>
      </c>
      <c r="H186" t="s">
        <v>3061</v>
      </c>
      <c r="I186" t="s">
        <v>2971</v>
      </c>
      <c r="J186" t="s">
        <v>3062</v>
      </c>
      <c r="K186">
        <v>-0.02</v>
      </c>
      <c r="L186">
        <v>-3.1155770275899938E-2</v>
      </c>
      <c r="M186">
        <f t="shared" si="2"/>
        <v>-1.1155770275899937E-2</v>
      </c>
    </row>
    <row r="187" spans="1:13">
      <c r="A187" t="s">
        <v>2160</v>
      </c>
      <c r="B187">
        <v>603014</v>
      </c>
      <c r="C187" t="s">
        <v>2221</v>
      </c>
      <c r="D187">
        <v>834824</v>
      </c>
      <c r="E187" t="s">
        <v>2223</v>
      </c>
      <c r="F187">
        <v>1000456</v>
      </c>
      <c r="G187" t="s">
        <v>3095</v>
      </c>
      <c r="H187" t="s">
        <v>3061</v>
      </c>
      <c r="I187" t="s">
        <v>2971</v>
      </c>
      <c r="J187" t="s">
        <v>3062</v>
      </c>
      <c r="K187">
        <v>-0.02</v>
      </c>
      <c r="L187">
        <v>-2.7710601972307101E-2</v>
      </c>
      <c r="M187">
        <f t="shared" si="2"/>
        <v>-7.7106019723071004E-3</v>
      </c>
    </row>
    <row r="188" spans="1:13">
      <c r="A188" t="s">
        <v>2160</v>
      </c>
      <c r="B188">
        <v>603014</v>
      </c>
      <c r="C188" t="s">
        <v>2221</v>
      </c>
      <c r="D188">
        <v>834824</v>
      </c>
      <c r="E188" t="s">
        <v>2225</v>
      </c>
      <c r="F188">
        <v>966024</v>
      </c>
      <c r="G188" t="s">
        <v>3099</v>
      </c>
      <c r="H188" t="s">
        <v>3061</v>
      </c>
      <c r="I188" t="s">
        <v>2971</v>
      </c>
      <c r="J188" t="s">
        <v>3062</v>
      </c>
      <c r="K188">
        <v>-0.02</v>
      </c>
      <c r="L188">
        <v>-2.5000000000000005E-2</v>
      </c>
      <c r="M188">
        <f t="shared" si="2"/>
        <v>-5.0000000000000044E-3</v>
      </c>
    </row>
    <row r="189" spans="1:13">
      <c r="A189" t="s">
        <v>2160</v>
      </c>
      <c r="B189">
        <v>603014</v>
      </c>
      <c r="C189" t="s">
        <v>2221</v>
      </c>
      <c r="D189">
        <v>834824</v>
      </c>
      <c r="E189" t="s">
        <v>2238</v>
      </c>
      <c r="F189">
        <v>965640</v>
      </c>
      <c r="G189" t="s">
        <v>3103</v>
      </c>
      <c r="H189" t="s">
        <v>3061</v>
      </c>
      <c r="I189" t="s">
        <v>246</v>
      </c>
      <c r="J189" t="s">
        <v>2748</v>
      </c>
      <c r="K189">
        <v>-0.02</v>
      </c>
      <c r="L189">
        <v>-2.5000000000000005E-2</v>
      </c>
      <c r="M189">
        <f t="shared" si="2"/>
        <v>-5.0000000000000044E-3</v>
      </c>
    </row>
    <row r="190" spans="1:13">
      <c r="A190" t="s">
        <v>2160</v>
      </c>
      <c r="B190">
        <v>603014</v>
      </c>
      <c r="C190" t="s">
        <v>2221</v>
      </c>
      <c r="D190">
        <v>834824</v>
      </c>
      <c r="E190" t="s">
        <v>2240</v>
      </c>
      <c r="F190">
        <v>966152</v>
      </c>
      <c r="G190" t="s">
        <v>3106</v>
      </c>
      <c r="H190" t="s">
        <v>3061</v>
      </c>
      <c r="I190" t="s">
        <v>246</v>
      </c>
      <c r="J190" t="s">
        <v>2748</v>
      </c>
      <c r="K190">
        <v>-0.02</v>
      </c>
      <c r="L190">
        <v>-2.5000000000000005E-2</v>
      </c>
      <c r="M190">
        <f t="shared" si="2"/>
        <v>-5.0000000000000044E-3</v>
      </c>
    </row>
    <row r="191" spans="1:13">
      <c r="A191" t="s">
        <v>2160</v>
      </c>
      <c r="B191">
        <v>603014</v>
      </c>
      <c r="C191" t="s">
        <v>2221</v>
      </c>
      <c r="D191">
        <v>834824</v>
      </c>
      <c r="E191" t="s">
        <v>2233</v>
      </c>
      <c r="F191">
        <v>965512</v>
      </c>
      <c r="G191" t="s">
        <v>3110</v>
      </c>
      <c r="H191" t="s">
        <v>3061</v>
      </c>
      <c r="I191" t="s">
        <v>246</v>
      </c>
      <c r="J191" t="s">
        <v>2748</v>
      </c>
      <c r="K191">
        <v>-0.02</v>
      </c>
      <c r="L191">
        <v>-2.5000000000000005E-2</v>
      </c>
      <c r="M191">
        <f t="shared" si="2"/>
        <v>-5.0000000000000044E-3</v>
      </c>
    </row>
    <row r="192" spans="1:13">
      <c r="A192" t="s">
        <v>1997</v>
      </c>
      <c r="B192">
        <v>824584</v>
      </c>
      <c r="C192" t="s">
        <v>2006</v>
      </c>
      <c r="D192">
        <v>902664</v>
      </c>
      <c r="G192" t="s">
        <v>3114</v>
      </c>
      <c r="H192" t="s">
        <v>3114</v>
      </c>
      <c r="I192" t="s">
        <v>246</v>
      </c>
      <c r="J192" t="s">
        <v>1997</v>
      </c>
      <c r="K192">
        <v>-0.02</v>
      </c>
      <c r="L192">
        <v>-4.4999999999999998E-2</v>
      </c>
      <c r="M192">
        <f t="shared" si="2"/>
        <v>-2.4999999999999998E-2</v>
      </c>
    </row>
    <row r="193" spans="1:13">
      <c r="A193" t="s">
        <v>2160</v>
      </c>
      <c r="B193">
        <v>603014</v>
      </c>
      <c r="C193" t="s">
        <v>2221</v>
      </c>
      <c r="D193">
        <v>834824</v>
      </c>
      <c r="E193" t="s">
        <v>2241</v>
      </c>
      <c r="F193">
        <v>810768</v>
      </c>
      <c r="G193" t="s">
        <v>3118</v>
      </c>
      <c r="H193" t="s">
        <v>3061</v>
      </c>
      <c r="I193" t="s">
        <v>2971</v>
      </c>
      <c r="J193" t="s">
        <v>3062</v>
      </c>
      <c r="K193">
        <v>-0.02</v>
      </c>
      <c r="L193">
        <v>-2.5000000000000005E-2</v>
      </c>
      <c r="M193">
        <f t="shared" si="2"/>
        <v>-5.0000000000000044E-3</v>
      </c>
    </row>
    <row r="194" spans="1:13">
      <c r="A194" t="s">
        <v>2160</v>
      </c>
      <c r="B194">
        <v>603014</v>
      </c>
      <c r="C194" t="s">
        <v>2221</v>
      </c>
      <c r="D194">
        <v>834824</v>
      </c>
      <c r="E194" t="s">
        <v>2224</v>
      </c>
      <c r="F194">
        <v>810896</v>
      </c>
      <c r="G194" t="s">
        <v>3122</v>
      </c>
      <c r="H194" t="s">
        <v>3061</v>
      </c>
      <c r="I194" t="s">
        <v>2971</v>
      </c>
      <c r="J194" t="s">
        <v>3062</v>
      </c>
      <c r="K194">
        <v>-0.02</v>
      </c>
      <c r="L194">
        <v>-2.5000000000000005E-2</v>
      </c>
      <c r="M194">
        <f t="shared" si="2"/>
        <v>-5.0000000000000044E-3</v>
      </c>
    </row>
    <row r="195" spans="1:13">
      <c r="A195" t="s">
        <v>2072</v>
      </c>
      <c r="B195">
        <v>601739</v>
      </c>
      <c r="C195" t="s">
        <v>2108</v>
      </c>
      <c r="D195">
        <v>909448</v>
      </c>
      <c r="G195" t="s">
        <v>3126</v>
      </c>
      <c r="H195" t="s">
        <v>3126</v>
      </c>
      <c r="I195" t="s">
        <v>2971</v>
      </c>
      <c r="J195" t="s">
        <v>2108</v>
      </c>
      <c r="K195">
        <v>-0.02</v>
      </c>
      <c r="L195">
        <v>-9.9999999999999985E-3</v>
      </c>
      <c r="M195">
        <f t="shared" si="2"/>
        <v>1.0000000000000002E-2</v>
      </c>
    </row>
    <row r="196" spans="1:13">
      <c r="A196" t="s">
        <v>1615</v>
      </c>
      <c r="B196">
        <v>700437</v>
      </c>
      <c r="C196" t="s">
        <v>1658</v>
      </c>
      <c r="D196">
        <v>809744</v>
      </c>
      <c r="G196" t="s">
        <v>3130</v>
      </c>
      <c r="H196" t="s">
        <v>3130</v>
      </c>
      <c r="I196" t="s">
        <v>2457</v>
      </c>
      <c r="J196" t="s">
        <v>1615</v>
      </c>
      <c r="K196">
        <v>-1.7500000000000009E-2</v>
      </c>
      <c r="L196">
        <v>-3.2500000000000008E-2</v>
      </c>
      <c r="M196">
        <f t="shared" si="2"/>
        <v>-1.4999999999999999E-2</v>
      </c>
    </row>
    <row r="197" spans="1:13">
      <c r="A197" t="s">
        <v>1779</v>
      </c>
      <c r="B197">
        <v>604968</v>
      </c>
      <c r="C197" t="s">
        <v>1780</v>
      </c>
      <c r="D197">
        <v>873096</v>
      </c>
      <c r="G197" t="s">
        <v>3134</v>
      </c>
      <c r="H197" t="s">
        <v>3134</v>
      </c>
      <c r="I197" t="s">
        <v>2547</v>
      </c>
      <c r="J197" t="s">
        <v>1779</v>
      </c>
      <c r="K197">
        <v>-0.02</v>
      </c>
      <c r="L197">
        <v>-3.9999999999999994E-2</v>
      </c>
      <c r="M197">
        <f t="shared" ref="M197:M260" si="3">L197-K197</f>
        <v>-1.9999999999999993E-2</v>
      </c>
    </row>
    <row r="198" spans="1:13">
      <c r="A198" t="s">
        <v>2072</v>
      </c>
      <c r="B198">
        <v>601739</v>
      </c>
      <c r="C198" t="s">
        <v>2109</v>
      </c>
      <c r="D198">
        <v>909064</v>
      </c>
      <c r="E198" t="s">
        <v>2118</v>
      </c>
      <c r="F198">
        <v>910728</v>
      </c>
      <c r="G198" t="s">
        <v>3138</v>
      </c>
      <c r="H198" t="s">
        <v>2817</v>
      </c>
      <c r="I198" t="s">
        <v>2403</v>
      </c>
      <c r="J198" t="s">
        <v>2818</v>
      </c>
      <c r="K198">
        <v>-0.02</v>
      </c>
      <c r="L198">
        <v>-4.9999999999999992E-3</v>
      </c>
      <c r="M198">
        <f t="shared" si="3"/>
        <v>1.5000000000000001E-2</v>
      </c>
    </row>
    <row r="199" spans="1:13">
      <c r="A199" t="s">
        <v>2160</v>
      </c>
      <c r="B199">
        <v>603014</v>
      </c>
      <c r="C199" t="s">
        <v>2196</v>
      </c>
      <c r="D199">
        <v>835336</v>
      </c>
      <c r="G199" t="s">
        <v>3142</v>
      </c>
      <c r="H199" t="s">
        <v>3142</v>
      </c>
      <c r="I199" t="s">
        <v>2971</v>
      </c>
      <c r="J199" t="s">
        <v>3062</v>
      </c>
      <c r="K199">
        <v>-0.02</v>
      </c>
      <c r="L199">
        <v>-4.1250176970559452E-2</v>
      </c>
      <c r="M199">
        <f t="shared" si="3"/>
        <v>-2.1250176970559451E-2</v>
      </c>
    </row>
    <row r="200" spans="1:13">
      <c r="A200" t="s">
        <v>1504</v>
      </c>
      <c r="B200">
        <v>601755</v>
      </c>
      <c r="C200" t="s">
        <v>1505</v>
      </c>
      <c r="D200">
        <v>826760</v>
      </c>
      <c r="E200" t="s">
        <v>1508</v>
      </c>
      <c r="F200">
        <v>601760</v>
      </c>
      <c r="G200" t="s">
        <v>2723</v>
      </c>
      <c r="H200" t="s">
        <v>2869</v>
      </c>
      <c r="I200" t="s">
        <v>2403</v>
      </c>
      <c r="J200" t="s">
        <v>1504</v>
      </c>
      <c r="K200">
        <v>-0.02</v>
      </c>
      <c r="L200">
        <v>-0.02</v>
      </c>
      <c r="M200">
        <f t="shared" si="3"/>
        <v>0</v>
      </c>
    </row>
    <row r="201" spans="1:13">
      <c r="A201" t="s">
        <v>2160</v>
      </c>
      <c r="B201">
        <v>603014</v>
      </c>
      <c r="C201" t="s">
        <v>2197</v>
      </c>
      <c r="D201">
        <v>835592</v>
      </c>
      <c r="E201" t="s">
        <v>719</v>
      </c>
      <c r="F201">
        <v>603084</v>
      </c>
      <c r="G201" t="s">
        <v>3149</v>
      </c>
      <c r="H201" t="s">
        <v>3150</v>
      </c>
      <c r="I201" t="s">
        <v>2971</v>
      </c>
      <c r="J201" t="s">
        <v>3062</v>
      </c>
      <c r="K201">
        <v>-0.02</v>
      </c>
      <c r="L201">
        <v>-2.5993859781868568E-2</v>
      </c>
      <c r="M201">
        <f t="shared" si="3"/>
        <v>-5.9938597818685671E-3</v>
      </c>
    </row>
    <row r="202" spans="1:13">
      <c r="A202" t="s">
        <v>2160</v>
      </c>
      <c r="B202">
        <v>603014</v>
      </c>
      <c r="C202" t="s">
        <v>2197</v>
      </c>
      <c r="D202">
        <v>835592</v>
      </c>
      <c r="E202" t="s">
        <v>2203</v>
      </c>
      <c r="F202">
        <v>838408</v>
      </c>
      <c r="G202" t="s">
        <v>3154</v>
      </c>
      <c r="H202" t="s">
        <v>3150</v>
      </c>
      <c r="I202" t="s">
        <v>2971</v>
      </c>
      <c r="J202" t="s">
        <v>3062</v>
      </c>
      <c r="K202">
        <v>-0.02</v>
      </c>
      <c r="L202">
        <v>-3.1892292695648986E-2</v>
      </c>
      <c r="M202">
        <f t="shared" si="3"/>
        <v>-1.1892292695648985E-2</v>
      </c>
    </row>
    <row r="203" spans="1:13">
      <c r="A203" t="s">
        <v>2160</v>
      </c>
      <c r="B203">
        <v>603014</v>
      </c>
      <c r="C203" t="s">
        <v>2197</v>
      </c>
      <c r="D203">
        <v>835592</v>
      </c>
      <c r="E203" t="s">
        <v>2206</v>
      </c>
      <c r="F203">
        <v>700741</v>
      </c>
      <c r="G203" t="s">
        <v>3158</v>
      </c>
      <c r="H203" t="s">
        <v>3150</v>
      </c>
      <c r="I203" t="s">
        <v>2971</v>
      </c>
      <c r="J203" t="s">
        <v>3062</v>
      </c>
      <c r="K203">
        <v>-0.02</v>
      </c>
      <c r="L203">
        <v>-2.5000000000000005E-2</v>
      </c>
      <c r="M203">
        <f t="shared" si="3"/>
        <v>-5.0000000000000044E-3</v>
      </c>
    </row>
    <row r="204" spans="1:13">
      <c r="A204" t="s">
        <v>2160</v>
      </c>
      <c r="B204">
        <v>603014</v>
      </c>
      <c r="C204" t="s">
        <v>2197</v>
      </c>
      <c r="D204">
        <v>835592</v>
      </c>
      <c r="E204" t="s">
        <v>2201</v>
      </c>
      <c r="F204">
        <v>603288</v>
      </c>
      <c r="G204" t="s">
        <v>3162</v>
      </c>
      <c r="H204" t="s">
        <v>3150</v>
      </c>
      <c r="I204" t="s">
        <v>2971</v>
      </c>
      <c r="J204" t="s">
        <v>3062</v>
      </c>
      <c r="K204">
        <v>-0.02</v>
      </c>
      <c r="L204">
        <v>-2.5000000000000005E-2</v>
      </c>
      <c r="M204">
        <f t="shared" si="3"/>
        <v>-5.0000000000000044E-3</v>
      </c>
    </row>
    <row r="205" spans="1:13">
      <c r="A205" t="s">
        <v>2160</v>
      </c>
      <c r="B205">
        <v>603014</v>
      </c>
      <c r="C205" t="s">
        <v>2197</v>
      </c>
      <c r="D205">
        <v>835592</v>
      </c>
      <c r="E205" t="s">
        <v>2204</v>
      </c>
      <c r="F205">
        <v>603605</v>
      </c>
      <c r="G205" t="s">
        <v>3166</v>
      </c>
      <c r="H205" t="s">
        <v>3150</v>
      </c>
      <c r="I205" t="s">
        <v>2971</v>
      </c>
      <c r="J205" t="s">
        <v>3062</v>
      </c>
      <c r="K205">
        <v>-0.02</v>
      </c>
      <c r="L205">
        <v>-2.5000000000000005E-2</v>
      </c>
      <c r="M205">
        <f t="shared" si="3"/>
        <v>-5.0000000000000044E-3</v>
      </c>
    </row>
    <row r="206" spans="1:13">
      <c r="A206" t="s">
        <v>2160</v>
      </c>
      <c r="B206">
        <v>603014</v>
      </c>
      <c r="C206" t="s">
        <v>2197</v>
      </c>
      <c r="D206">
        <v>835592</v>
      </c>
      <c r="E206" t="s">
        <v>2215</v>
      </c>
      <c r="F206">
        <v>603493</v>
      </c>
      <c r="G206" t="s">
        <v>3170</v>
      </c>
      <c r="H206" t="s">
        <v>3150</v>
      </c>
      <c r="I206" t="s">
        <v>2971</v>
      </c>
      <c r="J206" t="s">
        <v>3062</v>
      </c>
      <c r="K206">
        <v>-0.02</v>
      </c>
      <c r="L206">
        <v>-2.5000000000000005E-2</v>
      </c>
      <c r="M206">
        <f t="shared" si="3"/>
        <v>-5.0000000000000044E-3</v>
      </c>
    </row>
    <row r="207" spans="1:13">
      <c r="A207" t="s">
        <v>2160</v>
      </c>
      <c r="B207">
        <v>603014</v>
      </c>
      <c r="C207" t="s">
        <v>2197</v>
      </c>
      <c r="D207">
        <v>835592</v>
      </c>
      <c r="E207" t="s">
        <v>715</v>
      </c>
      <c r="F207">
        <v>603317</v>
      </c>
      <c r="G207" t="s">
        <v>3174</v>
      </c>
      <c r="H207" t="s">
        <v>3150</v>
      </c>
      <c r="I207" t="s">
        <v>2971</v>
      </c>
      <c r="J207" t="s">
        <v>3062</v>
      </c>
      <c r="K207">
        <v>-0.02</v>
      </c>
      <c r="L207">
        <v>-2.5000000000000005E-2</v>
      </c>
      <c r="M207">
        <f t="shared" si="3"/>
        <v>-5.0000000000000044E-3</v>
      </c>
    </row>
    <row r="208" spans="1:13">
      <c r="A208" t="s">
        <v>2160</v>
      </c>
      <c r="B208">
        <v>603014</v>
      </c>
      <c r="C208" t="s">
        <v>2197</v>
      </c>
      <c r="D208">
        <v>835592</v>
      </c>
      <c r="E208" t="s">
        <v>2202</v>
      </c>
      <c r="F208">
        <v>969096</v>
      </c>
      <c r="G208" t="s">
        <v>3178</v>
      </c>
      <c r="H208" t="s">
        <v>3150</v>
      </c>
      <c r="I208" t="s">
        <v>2971</v>
      </c>
      <c r="J208" t="s">
        <v>3062</v>
      </c>
      <c r="K208">
        <v>-0.02</v>
      </c>
      <c r="L208">
        <v>-2.5000000000000005E-2</v>
      </c>
      <c r="M208">
        <f t="shared" si="3"/>
        <v>-5.0000000000000044E-3</v>
      </c>
    </row>
    <row r="209" spans="1:13">
      <c r="A209" t="s">
        <v>2160</v>
      </c>
      <c r="B209">
        <v>603014</v>
      </c>
      <c r="C209" t="s">
        <v>2197</v>
      </c>
      <c r="D209">
        <v>835592</v>
      </c>
      <c r="E209" t="s">
        <v>2198</v>
      </c>
      <c r="F209">
        <v>969608</v>
      </c>
      <c r="G209" t="s">
        <v>3182</v>
      </c>
      <c r="H209" t="s">
        <v>3150</v>
      </c>
      <c r="I209" t="s">
        <v>2971</v>
      </c>
      <c r="J209" t="s">
        <v>3062</v>
      </c>
      <c r="K209">
        <v>-0.02</v>
      </c>
      <c r="L209">
        <v>-5.1176409476367132E-2</v>
      </c>
      <c r="M209">
        <f t="shared" si="3"/>
        <v>-3.1176409476367132E-2</v>
      </c>
    </row>
    <row r="210" spans="1:13">
      <c r="A210" t="s">
        <v>2160</v>
      </c>
      <c r="B210">
        <v>603014</v>
      </c>
      <c r="C210" t="s">
        <v>2197</v>
      </c>
      <c r="D210">
        <v>835592</v>
      </c>
      <c r="E210" t="s">
        <v>2208</v>
      </c>
      <c r="F210">
        <v>969480</v>
      </c>
      <c r="G210" t="s">
        <v>3185</v>
      </c>
      <c r="H210" t="s">
        <v>3150</v>
      </c>
      <c r="I210" t="s">
        <v>2971</v>
      </c>
      <c r="J210" t="s">
        <v>3062</v>
      </c>
      <c r="K210">
        <v>-0.02</v>
      </c>
      <c r="L210">
        <v>-3.2251928089702744E-2</v>
      </c>
      <c r="M210">
        <f t="shared" si="3"/>
        <v>-1.2251928089702744E-2</v>
      </c>
    </row>
    <row r="211" spans="1:13">
      <c r="A211" t="s">
        <v>2160</v>
      </c>
      <c r="B211">
        <v>603014</v>
      </c>
      <c r="C211" t="s">
        <v>2197</v>
      </c>
      <c r="D211">
        <v>835592</v>
      </c>
      <c r="E211" t="s">
        <v>2219</v>
      </c>
      <c r="F211">
        <v>603301</v>
      </c>
      <c r="G211" t="s">
        <v>3189</v>
      </c>
      <c r="H211" t="s">
        <v>3150</v>
      </c>
      <c r="I211" t="s">
        <v>2971</v>
      </c>
      <c r="J211" t="s">
        <v>3062</v>
      </c>
      <c r="K211">
        <v>-0.02</v>
      </c>
      <c r="L211">
        <v>-2.5000000000000005E-2</v>
      </c>
      <c r="M211">
        <f t="shared" si="3"/>
        <v>-5.0000000000000044E-3</v>
      </c>
    </row>
    <row r="212" spans="1:13">
      <c r="A212" t="s">
        <v>2160</v>
      </c>
      <c r="B212">
        <v>603014</v>
      </c>
      <c r="C212" t="s">
        <v>2197</v>
      </c>
      <c r="D212">
        <v>835592</v>
      </c>
      <c r="E212" t="s">
        <v>2218</v>
      </c>
      <c r="F212">
        <v>970248</v>
      </c>
      <c r="G212" t="s">
        <v>3192</v>
      </c>
      <c r="H212" t="s">
        <v>3150</v>
      </c>
      <c r="I212" t="s">
        <v>2971</v>
      </c>
      <c r="J212" t="s">
        <v>3062</v>
      </c>
      <c r="K212">
        <v>-0.02</v>
      </c>
      <c r="L212">
        <v>-2.5000000000000005E-2</v>
      </c>
      <c r="M212">
        <f t="shared" si="3"/>
        <v>-5.0000000000000044E-3</v>
      </c>
    </row>
    <row r="213" spans="1:13">
      <c r="A213" t="s">
        <v>2160</v>
      </c>
      <c r="B213">
        <v>603014</v>
      </c>
      <c r="C213" t="s">
        <v>2197</v>
      </c>
      <c r="D213">
        <v>835592</v>
      </c>
      <c r="E213" t="s">
        <v>2217</v>
      </c>
      <c r="F213">
        <v>603247</v>
      </c>
      <c r="G213" t="s">
        <v>3196</v>
      </c>
      <c r="H213" t="s">
        <v>3150</v>
      </c>
      <c r="I213" t="s">
        <v>2971</v>
      </c>
      <c r="J213" t="s">
        <v>3062</v>
      </c>
      <c r="K213">
        <v>-0.02</v>
      </c>
      <c r="L213">
        <v>-2.5000000000000005E-2</v>
      </c>
      <c r="M213">
        <f t="shared" si="3"/>
        <v>-5.0000000000000044E-3</v>
      </c>
    </row>
    <row r="214" spans="1:13">
      <c r="A214" t="s">
        <v>2160</v>
      </c>
      <c r="B214">
        <v>603014</v>
      </c>
      <c r="C214" t="s">
        <v>2197</v>
      </c>
      <c r="D214">
        <v>835592</v>
      </c>
      <c r="E214" t="s">
        <v>2216</v>
      </c>
      <c r="F214">
        <v>970120</v>
      </c>
      <c r="G214" t="s">
        <v>3200</v>
      </c>
      <c r="H214" t="s">
        <v>3150</v>
      </c>
      <c r="I214" t="s">
        <v>2971</v>
      </c>
      <c r="J214" t="s">
        <v>3062</v>
      </c>
      <c r="K214">
        <v>-0.02</v>
      </c>
      <c r="L214">
        <v>-2.5000000000000005E-2</v>
      </c>
      <c r="M214">
        <f t="shared" si="3"/>
        <v>-5.0000000000000044E-3</v>
      </c>
    </row>
    <row r="215" spans="1:13">
      <c r="A215" t="s">
        <v>2160</v>
      </c>
      <c r="B215">
        <v>603014</v>
      </c>
      <c r="C215" t="s">
        <v>2197</v>
      </c>
      <c r="D215">
        <v>835592</v>
      </c>
      <c r="E215" t="s">
        <v>2214</v>
      </c>
      <c r="F215">
        <v>969992</v>
      </c>
      <c r="G215" t="s">
        <v>3204</v>
      </c>
      <c r="H215" t="s">
        <v>3150</v>
      </c>
      <c r="I215" t="s">
        <v>2971</v>
      </c>
      <c r="J215" t="s">
        <v>3062</v>
      </c>
      <c r="K215">
        <v>-0.02</v>
      </c>
      <c r="L215">
        <v>-2.5000000000000005E-2</v>
      </c>
      <c r="M215">
        <f t="shared" si="3"/>
        <v>-5.0000000000000044E-3</v>
      </c>
    </row>
    <row r="216" spans="1:13">
      <c r="A216" t="s">
        <v>1444</v>
      </c>
      <c r="B216">
        <v>801928</v>
      </c>
      <c r="C216" t="s">
        <v>1458</v>
      </c>
      <c r="D216">
        <v>927112</v>
      </c>
      <c r="G216" t="s">
        <v>3207</v>
      </c>
      <c r="H216" t="s">
        <v>3207</v>
      </c>
      <c r="I216" t="s">
        <v>2971</v>
      </c>
      <c r="J216" t="s">
        <v>3208</v>
      </c>
      <c r="K216">
        <v>-0.02</v>
      </c>
      <c r="L216">
        <v>-5.0915910311457382E-2</v>
      </c>
      <c r="M216">
        <f t="shared" si="3"/>
        <v>-3.0915910311457382E-2</v>
      </c>
    </row>
    <row r="217" spans="1:13">
      <c r="A217" t="s">
        <v>2160</v>
      </c>
      <c r="B217">
        <v>603014</v>
      </c>
      <c r="C217" t="s">
        <v>2197</v>
      </c>
      <c r="D217">
        <v>835592</v>
      </c>
      <c r="E217" t="s">
        <v>2212</v>
      </c>
      <c r="F217">
        <v>970376</v>
      </c>
      <c r="G217" t="s">
        <v>3212</v>
      </c>
      <c r="H217" t="s">
        <v>3150</v>
      </c>
      <c r="I217" t="s">
        <v>2971</v>
      </c>
      <c r="J217" t="s">
        <v>3062</v>
      </c>
      <c r="K217">
        <v>-0.02</v>
      </c>
      <c r="L217">
        <v>-2.5000000000000005E-2</v>
      </c>
      <c r="M217">
        <f t="shared" si="3"/>
        <v>-5.0000000000000044E-3</v>
      </c>
    </row>
    <row r="218" spans="1:13">
      <c r="A218" t="s">
        <v>1959</v>
      </c>
      <c r="B218">
        <v>600024</v>
      </c>
      <c r="C218" t="s">
        <v>1972</v>
      </c>
      <c r="D218">
        <v>859272</v>
      </c>
      <c r="G218" t="s">
        <v>3216</v>
      </c>
      <c r="H218" t="s">
        <v>3216</v>
      </c>
      <c r="I218" t="s">
        <v>2547</v>
      </c>
      <c r="J218" t="s">
        <v>1959</v>
      </c>
      <c r="K218">
        <v>-0.02</v>
      </c>
      <c r="L218">
        <v>-4.3649305926383664E-2</v>
      </c>
      <c r="M218">
        <f t="shared" si="3"/>
        <v>-2.3649305926383663E-2</v>
      </c>
    </row>
    <row r="219" spans="1:13">
      <c r="A219" t="s">
        <v>2292</v>
      </c>
      <c r="B219">
        <v>604206</v>
      </c>
      <c r="C219" t="s">
        <v>2293</v>
      </c>
      <c r="D219">
        <v>860296</v>
      </c>
      <c r="G219" t="s">
        <v>3220</v>
      </c>
      <c r="H219" t="s">
        <v>3220</v>
      </c>
      <c r="I219" t="s">
        <v>2971</v>
      </c>
      <c r="J219" t="s">
        <v>2292</v>
      </c>
      <c r="K219">
        <v>-0.02</v>
      </c>
      <c r="L219">
        <v>-4.0000000000000008E-2</v>
      </c>
      <c r="M219">
        <f t="shared" si="3"/>
        <v>-2.0000000000000007E-2</v>
      </c>
    </row>
    <row r="220" spans="1:13">
      <c r="A220" t="s">
        <v>2160</v>
      </c>
      <c r="B220">
        <v>603014</v>
      </c>
      <c r="C220" t="s">
        <v>2197</v>
      </c>
      <c r="D220">
        <v>835592</v>
      </c>
      <c r="E220" t="s">
        <v>701</v>
      </c>
      <c r="F220">
        <v>968968</v>
      </c>
      <c r="G220" t="s">
        <v>3224</v>
      </c>
      <c r="H220" t="s">
        <v>3150</v>
      </c>
      <c r="I220" t="s">
        <v>2971</v>
      </c>
      <c r="J220" t="s">
        <v>3062</v>
      </c>
      <c r="K220">
        <v>-0.02</v>
      </c>
      <c r="L220">
        <v>-5.7579695419305632E-2</v>
      </c>
      <c r="M220">
        <f t="shared" si="3"/>
        <v>-3.7579695419305628E-2</v>
      </c>
    </row>
    <row r="221" spans="1:13">
      <c r="A221" t="s">
        <v>2160</v>
      </c>
      <c r="B221">
        <v>603014</v>
      </c>
      <c r="C221" t="s">
        <v>2197</v>
      </c>
      <c r="D221">
        <v>835592</v>
      </c>
      <c r="E221" t="s">
        <v>700</v>
      </c>
      <c r="F221">
        <v>603295</v>
      </c>
      <c r="G221" t="s">
        <v>3228</v>
      </c>
      <c r="H221" t="s">
        <v>3150</v>
      </c>
      <c r="I221" t="s">
        <v>2971</v>
      </c>
      <c r="J221" t="s">
        <v>3062</v>
      </c>
      <c r="K221">
        <v>-0.02</v>
      </c>
      <c r="L221">
        <v>-2.5000000000000005E-2</v>
      </c>
      <c r="M221">
        <f t="shared" si="3"/>
        <v>-5.0000000000000044E-3</v>
      </c>
    </row>
    <row r="222" spans="1:13">
      <c r="A222" t="s">
        <v>2160</v>
      </c>
      <c r="B222">
        <v>603014</v>
      </c>
      <c r="C222" t="s">
        <v>2197</v>
      </c>
      <c r="D222">
        <v>835592</v>
      </c>
      <c r="E222" t="s">
        <v>2211</v>
      </c>
      <c r="F222">
        <v>700740</v>
      </c>
      <c r="G222" t="s">
        <v>3232</v>
      </c>
      <c r="H222" t="s">
        <v>3150</v>
      </c>
      <c r="I222" t="s">
        <v>2971</v>
      </c>
      <c r="J222" t="s">
        <v>3062</v>
      </c>
      <c r="K222">
        <v>-0.02</v>
      </c>
      <c r="L222">
        <v>-3.5491102654325438E-2</v>
      </c>
      <c r="M222">
        <f t="shared" si="3"/>
        <v>-1.5491102654325437E-2</v>
      </c>
    </row>
    <row r="223" spans="1:13">
      <c r="A223" t="s">
        <v>2052</v>
      </c>
      <c r="B223">
        <v>602118</v>
      </c>
      <c r="C223" t="s">
        <v>2056</v>
      </c>
      <c r="D223">
        <v>812168</v>
      </c>
      <c r="G223" t="s">
        <v>3236</v>
      </c>
      <c r="H223" t="s">
        <v>3236</v>
      </c>
      <c r="I223" t="s">
        <v>2971</v>
      </c>
      <c r="J223" t="s">
        <v>2052</v>
      </c>
      <c r="K223">
        <v>-0.02</v>
      </c>
      <c r="L223">
        <v>-4.0000000000000008E-2</v>
      </c>
      <c r="M223">
        <f t="shared" si="3"/>
        <v>-2.0000000000000007E-2</v>
      </c>
    </row>
    <row r="224" spans="1:13">
      <c r="A224" t="s">
        <v>1717</v>
      </c>
      <c r="B224">
        <v>700645</v>
      </c>
      <c r="C224" t="s">
        <v>1718</v>
      </c>
      <c r="D224">
        <v>950792</v>
      </c>
      <c r="G224" t="s">
        <v>3240</v>
      </c>
      <c r="H224" t="s">
        <v>3240</v>
      </c>
      <c r="I224" t="s">
        <v>2457</v>
      </c>
      <c r="J224" t="s">
        <v>1717</v>
      </c>
      <c r="K224">
        <v>-0.02</v>
      </c>
      <c r="L224">
        <v>-4.4999999999999998E-2</v>
      </c>
      <c r="M224">
        <f t="shared" si="3"/>
        <v>-2.4999999999999998E-2</v>
      </c>
    </row>
    <row r="225" spans="1:13">
      <c r="A225" t="s">
        <v>2160</v>
      </c>
      <c r="B225">
        <v>603014</v>
      </c>
      <c r="C225" t="s">
        <v>2197</v>
      </c>
      <c r="D225">
        <v>835592</v>
      </c>
      <c r="E225" t="s">
        <v>2207</v>
      </c>
      <c r="F225">
        <v>603818</v>
      </c>
      <c r="G225" t="s">
        <v>3244</v>
      </c>
      <c r="H225" t="s">
        <v>3150</v>
      </c>
      <c r="I225" t="s">
        <v>2971</v>
      </c>
      <c r="J225" t="s">
        <v>3062</v>
      </c>
      <c r="K225">
        <v>-0.02</v>
      </c>
      <c r="L225">
        <v>-3.1422748999019284E-2</v>
      </c>
      <c r="M225">
        <f t="shared" si="3"/>
        <v>-1.1422748999019284E-2</v>
      </c>
    </row>
    <row r="226" spans="1:13">
      <c r="A226" t="s">
        <v>2160</v>
      </c>
      <c r="B226">
        <v>603014</v>
      </c>
      <c r="C226" t="s">
        <v>2197</v>
      </c>
      <c r="D226">
        <v>835592</v>
      </c>
      <c r="E226" t="s">
        <v>698</v>
      </c>
      <c r="F226">
        <v>970504</v>
      </c>
      <c r="G226" t="s">
        <v>3248</v>
      </c>
      <c r="H226" t="s">
        <v>3150</v>
      </c>
      <c r="I226" t="s">
        <v>2971</v>
      </c>
      <c r="J226" t="s">
        <v>3062</v>
      </c>
      <c r="K226">
        <v>-0.02</v>
      </c>
      <c r="L226">
        <v>-2.5000000000000005E-2</v>
      </c>
      <c r="M226">
        <f t="shared" si="3"/>
        <v>-5.0000000000000044E-3</v>
      </c>
    </row>
    <row r="227" spans="1:13">
      <c r="A227" t="s">
        <v>2160</v>
      </c>
      <c r="B227">
        <v>603014</v>
      </c>
      <c r="C227" t="s">
        <v>2197</v>
      </c>
      <c r="D227">
        <v>835592</v>
      </c>
      <c r="E227" t="s">
        <v>2205</v>
      </c>
      <c r="F227">
        <v>969736</v>
      </c>
      <c r="G227" t="s">
        <v>3252</v>
      </c>
      <c r="H227" t="s">
        <v>3150</v>
      </c>
      <c r="I227" t="s">
        <v>2971</v>
      </c>
      <c r="J227" t="s">
        <v>3062</v>
      </c>
      <c r="K227">
        <v>-0.02</v>
      </c>
      <c r="L227">
        <v>-2.5000000000000005E-2</v>
      </c>
      <c r="M227">
        <f t="shared" si="3"/>
        <v>-5.0000000000000044E-3</v>
      </c>
    </row>
    <row r="228" spans="1:13">
      <c r="A228" t="s">
        <v>2160</v>
      </c>
      <c r="B228">
        <v>603014</v>
      </c>
      <c r="C228" t="s">
        <v>2197</v>
      </c>
      <c r="D228">
        <v>835592</v>
      </c>
      <c r="E228" t="s">
        <v>696</v>
      </c>
      <c r="F228">
        <v>969352</v>
      </c>
      <c r="G228" t="s">
        <v>3256</v>
      </c>
      <c r="H228" t="s">
        <v>3150</v>
      </c>
      <c r="I228" t="s">
        <v>2971</v>
      </c>
      <c r="J228" t="s">
        <v>3062</v>
      </c>
      <c r="K228">
        <v>-0.02</v>
      </c>
      <c r="L228">
        <v>-2.5000000000000005E-2</v>
      </c>
      <c r="M228">
        <f t="shared" si="3"/>
        <v>-5.0000000000000044E-3</v>
      </c>
    </row>
    <row r="229" spans="1:13">
      <c r="A229" t="s">
        <v>2160</v>
      </c>
      <c r="B229">
        <v>603014</v>
      </c>
      <c r="C229" t="s">
        <v>2197</v>
      </c>
      <c r="D229">
        <v>835592</v>
      </c>
      <c r="E229" t="s">
        <v>2200</v>
      </c>
      <c r="F229">
        <v>968840</v>
      </c>
      <c r="G229" t="s">
        <v>3260</v>
      </c>
      <c r="H229" t="s">
        <v>3150</v>
      </c>
      <c r="I229" t="s">
        <v>2971</v>
      </c>
      <c r="J229" t="s">
        <v>3062</v>
      </c>
      <c r="K229">
        <v>-0.02</v>
      </c>
      <c r="L229">
        <v>-3.0507415042894209E-2</v>
      </c>
      <c r="M229">
        <f t="shared" si="3"/>
        <v>-1.0507415042894208E-2</v>
      </c>
    </row>
    <row r="230" spans="1:13">
      <c r="A230" t="s">
        <v>2160</v>
      </c>
      <c r="B230">
        <v>603014</v>
      </c>
      <c r="C230" t="s">
        <v>2197</v>
      </c>
      <c r="D230">
        <v>835592</v>
      </c>
      <c r="E230" t="s">
        <v>2199</v>
      </c>
      <c r="F230">
        <v>603389</v>
      </c>
      <c r="G230" t="s">
        <v>3264</v>
      </c>
      <c r="H230" t="s">
        <v>3150</v>
      </c>
      <c r="I230" t="s">
        <v>2971</v>
      </c>
      <c r="J230" t="s">
        <v>3062</v>
      </c>
      <c r="K230">
        <v>-0.02</v>
      </c>
      <c r="L230">
        <v>-2.5000000000000005E-2</v>
      </c>
      <c r="M230">
        <f t="shared" si="3"/>
        <v>-5.0000000000000044E-3</v>
      </c>
    </row>
    <row r="231" spans="1:13">
      <c r="A231" t="s">
        <v>1348</v>
      </c>
      <c r="B231">
        <v>601450</v>
      </c>
      <c r="C231" t="s">
        <v>1349</v>
      </c>
      <c r="D231">
        <v>849160</v>
      </c>
      <c r="E231" t="s">
        <v>1352</v>
      </c>
      <c r="F231">
        <v>601490</v>
      </c>
      <c r="G231" t="s">
        <v>3268</v>
      </c>
      <c r="H231" t="s">
        <v>2510</v>
      </c>
      <c r="I231" t="s">
        <v>2457</v>
      </c>
      <c r="J231" t="s">
        <v>1348</v>
      </c>
      <c r="K231">
        <v>-1.2500000000000002E-2</v>
      </c>
      <c r="L231">
        <v>-4.5254071970740141E-2</v>
      </c>
      <c r="M231">
        <f t="shared" si="3"/>
        <v>-3.2754071970740137E-2</v>
      </c>
    </row>
    <row r="232" spans="1:13">
      <c r="A232" t="s">
        <v>1348</v>
      </c>
      <c r="B232">
        <v>601450</v>
      </c>
      <c r="C232" t="s">
        <v>1374</v>
      </c>
      <c r="D232">
        <v>849800</v>
      </c>
      <c r="G232" t="s">
        <v>3272</v>
      </c>
      <c r="H232" t="s">
        <v>3272</v>
      </c>
      <c r="I232" t="s">
        <v>2457</v>
      </c>
      <c r="J232" t="s">
        <v>1348</v>
      </c>
      <c r="K232">
        <v>-0.02</v>
      </c>
      <c r="L232">
        <v>-5.2285784093673252E-2</v>
      </c>
      <c r="M232">
        <f t="shared" si="3"/>
        <v>-3.2285784093673248E-2</v>
      </c>
    </row>
    <row r="233" spans="1:13">
      <c r="A233" t="s">
        <v>2072</v>
      </c>
      <c r="B233">
        <v>601739</v>
      </c>
      <c r="C233" t="s">
        <v>2109</v>
      </c>
      <c r="D233">
        <v>909064</v>
      </c>
      <c r="E233" t="s">
        <v>2119</v>
      </c>
      <c r="F233">
        <v>909960</v>
      </c>
      <c r="G233" t="s">
        <v>3176</v>
      </c>
      <c r="H233" t="s">
        <v>2817</v>
      </c>
      <c r="I233" t="s">
        <v>2403</v>
      </c>
      <c r="J233" t="s">
        <v>2818</v>
      </c>
      <c r="K233">
        <v>-0.02</v>
      </c>
      <c r="L233">
        <v>-4.9999999999999992E-3</v>
      </c>
      <c r="M233">
        <f t="shared" si="3"/>
        <v>1.5000000000000001E-2</v>
      </c>
    </row>
    <row r="234" spans="1:13">
      <c r="A234" t="s">
        <v>2072</v>
      </c>
      <c r="B234">
        <v>601739</v>
      </c>
      <c r="C234" t="s">
        <v>2086</v>
      </c>
      <c r="D234">
        <v>909192</v>
      </c>
      <c r="E234" t="s">
        <v>2087</v>
      </c>
      <c r="F234">
        <v>911112</v>
      </c>
      <c r="G234" t="s">
        <v>3279</v>
      </c>
      <c r="H234" t="s">
        <v>3280</v>
      </c>
      <c r="I234" t="s">
        <v>2403</v>
      </c>
      <c r="J234" t="s">
        <v>2529</v>
      </c>
      <c r="K234">
        <v>-1.7500000000000002E-2</v>
      </c>
      <c r="L234">
        <v>-3.7499999999999999E-3</v>
      </c>
      <c r="M234">
        <f t="shared" si="3"/>
        <v>1.3750000000000002E-2</v>
      </c>
    </row>
    <row r="235" spans="1:13">
      <c r="A235" t="s">
        <v>2267</v>
      </c>
      <c r="B235">
        <v>604579</v>
      </c>
      <c r="C235" t="s">
        <v>2269</v>
      </c>
      <c r="D235">
        <v>871688</v>
      </c>
      <c r="G235" t="s">
        <v>3284</v>
      </c>
      <c r="H235" t="s">
        <v>3284</v>
      </c>
      <c r="I235" t="s">
        <v>2547</v>
      </c>
      <c r="J235" t="s">
        <v>2267</v>
      </c>
      <c r="K235">
        <v>-0.02</v>
      </c>
      <c r="L235">
        <v>-3.5000000000000003E-2</v>
      </c>
      <c r="M235">
        <f t="shared" si="3"/>
        <v>-1.5000000000000003E-2</v>
      </c>
    </row>
    <row r="236" spans="1:13">
      <c r="A236" t="s">
        <v>1184</v>
      </c>
      <c r="B236">
        <v>605196</v>
      </c>
      <c r="C236" t="s">
        <v>1231</v>
      </c>
      <c r="D236">
        <v>940936</v>
      </c>
      <c r="G236" t="s">
        <v>2735</v>
      </c>
      <c r="H236" t="s">
        <v>2735</v>
      </c>
      <c r="I236" t="s">
        <v>2403</v>
      </c>
      <c r="J236" t="s">
        <v>1184</v>
      </c>
      <c r="K236">
        <v>-1.2500000000000002E-2</v>
      </c>
      <c r="L236">
        <v>-1.9824814553801372E-2</v>
      </c>
      <c r="M236">
        <f t="shared" si="3"/>
        <v>-7.32481455380137E-3</v>
      </c>
    </row>
    <row r="237" spans="1:13">
      <c r="A237" t="s">
        <v>2292</v>
      </c>
      <c r="B237">
        <v>604206</v>
      </c>
      <c r="C237" t="s">
        <v>2317</v>
      </c>
      <c r="D237">
        <v>860552</v>
      </c>
      <c r="G237" t="s">
        <v>3290</v>
      </c>
      <c r="H237" t="s">
        <v>3290</v>
      </c>
      <c r="I237" t="s">
        <v>2971</v>
      </c>
      <c r="J237" t="s">
        <v>3291</v>
      </c>
      <c r="K237">
        <v>-0.02</v>
      </c>
      <c r="L237">
        <v>-4.0000000000000008E-2</v>
      </c>
      <c r="M237">
        <f t="shared" si="3"/>
        <v>-2.0000000000000007E-2</v>
      </c>
    </row>
    <row r="238" spans="1:13">
      <c r="A238" t="s">
        <v>1691</v>
      </c>
      <c r="B238">
        <v>604453</v>
      </c>
      <c r="C238" t="s">
        <v>1692</v>
      </c>
      <c r="D238">
        <v>871304</v>
      </c>
      <c r="G238" t="s">
        <v>3295</v>
      </c>
      <c r="H238" t="s">
        <v>3295</v>
      </c>
      <c r="I238" t="s">
        <v>2547</v>
      </c>
      <c r="J238" t="s">
        <v>1691</v>
      </c>
      <c r="K238">
        <v>-0.02</v>
      </c>
      <c r="L238">
        <v>-3.5000000000000003E-2</v>
      </c>
      <c r="M238">
        <f t="shared" si="3"/>
        <v>-1.5000000000000003E-2</v>
      </c>
    </row>
    <row r="239" spans="1:13">
      <c r="A239" t="s">
        <v>2322</v>
      </c>
      <c r="B239">
        <v>601152</v>
      </c>
      <c r="C239" t="s">
        <v>2324</v>
      </c>
      <c r="D239">
        <v>842504</v>
      </c>
      <c r="G239" t="s">
        <v>3299</v>
      </c>
      <c r="H239" t="s">
        <v>3299</v>
      </c>
      <c r="I239" t="s">
        <v>246</v>
      </c>
      <c r="J239" t="s">
        <v>2322</v>
      </c>
      <c r="K239">
        <v>-1.2500000000000002E-2</v>
      </c>
      <c r="L239">
        <v>-4.3231835066685362E-2</v>
      </c>
      <c r="M239">
        <f t="shared" si="3"/>
        <v>-3.0731835066685358E-2</v>
      </c>
    </row>
    <row r="240" spans="1:13">
      <c r="A240" t="s">
        <v>1811</v>
      </c>
      <c r="B240">
        <v>600001</v>
      </c>
      <c r="C240" t="s">
        <v>1857</v>
      </c>
      <c r="D240">
        <v>852616</v>
      </c>
      <c r="G240" t="s">
        <v>3303</v>
      </c>
      <c r="H240" t="s">
        <v>3303</v>
      </c>
      <c r="I240" t="s">
        <v>2547</v>
      </c>
      <c r="J240" t="s">
        <v>1811</v>
      </c>
      <c r="K240">
        <v>-0.02</v>
      </c>
      <c r="L240">
        <v>-4.6515172474611705E-2</v>
      </c>
      <c r="M240">
        <f t="shared" si="3"/>
        <v>-2.6515172474611704E-2</v>
      </c>
    </row>
    <row r="241" spans="1:13">
      <c r="A241" t="s">
        <v>1948</v>
      </c>
      <c r="B241">
        <v>802184</v>
      </c>
      <c r="C241" t="s">
        <v>1951</v>
      </c>
      <c r="D241">
        <v>803592</v>
      </c>
      <c r="G241" t="s">
        <v>3307</v>
      </c>
      <c r="H241" t="s">
        <v>3307</v>
      </c>
      <c r="I241" t="s">
        <v>2457</v>
      </c>
      <c r="J241" t="s">
        <v>1948</v>
      </c>
      <c r="K241">
        <v>-0.02</v>
      </c>
      <c r="L241">
        <v>-5.905865416309207E-2</v>
      </c>
      <c r="M241">
        <f t="shared" si="3"/>
        <v>-3.9058654163092066E-2</v>
      </c>
    </row>
    <row r="242" spans="1:13">
      <c r="A242" t="s">
        <v>1444</v>
      </c>
      <c r="B242">
        <v>801928</v>
      </c>
      <c r="C242" t="s">
        <v>1445</v>
      </c>
      <c r="D242">
        <v>989704</v>
      </c>
      <c r="G242" t="s">
        <v>3311</v>
      </c>
      <c r="H242" t="s">
        <v>3311</v>
      </c>
      <c r="I242" t="s">
        <v>2971</v>
      </c>
      <c r="J242" t="s">
        <v>3208</v>
      </c>
      <c r="K242">
        <v>-0.02</v>
      </c>
      <c r="L242">
        <v>-5.2536961298300641E-2</v>
      </c>
      <c r="M242">
        <f t="shared" si="3"/>
        <v>-3.2536961298300637E-2</v>
      </c>
    </row>
    <row r="243" spans="1:13">
      <c r="A243" t="s">
        <v>2160</v>
      </c>
      <c r="B243">
        <v>603014</v>
      </c>
      <c r="C243" t="s">
        <v>2180</v>
      </c>
      <c r="D243">
        <v>835464</v>
      </c>
      <c r="G243" t="s">
        <v>3315</v>
      </c>
      <c r="H243" t="s">
        <v>3315</v>
      </c>
      <c r="I243" t="s">
        <v>2971</v>
      </c>
      <c r="J243" t="s">
        <v>3062</v>
      </c>
      <c r="K243">
        <v>-0.02</v>
      </c>
      <c r="L243">
        <v>-2.5000000000000005E-2</v>
      </c>
      <c r="M243">
        <f t="shared" si="3"/>
        <v>-5.0000000000000044E-3</v>
      </c>
    </row>
    <row r="244" spans="1:13">
      <c r="A244" t="s">
        <v>1779</v>
      </c>
      <c r="B244">
        <v>604968</v>
      </c>
      <c r="C244" t="s">
        <v>1796</v>
      </c>
      <c r="D244">
        <v>873352</v>
      </c>
      <c r="G244" t="s">
        <v>3319</v>
      </c>
      <c r="H244" t="s">
        <v>3319</v>
      </c>
      <c r="I244" t="s">
        <v>2547</v>
      </c>
      <c r="J244" t="s">
        <v>1779</v>
      </c>
      <c r="K244">
        <v>-0.02</v>
      </c>
      <c r="L244">
        <v>-4.3374320605913522E-2</v>
      </c>
      <c r="M244">
        <f t="shared" si="3"/>
        <v>-2.3374320605913521E-2</v>
      </c>
    </row>
    <row r="245" spans="1:13">
      <c r="A245" t="s">
        <v>1581</v>
      </c>
      <c r="B245">
        <v>605248</v>
      </c>
      <c r="C245" t="s">
        <v>1606</v>
      </c>
      <c r="D245">
        <v>905352</v>
      </c>
      <c r="G245" t="s">
        <v>3323</v>
      </c>
      <c r="H245" t="s">
        <v>3323</v>
      </c>
      <c r="I245" t="s">
        <v>246</v>
      </c>
      <c r="J245" t="s">
        <v>1581</v>
      </c>
      <c r="K245">
        <v>-0.02</v>
      </c>
      <c r="L245">
        <v>-4.0996218756859479E-2</v>
      </c>
      <c r="M245">
        <f t="shared" si="3"/>
        <v>-2.0996218756859478E-2</v>
      </c>
    </row>
    <row r="246" spans="1:13">
      <c r="A246" t="s">
        <v>1948</v>
      </c>
      <c r="B246">
        <v>802184</v>
      </c>
      <c r="C246" t="s">
        <v>1949</v>
      </c>
      <c r="D246">
        <v>802312</v>
      </c>
      <c r="G246" t="s">
        <v>3327</v>
      </c>
      <c r="H246" t="s">
        <v>3327</v>
      </c>
      <c r="I246" t="s">
        <v>2457</v>
      </c>
      <c r="J246" t="s">
        <v>1948</v>
      </c>
      <c r="K246">
        <v>-0.02</v>
      </c>
      <c r="L246">
        <v>-5.8791209138332079E-2</v>
      </c>
      <c r="M246">
        <f t="shared" si="3"/>
        <v>-3.8791209138332075E-2</v>
      </c>
    </row>
    <row r="247" spans="1:13">
      <c r="A247" t="s">
        <v>2028</v>
      </c>
      <c r="B247">
        <v>601303</v>
      </c>
      <c r="C247" t="s">
        <v>2035</v>
      </c>
      <c r="D247">
        <v>601348</v>
      </c>
      <c r="G247" t="s">
        <v>3331</v>
      </c>
      <c r="H247" t="s">
        <v>3331</v>
      </c>
      <c r="I247" t="s">
        <v>246</v>
      </c>
      <c r="J247" t="s">
        <v>2028</v>
      </c>
      <c r="K247">
        <v>-1.2500000000000002E-2</v>
      </c>
      <c r="L247">
        <v>-4.1163833762052723E-2</v>
      </c>
      <c r="M247">
        <f t="shared" si="3"/>
        <v>-2.8663833762052719E-2</v>
      </c>
    </row>
    <row r="248" spans="1:13">
      <c r="A248" t="s">
        <v>1811</v>
      </c>
      <c r="B248">
        <v>600001</v>
      </c>
      <c r="C248" t="s">
        <v>1821</v>
      </c>
      <c r="D248">
        <v>852488</v>
      </c>
      <c r="G248" t="s">
        <v>3335</v>
      </c>
      <c r="H248" t="s">
        <v>3335</v>
      </c>
      <c r="I248" t="s">
        <v>2547</v>
      </c>
      <c r="J248" t="s">
        <v>1811</v>
      </c>
      <c r="K248">
        <v>-0.02</v>
      </c>
      <c r="L248">
        <v>-4.0000000000000008E-2</v>
      </c>
      <c r="M248">
        <f t="shared" si="3"/>
        <v>-2.0000000000000007E-2</v>
      </c>
    </row>
    <row r="249" spans="1:13">
      <c r="A249" t="s">
        <v>2292</v>
      </c>
      <c r="B249">
        <v>604206</v>
      </c>
      <c r="C249" t="s">
        <v>1300</v>
      </c>
      <c r="D249">
        <v>859656</v>
      </c>
      <c r="G249" t="s">
        <v>3339</v>
      </c>
      <c r="H249" t="s">
        <v>3339</v>
      </c>
      <c r="I249" t="s">
        <v>2971</v>
      </c>
      <c r="J249" t="s">
        <v>2292</v>
      </c>
      <c r="K249">
        <v>-0.02</v>
      </c>
      <c r="L249">
        <v>-4.758427742563584E-2</v>
      </c>
      <c r="M249">
        <f t="shared" si="3"/>
        <v>-2.758427742563584E-2</v>
      </c>
    </row>
    <row r="250" spans="1:13">
      <c r="A250" t="s">
        <v>1184</v>
      </c>
      <c r="B250">
        <v>605196</v>
      </c>
      <c r="C250" t="s">
        <v>1208</v>
      </c>
      <c r="D250">
        <v>930184</v>
      </c>
      <c r="G250" t="s">
        <v>2745</v>
      </c>
      <c r="H250" t="s">
        <v>2745</v>
      </c>
      <c r="I250" t="s">
        <v>2403</v>
      </c>
      <c r="J250" t="s">
        <v>1184</v>
      </c>
      <c r="K250">
        <v>-1.2500000000000002E-2</v>
      </c>
      <c r="L250">
        <v>-1.631231766598331E-2</v>
      </c>
      <c r="M250">
        <f t="shared" si="3"/>
        <v>-3.8123176659833075E-3</v>
      </c>
    </row>
    <row r="251" spans="1:13">
      <c r="A251" t="s">
        <v>2267</v>
      </c>
      <c r="B251">
        <v>604579</v>
      </c>
      <c r="C251" t="s">
        <v>2270</v>
      </c>
      <c r="D251">
        <v>872328</v>
      </c>
      <c r="G251" t="s">
        <v>3345</v>
      </c>
      <c r="H251" t="s">
        <v>3345</v>
      </c>
      <c r="I251" t="s">
        <v>2547</v>
      </c>
      <c r="J251" t="s">
        <v>2267</v>
      </c>
      <c r="K251">
        <v>-0.02</v>
      </c>
      <c r="L251">
        <v>-3.5000000000000003E-2</v>
      </c>
      <c r="M251">
        <f t="shared" si="3"/>
        <v>-1.5000000000000003E-2</v>
      </c>
    </row>
    <row r="252" spans="1:13">
      <c r="A252" t="s">
        <v>1862</v>
      </c>
      <c r="B252">
        <v>600942</v>
      </c>
      <c r="C252" t="s">
        <v>851</v>
      </c>
      <c r="D252">
        <v>844168</v>
      </c>
      <c r="E252" t="s">
        <v>1906</v>
      </c>
      <c r="F252">
        <v>848520</v>
      </c>
      <c r="G252" t="s">
        <v>2940</v>
      </c>
      <c r="H252" t="s">
        <v>3349</v>
      </c>
      <c r="I252" t="s">
        <v>2403</v>
      </c>
      <c r="J252" t="s">
        <v>1872</v>
      </c>
      <c r="K252">
        <v>-1.7500000000000002E-2</v>
      </c>
      <c r="L252">
        <v>-3.3750000000000002E-2</v>
      </c>
      <c r="M252">
        <f t="shared" si="3"/>
        <v>-1.6250000000000001E-2</v>
      </c>
    </row>
    <row r="253" spans="1:13">
      <c r="A253" t="s">
        <v>1862</v>
      </c>
      <c r="B253">
        <v>600942</v>
      </c>
      <c r="C253" t="s">
        <v>851</v>
      </c>
      <c r="D253">
        <v>844168</v>
      </c>
      <c r="E253" t="s">
        <v>1899</v>
      </c>
      <c r="F253">
        <v>978312</v>
      </c>
      <c r="G253" t="s">
        <v>2961</v>
      </c>
      <c r="H253" t="s">
        <v>3349</v>
      </c>
      <c r="I253" t="s">
        <v>2403</v>
      </c>
      <c r="J253" t="s">
        <v>1872</v>
      </c>
      <c r="K253">
        <v>-1.7500000000000002E-2</v>
      </c>
      <c r="L253">
        <v>-3.3750000000000002E-2</v>
      </c>
      <c r="M253">
        <f t="shared" si="3"/>
        <v>-1.6250000000000001E-2</v>
      </c>
    </row>
    <row r="254" spans="1:13">
      <c r="A254" t="s">
        <v>1862</v>
      </c>
      <c r="B254">
        <v>600942</v>
      </c>
      <c r="C254" t="s">
        <v>851</v>
      </c>
      <c r="D254">
        <v>844168</v>
      </c>
      <c r="E254" t="s">
        <v>1903</v>
      </c>
      <c r="F254">
        <v>935304</v>
      </c>
      <c r="G254" t="s">
        <v>2937</v>
      </c>
      <c r="H254" t="s">
        <v>3349</v>
      </c>
      <c r="I254" t="s">
        <v>2403</v>
      </c>
      <c r="J254" t="s">
        <v>1872</v>
      </c>
      <c r="K254">
        <v>-1.7500000000000002E-2</v>
      </c>
      <c r="L254">
        <v>-3.3750000000000002E-2</v>
      </c>
      <c r="M254">
        <f t="shared" si="3"/>
        <v>-1.6250000000000001E-2</v>
      </c>
    </row>
    <row r="255" spans="1:13">
      <c r="A255" t="s">
        <v>1862</v>
      </c>
      <c r="B255">
        <v>600942</v>
      </c>
      <c r="C255" t="s">
        <v>851</v>
      </c>
      <c r="D255">
        <v>844168</v>
      </c>
      <c r="E255" t="s">
        <v>1907</v>
      </c>
      <c r="F255">
        <v>935432</v>
      </c>
      <c r="G255" t="s">
        <v>3010</v>
      </c>
      <c r="H255" t="s">
        <v>3349</v>
      </c>
      <c r="I255" t="s">
        <v>2403</v>
      </c>
      <c r="J255" t="s">
        <v>1872</v>
      </c>
      <c r="K255">
        <v>-1.7500000000000002E-2</v>
      </c>
      <c r="L255">
        <v>-3.3750000000000002E-2</v>
      </c>
      <c r="M255">
        <f t="shared" si="3"/>
        <v>-1.6250000000000001E-2</v>
      </c>
    </row>
    <row r="256" spans="1:13">
      <c r="A256" t="s">
        <v>1862</v>
      </c>
      <c r="B256">
        <v>600942</v>
      </c>
      <c r="C256" t="s">
        <v>851</v>
      </c>
      <c r="D256">
        <v>844168</v>
      </c>
      <c r="E256" t="s">
        <v>1910</v>
      </c>
      <c r="F256">
        <v>847752</v>
      </c>
      <c r="G256" t="s">
        <v>3006</v>
      </c>
      <c r="H256" t="s">
        <v>3349</v>
      </c>
      <c r="I256" t="s">
        <v>2403</v>
      </c>
      <c r="J256" t="s">
        <v>1872</v>
      </c>
      <c r="K256">
        <v>-1.7500000000000002E-2</v>
      </c>
      <c r="L256">
        <v>-3.3750000000000002E-2</v>
      </c>
      <c r="M256">
        <f t="shared" si="3"/>
        <v>-1.6250000000000001E-2</v>
      </c>
    </row>
    <row r="257" spans="1:13">
      <c r="A257" t="s">
        <v>1862</v>
      </c>
      <c r="B257">
        <v>600942</v>
      </c>
      <c r="C257" t="s">
        <v>851</v>
      </c>
      <c r="D257">
        <v>844168</v>
      </c>
      <c r="E257" t="s">
        <v>1896</v>
      </c>
      <c r="F257">
        <v>848264</v>
      </c>
      <c r="G257" t="s">
        <v>2931</v>
      </c>
      <c r="H257" t="s">
        <v>3349</v>
      </c>
      <c r="I257" t="s">
        <v>2403</v>
      </c>
      <c r="J257" t="s">
        <v>1872</v>
      </c>
      <c r="K257">
        <v>-7.4999999999999997E-3</v>
      </c>
      <c r="L257">
        <v>-3.0707859631223335E-2</v>
      </c>
      <c r="M257">
        <f t="shared" si="3"/>
        <v>-2.3207859631223335E-2</v>
      </c>
    </row>
    <row r="258" spans="1:13">
      <c r="A258" t="s">
        <v>1862</v>
      </c>
      <c r="B258">
        <v>600942</v>
      </c>
      <c r="C258" t="s">
        <v>851</v>
      </c>
      <c r="D258">
        <v>844168</v>
      </c>
      <c r="E258" t="s">
        <v>1909</v>
      </c>
      <c r="F258">
        <v>934792</v>
      </c>
      <c r="G258" t="s">
        <v>2958</v>
      </c>
      <c r="H258" t="s">
        <v>3349</v>
      </c>
      <c r="I258" t="s">
        <v>2403</v>
      </c>
      <c r="J258" t="s">
        <v>1872</v>
      </c>
      <c r="K258">
        <v>-1.7500000000000002E-2</v>
      </c>
      <c r="L258">
        <v>-3.3750000000000002E-2</v>
      </c>
      <c r="M258">
        <f t="shared" si="3"/>
        <v>-1.6250000000000001E-2</v>
      </c>
    </row>
    <row r="259" spans="1:13">
      <c r="A259" t="s">
        <v>1959</v>
      </c>
      <c r="B259">
        <v>600024</v>
      </c>
      <c r="C259" t="s">
        <v>1996</v>
      </c>
      <c r="D259">
        <v>858504</v>
      </c>
      <c r="G259" t="s">
        <v>3371</v>
      </c>
      <c r="H259" t="s">
        <v>3371</v>
      </c>
      <c r="I259" t="s">
        <v>2547</v>
      </c>
      <c r="J259" t="s">
        <v>1959</v>
      </c>
      <c r="K259">
        <v>-0.02</v>
      </c>
      <c r="L259">
        <v>-4.0000000000000008E-2</v>
      </c>
      <c r="M259">
        <f t="shared" si="3"/>
        <v>-2.0000000000000007E-2</v>
      </c>
    </row>
    <row r="260" spans="1:13">
      <c r="A260" t="s">
        <v>1862</v>
      </c>
      <c r="B260">
        <v>600942</v>
      </c>
      <c r="C260" t="s">
        <v>851</v>
      </c>
      <c r="D260">
        <v>844168</v>
      </c>
      <c r="E260" t="s">
        <v>1913</v>
      </c>
      <c r="F260">
        <v>847624</v>
      </c>
      <c r="G260" t="s">
        <v>2967</v>
      </c>
      <c r="H260" t="s">
        <v>3349</v>
      </c>
      <c r="I260" t="s">
        <v>2403</v>
      </c>
      <c r="J260" t="s">
        <v>1872</v>
      </c>
      <c r="K260">
        <v>-1.7500000000000002E-2</v>
      </c>
      <c r="L260">
        <v>-3.3750000000000002E-2</v>
      </c>
      <c r="M260">
        <f t="shared" si="3"/>
        <v>-1.6250000000000001E-2</v>
      </c>
    </row>
    <row r="261" spans="1:13">
      <c r="A261" t="s">
        <v>1862</v>
      </c>
      <c r="B261">
        <v>600942</v>
      </c>
      <c r="C261" t="s">
        <v>851</v>
      </c>
      <c r="D261">
        <v>844168</v>
      </c>
      <c r="E261" t="s">
        <v>1345</v>
      </c>
      <c r="F261">
        <v>935176</v>
      </c>
      <c r="G261" t="s">
        <v>2994</v>
      </c>
      <c r="H261" t="s">
        <v>3349</v>
      </c>
      <c r="I261" t="s">
        <v>2403</v>
      </c>
      <c r="J261" t="s">
        <v>1872</v>
      </c>
      <c r="K261">
        <v>-1.7500000000000002E-2</v>
      </c>
      <c r="L261">
        <v>-3.3750000000000002E-2</v>
      </c>
      <c r="M261">
        <f t="shared" ref="M261:M324" si="4">L261-K261</f>
        <v>-1.6250000000000001E-2</v>
      </c>
    </row>
    <row r="262" spans="1:13">
      <c r="A262" t="s">
        <v>1862</v>
      </c>
      <c r="B262">
        <v>600942</v>
      </c>
      <c r="C262" t="s">
        <v>851</v>
      </c>
      <c r="D262">
        <v>844168</v>
      </c>
      <c r="E262" t="s">
        <v>1915</v>
      </c>
      <c r="F262">
        <v>935048</v>
      </c>
      <c r="G262" t="s">
        <v>2990</v>
      </c>
      <c r="H262" t="s">
        <v>3349</v>
      </c>
      <c r="I262" t="s">
        <v>2403</v>
      </c>
      <c r="J262" t="s">
        <v>1872</v>
      </c>
      <c r="K262">
        <v>-7.4999999999999997E-3</v>
      </c>
      <c r="L262">
        <v>-2.4749999999999998E-2</v>
      </c>
      <c r="M262">
        <f t="shared" si="4"/>
        <v>-1.7249999999999998E-2</v>
      </c>
    </row>
    <row r="263" spans="1:13">
      <c r="A263" t="s">
        <v>1862</v>
      </c>
      <c r="B263">
        <v>600942</v>
      </c>
      <c r="C263" t="s">
        <v>851</v>
      </c>
      <c r="D263">
        <v>844168</v>
      </c>
      <c r="E263" t="s">
        <v>1914</v>
      </c>
      <c r="F263">
        <v>848008</v>
      </c>
      <c r="G263" t="s">
        <v>3014</v>
      </c>
      <c r="H263" t="s">
        <v>3349</v>
      </c>
      <c r="I263" t="s">
        <v>2403</v>
      </c>
      <c r="J263" t="s">
        <v>1872</v>
      </c>
      <c r="K263">
        <v>-1.7500000000000002E-2</v>
      </c>
      <c r="L263">
        <v>-3.3750000000000002E-2</v>
      </c>
      <c r="M263">
        <f t="shared" si="4"/>
        <v>-1.6250000000000001E-2</v>
      </c>
    </row>
    <row r="264" spans="1:13">
      <c r="A264" t="s">
        <v>1862</v>
      </c>
      <c r="B264">
        <v>600942</v>
      </c>
      <c r="C264" t="s">
        <v>851</v>
      </c>
      <c r="D264">
        <v>844168</v>
      </c>
      <c r="E264" t="s">
        <v>1905</v>
      </c>
      <c r="F264">
        <v>977800</v>
      </c>
      <c r="G264" t="s">
        <v>2946</v>
      </c>
      <c r="H264" t="s">
        <v>3349</v>
      </c>
      <c r="I264" t="s">
        <v>2403</v>
      </c>
      <c r="J264" t="s">
        <v>1872</v>
      </c>
      <c r="K264">
        <v>-1.7500000000000002E-2</v>
      </c>
      <c r="L264">
        <v>-3.3750000000000002E-2</v>
      </c>
      <c r="M264">
        <f t="shared" si="4"/>
        <v>-1.6250000000000001E-2</v>
      </c>
    </row>
    <row r="265" spans="1:13">
      <c r="A265" t="s">
        <v>1862</v>
      </c>
      <c r="B265">
        <v>600942</v>
      </c>
      <c r="C265" t="s">
        <v>851</v>
      </c>
      <c r="D265">
        <v>844168</v>
      </c>
      <c r="E265" t="s">
        <v>1900</v>
      </c>
      <c r="F265">
        <v>848392</v>
      </c>
      <c r="G265" t="s">
        <v>2943</v>
      </c>
      <c r="H265" t="s">
        <v>3349</v>
      </c>
      <c r="I265" t="s">
        <v>2403</v>
      </c>
      <c r="J265" t="s">
        <v>1872</v>
      </c>
      <c r="K265">
        <v>-1.7500000000000002E-2</v>
      </c>
      <c r="L265">
        <v>-3.3750000000000002E-2</v>
      </c>
      <c r="M265">
        <f t="shared" si="4"/>
        <v>-1.6250000000000001E-2</v>
      </c>
    </row>
    <row r="266" spans="1:13">
      <c r="A266" t="s">
        <v>1862</v>
      </c>
      <c r="B266">
        <v>600942</v>
      </c>
      <c r="C266" t="s">
        <v>851</v>
      </c>
      <c r="D266">
        <v>844168</v>
      </c>
      <c r="E266" t="s">
        <v>1898</v>
      </c>
      <c r="F266">
        <v>977928</v>
      </c>
      <c r="G266" t="s">
        <v>2964</v>
      </c>
      <c r="H266" t="s">
        <v>3349</v>
      </c>
      <c r="I266" t="s">
        <v>2403</v>
      </c>
      <c r="J266" t="s">
        <v>1872</v>
      </c>
      <c r="K266">
        <v>-1.7500000000000002E-2</v>
      </c>
      <c r="L266">
        <v>-3.3750000000000002E-2</v>
      </c>
      <c r="M266">
        <f t="shared" si="4"/>
        <v>-1.6250000000000001E-2</v>
      </c>
    </row>
    <row r="267" spans="1:13">
      <c r="A267" t="s">
        <v>1244</v>
      </c>
      <c r="B267">
        <v>602284</v>
      </c>
      <c r="C267" t="s">
        <v>1268</v>
      </c>
      <c r="D267">
        <v>877320</v>
      </c>
      <c r="G267" t="s">
        <v>3396</v>
      </c>
      <c r="H267" t="s">
        <v>3396</v>
      </c>
      <c r="I267" t="s">
        <v>2457</v>
      </c>
      <c r="J267" t="s">
        <v>1948</v>
      </c>
      <c r="K267">
        <v>-0.02</v>
      </c>
      <c r="L267">
        <v>-5.3796541761947952E-2</v>
      </c>
      <c r="M267">
        <f t="shared" si="4"/>
        <v>-3.3796541761947949E-2</v>
      </c>
    </row>
    <row r="268" spans="1:13">
      <c r="A268" t="s">
        <v>1862</v>
      </c>
      <c r="B268">
        <v>600942</v>
      </c>
      <c r="C268" t="s">
        <v>851</v>
      </c>
      <c r="D268">
        <v>844168</v>
      </c>
      <c r="E268" t="s">
        <v>1912</v>
      </c>
      <c r="F268">
        <v>983304</v>
      </c>
      <c r="G268" t="s">
        <v>3002</v>
      </c>
      <c r="H268" t="s">
        <v>3349</v>
      </c>
      <c r="I268" t="s">
        <v>2403</v>
      </c>
      <c r="J268" t="s">
        <v>1872</v>
      </c>
      <c r="K268">
        <v>-1.7500000000000002E-2</v>
      </c>
      <c r="L268">
        <v>-3.3750000000000002E-2</v>
      </c>
      <c r="M268">
        <f t="shared" si="4"/>
        <v>-1.6250000000000001E-2</v>
      </c>
    </row>
    <row r="269" spans="1:13">
      <c r="A269" t="s">
        <v>1862</v>
      </c>
      <c r="B269">
        <v>600942</v>
      </c>
      <c r="C269" t="s">
        <v>851</v>
      </c>
      <c r="D269">
        <v>844168</v>
      </c>
      <c r="E269" t="s">
        <v>1904</v>
      </c>
      <c r="F269">
        <v>880400</v>
      </c>
      <c r="G269" t="s">
        <v>2978</v>
      </c>
      <c r="H269" t="s">
        <v>3349</v>
      </c>
      <c r="I269" t="s">
        <v>2403</v>
      </c>
      <c r="J269" t="s">
        <v>1872</v>
      </c>
      <c r="K269">
        <v>-1.7500000000000002E-2</v>
      </c>
      <c r="L269">
        <v>-3.3750000000000002E-2</v>
      </c>
      <c r="M269">
        <f t="shared" si="4"/>
        <v>-1.6250000000000001E-2</v>
      </c>
    </row>
    <row r="270" spans="1:13">
      <c r="A270" t="s">
        <v>1862</v>
      </c>
      <c r="B270">
        <v>600942</v>
      </c>
      <c r="C270" t="s">
        <v>851</v>
      </c>
      <c r="D270">
        <v>844168</v>
      </c>
      <c r="E270" t="s">
        <v>1894</v>
      </c>
      <c r="F270">
        <v>934664</v>
      </c>
      <c r="G270" t="s">
        <v>2982</v>
      </c>
      <c r="H270" t="s">
        <v>3349</v>
      </c>
      <c r="I270" t="s">
        <v>2403</v>
      </c>
      <c r="J270" t="s">
        <v>1872</v>
      </c>
      <c r="K270">
        <v>-1.7500000000000002E-2</v>
      </c>
      <c r="L270">
        <v>-3.3750000000000002E-2</v>
      </c>
      <c r="M270">
        <f t="shared" si="4"/>
        <v>-1.6250000000000001E-2</v>
      </c>
    </row>
    <row r="271" spans="1:13">
      <c r="A271" t="s">
        <v>1811</v>
      </c>
      <c r="B271">
        <v>600001</v>
      </c>
      <c r="C271" t="s">
        <v>1812</v>
      </c>
      <c r="D271">
        <v>851976</v>
      </c>
      <c r="G271" t="s">
        <v>3409</v>
      </c>
      <c r="H271" t="s">
        <v>3409</v>
      </c>
      <c r="I271" t="s">
        <v>2547</v>
      </c>
      <c r="J271" t="s">
        <v>1811</v>
      </c>
      <c r="K271">
        <v>-0.02</v>
      </c>
      <c r="L271">
        <v>-4.0000000000000008E-2</v>
      </c>
      <c r="M271">
        <f t="shared" si="4"/>
        <v>-2.0000000000000007E-2</v>
      </c>
    </row>
    <row r="272" spans="1:13">
      <c r="A272" t="s">
        <v>1862</v>
      </c>
      <c r="B272">
        <v>600942</v>
      </c>
      <c r="C272" t="s">
        <v>851</v>
      </c>
      <c r="D272">
        <v>844168</v>
      </c>
      <c r="E272" t="s">
        <v>1897</v>
      </c>
      <c r="F272">
        <v>852240</v>
      </c>
      <c r="G272" t="s">
        <v>2949</v>
      </c>
      <c r="H272" t="s">
        <v>3349</v>
      </c>
      <c r="I272" t="s">
        <v>2403</v>
      </c>
      <c r="J272" t="s">
        <v>1872</v>
      </c>
      <c r="K272">
        <v>-1.7500000000000002E-2</v>
      </c>
      <c r="L272">
        <v>-3.3750000000000002E-2</v>
      </c>
      <c r="M272">
        <f t="shared" si="4"/>
        <v>-1.6250000000000001E-2</v>
      </c>
    </row>
    <row r="273" spans="1:13">
      <c r="A273" t="s">
        <v>1862</v>
      </c>
      <c r="B273">
        <v>600942</v>
      </c>
      <c r="C273" t="s">
        <v>851</v>
      </c>
      <c r="D273">
        <v>844168</v>
      </c>
      <c r="E273" t="s">
        <v>1916</v>
      </c>
      <c r="F273">
        <v>934920</v>
      </c>
      <c r="G273" t="s">
        <v>2934</v>
      </c>
      <c r="H273" t="s">
        <v>3349</v>
      </c>
      <c r="I273" t="s">
        <v>2403</v>
      </c>
      <c r="J273" t="s">
        <v>1872</v>
      </c>
      <c r="K273">
        <v>-1.7500000000000002E-2</v>
      </c>
      <c r="L273">
        <v>-3.3750000000000002E-2</v>
      </c>
      <c r="M273">
        <f t="shared" si="4"/>
        <v>-1.6250000000000001E-2</v>
      </c>
    </row>
    <row r="274" spans="1:13">
      <c r="A274" t="s">
        <v>1862</v>
      </c>
      <c r="B274">
        <v>600942</v>
      </c>
      <c r="C274" t="s">
        <v>851</v>
      </c>
      <c r="D274">
        <v>844168</v>
      </c>
      <c r="E274" t="s">
        <v>1911</v>
      </c>
      <c r="F274">
        <v>880016</v>
      </c>
      <c r="G274" t="s">
        <v>2986</v>
      </c>
      <c r="H274" t="s">
        <v>3349</v>
      </c>
      <c r="I274" t="s">
        <v>2403</v>
      </c>
      <c r="J274" t="s">
        <v>1872</v>
      </c>
      <c r="K274">
        <v>-1.7500000000000002E-2</v>
      </c>
      <c r="L274">
        <v>-3.3750000000000002E-2</v>
      </c>
      <c r="M274">
        <f t="shared" si="4"/>
        <v>-1.6250000000000001E-2</v>
      </c>
    </row>
    <row r="275" spans="1:13">
      <c r="A275" t="s">
        <v>1862</v>
      </c>
      <c r="B275">
        <v>600942</v>
      </c>
      <c r="C275" t="s">
        <v>851</v>
      </c>
      <c r="D275">
        <v>844168</v>
      </c>
      <c r="E275" t="s">
        <v>1902</v>
      </c>
      <c r="F275">
        <v>983944</v>
      </c>
      <c r="G275" t="s">
        <v>2974</v>
      </c>
      <c r="H275" t="s">
        <v>3349</v>
      </c>
      <c r="I275" t="s">
        <v>2403</v>
      </c>
      <c r="J275" t="s">
        <v>1872</v>
      </c>
      <c r="K275">
        <v>-1.7500000000000002E-2</v>
      </c>
      <c r="L275">
        <v>-3.3750000000000002E-2</v>
      </c>
      <c r="M275">
        <f t="shared" si="4"/>
        <v>-1.6250000000000001E-2</v>
      </c>
    </row>
    <row r="276" spans="1:13">
      <c r="A276" t="s">
        <v>2267</v>
      </c>
      <c r="B276">
        <v>604579</v>
      </c>
      <c r="C276" t="s">
        <v>2289</v>
      </c>
      <c r="D276">
        <v>980488</v>
      </c>
      <c r="G276" t="s">
        <v>3425</v>
      </c>
      <c r="H276" t="s">
        <v>3425</v>
      </c>
      <c r="I276" t="s">
        <v>2547</v>
      </c>
      <c r="J276" t="s">
        <v>2267</v>
      </c>
      <c r="K276">
        <v>-1.2500000000000002E-2</v>
      </c>
      <c r="L276">
        <v>-2.7500000000000011E-2</v>
      </c>
      <c r="M276">
        <f t="shared" si="4"/>
        <v>-1.5000000000000008E-2</v>
      </c>
    </row>
    <row r="277" spans="1:13">
      <c r="A277" t="s">
        <v>1862</v>
      </c>
      <c r="B277">
        <v>600942</v>
      </c>
      <c r="C277" t="s">
        <v>1872</v>
      </c>
      <c r="D277">
        <v>844808</v>
      </c>
      <c r="E277" t="s">
        <v>1885</v>
      </c>
      <c r="F277">
        <v>601104</v>
      </c>
      <c r="G277" t="s">
        <v>3066</v>
      </c>
      <c r="H277" t="s">
        <v>2835</v>
      </c>
      <c r="I277" t="s">
        <v>2403</v>
      </c>
      <c r="J277" t="s">
        <v>1872</v>
      </c>
      <c r="K277">
        <v>-1.7500000000000002E-2</v>
      </c>
      <c r="L277">
        <v>-3.3750000000000002E-2</v>
      </c>
      <c r="M277">
        <f t="shared" si="4"/>
        <v>-1.6250000000000001E-2</v>
      </c>
    </row>
    <row r="278" spans="1:13">
      <c r="A278" t="s">
        <v>1862</v>
      </c>
      <c r="B278">
        <v>600942</v>
      </c>
      <c r="C278" t="s">
        <v>1872</v>
      </c>
      <c r="D278">
        <v>844808</v>
      </c>
      <c r="E278" t="s">
        <v>1891</v>
      </c>
      <c r="F278">
        <v>601100</v>
      </c>
      <c r="G278" t="s">
        <v>3116</v>
      </c>
      <c r="H278" t="s">
        <v>2835</v>
      </c>
      <c r="I278" t="s">
        <v>2403</v>
      </c>
      <c r="J278" t="s">
        <v>1872</v>
      </c>
      <c r="K278">
        <v>-1.7500000000000002E-2</v>
      </c>
      <c r="L278">
        <v>-3.3750000000000002E-2</v>
      </c>
      <c r="M278">
        <f t="shared" si="4"/>
        <v>-1.6250000000000001E-2</v>
      </c>
    </row>
    <row r="279" spans="1:13">
      <c r="A279" t="s">
        <v>1862</v>
      </c>
      <c r="B279">
        <v>600942</v>
      </c>
      <c r="C279" t="s">
        <v>1872</v>
      </c>
      <c r="D279">
        <v>844808</v>
      </c>
      <c r="E279" t="s">
        <v>1892</v>
      </c>
      <c r="F279">
        <v>983560</v>
      </c>
      <c r="G279" t="s">
        <v>3082</v>
      </c>
      <c r="H279" t="s">
        <v>2835</v>
      </c>
      <c r="I279" t="s">
        <v>2403</v>
      </c>
      <c r="J279" t="s">
        <v>1872</v>
      </c>
      <c r="K279">
        <v>-0.02</v>
      </c>
      <c r="L279">
        <v>-3.5999999999999997E-2</v>
      </c>
      <c r="M279">
        <f t="shared" si="4"/>
        <v>-1.5999999999999997E-2</v>
      </c>
    </row>
    <row r="280" spans="1:13">
      <c r="A280" t="s">
        <v>1862</v>
      </c>
      <c r="B280">
        <v>600942</v>
      </c>
      <c r="C280" t="s">
        <v>1872</v>
      </c>
      <c r="D280">
        <v>844808</v>
      </c>
      <c r="E280" t="s">
        <v>1890</v>
      </c>
      <c r="F280">
        <v>601092</v>
      </c>
      <c r="G280" t="s">
        <v>3063</v>
      </c>
      <c r="H280" t="s">
        <v>2835</v>
      </c>
      <c r="I280" t="s">
        <v>2403</v>
      </c>
      <c r="J280" t="s">
        <v>1872</v>
      </c>
      <c r="K280">
        <v>-1.7500000000000002E-2</v>
      </c>
      <c r="L280">
        <v>-3.3750000000000002E-2</v>
      </c>
      <c r="M280">
        <f t="shared" si="4"/>
        <v>-1.6250000000000001E-2</v>
      </c>
    </row>
    <row r="281" spans="1:13">
      <c r="A281" t="s">
        <v>1862</v>
      </c>
      <c r="B281">
        <v>600942</v>
      </c>
      <c r="C281" t="s">
        <v>1872</v>
      </c>
      <c r="D281">
        <v>844808</v>
      </c>
      <c r="E281" t="s">
        <v>1884</v>
      </c>
      <c r="F281">
        <v>934408</v>
      </c>
      <c r="G281" t="s">
        <v>3086</v>
      </c>
      <c r="H281" t="s">
        <v>2835</v>
      </c>
      <c r="I281" t="s">
        <v>2403</v>
      </c>
      <c r="J281" t="s">
        <v>1872</v>
      </c>
      <c r="K281">
        <v>-0.02</v>
      </c>
      <c r="L281">
        <v>-3.5999999999999997E-2</v>
      </c>
      <c r="M281">
        <f t="shared" si="4"/>
        <v>-1.5999999999999997E-2</v>
      </c>
    </row>
    <row r="282" spans="1:13">
      <c r="A282" t="s">
        <v>1862</v>
      </c>
      <c r="B282">
        <v>600942</v>
      </c>
      <c r="C282" t="s">
        <v>1872</v>
      </c>
      <c r="D282">
        <v>844808</v>
      </c>
      <c r="E282" t="s">
        <v>1878</v>
      </c>
      <c r="F282">
        <v>601108</v>
      </c>
      <c r="G282" t="s">
        <v>3058</v>
      </c>
      <c r="H282" t="s">
        <v>2835</v>
      </c>
      <c r="I282" t="s">
        <v>2403</v>
      </c>
      <c r="J282" t="s">
        <v>1872</v>
      </c>
      <c r="K282">
        <v>-1.7500000000000002E-2</v>
      </c>
      <c r="L282">
        <v>-3.3750000000000002E-2</v>
      </c>
      <c r="M282">
        <f t="shared" si="4"/>
        <v>-1.6250000000000001E-2</v>
      </c>
    </row>
    <row r="283" spans="1:13">
      <c r="A283" t="s">
        <v>1862</v>
      </c>
      <c r="B283">
        <v>600942</v>
      </c>
      <c r="C283" t="s">
        <v>1872</v>
      </c>
      <c r="D283">
        <v>844808</v>
      </c>
      <c r="E283" t="s">
        <v>1874</v>
      </c>
      <c r="F283">
        <v>601090</v>
      </c>
      <c r="G283" t="s">
        <v>3050</v>
      </c>
      <c r="H283" t="s">
        <v>2835</v>
      </c>
      <c r="I283" t="s">
        <v>2403</v>
      </c>
      <c r="J283" t="s">
        <v>1872</v>
      </c>
      <c r="K283">
        <v>-7.4999999999999997E-3</v>
      </c>
      <c r="L283">
        <v>-2.4749999999999998E-2</v>
      </c>
      <c r="M283">
        <f t="shared" si="4"/>
        <v>-1.7249999999999998E-2</v>
      </c>
    </row>
    <row r="284" spans="1:13">
      <c r="A284" t="s">
        <v>1862</v>
      </c>
      <c r="B284">
        <v>600942</v>
      </c>
      <c r="C284" t="s">
        <v>1872</v>
      </c>
      <c r="D284">
        <v>844808</v>
      </c>
      <c r="E284" t="s">
        <v>1877</v>
      </c>
      <c r="F284">
        <v>601107</v>
      </c>
      <c r="G284" t="s">
        <v>3120</v>
      </c>
      <c r="H284" t="s">
        <v>2835</v>
      </c>
      <c r="I284" t="s">
        <v>2403</v>
      </c>
      <c r="J284" t="s">
        <v>1872</v>
      </c>
      <c r="K284">
        <v>-1.7500000000000002E-2</v>
      </c>
      <c r="L284">
        <v>-3.3750000000000002E-2</v>
      </c>
      <c r="M284">
        <f t="shared" si="4"/>
        <v>-1.6250000000000001E-2</v>
      </c>
    </row>
    <row r="285" spans="1:13">
      <c r="A285" t="s">
        <v>2052</v>
      </c>
      <c r="B285">
        <v>602118</v>
      </c>
      <c r="C285" t="s">
        <v>2059</v>
      </c>
      <c r="D285">
        <v>818184</v>
      </c>
      <c r="G285" t="s">
        <v>3453</v>
      </c>
      <c r="H285" t="s">
        <v>3453</v>
      </c>
      <c r="I285" t="s">
        <v>2971</v>
      </c>
      <c r="J285" t="s">
        <v>2052</v>
      </c>
      <c r="K285">
        <v>-0.02</v>
      </c>
      <c r="L285">
        <v>-4.0000000000000008E-2</v>
      </c>
      <c r="M285">
        <f t="shared" si="4"/>
        <v>-2.0000000000000007E-2</v>
      </c>
    </row>
    <row r="286" spans="1:13">
      <c r="A286" t="s">
        <v>1862</v>
      </c>
      <c r="B286">
        <v>600942</v>
      </c>
      <c r="C286" t="s">
        <v>1872</v>
      </c>
      <c r="D286">
        <v>844808</v>
      </c>
      <c r="E286" t="s">
        <v>1882</v>
      </c>
      <c r="F286">
        <v>801040</v>
      </c>
      <c r="G286" t="s">
        <v>3101</v>
      </c>
      <c r="H286" t="s">
        <v>2835</v>
      </c>
      <c r="I286" t="s">
        <v>2403</v>
      </c>
      <c r="J286" t="s">
        <v>1872</v>
      </c>
      <c r="K286">
        <v>-0.02</v>
      </c>
      <c r="L286">
        <v>-3.5999999999999997E-2</v>
      </c>
      <c r="M286">
        <f t="shared" si="4"/>
        <v>-1.5999999999999997E-2</v>
      </c>
    </row>
    <row r="287" spans="1:13">
      <c r="A287" t="s">
        <v>1862</v>
      </c>
      <c r="B287">
        <v>600942</v>
      </c>
      <c r="C287" t="s">
        <v>1872</v>
      </c>
      <c r="D287">
        <v>844808</v>
      </c>
      <c r="E287" t="s">
        <v>1886</v>
      </c>
      <c r="F287">
        <v>984072</v>
      </c>
      <c r="G287" t="s">
        <v>3097</v>
      </c>
      <c r="H287" t="s">
        <v>2835</v>
      </c>
      <c r="I287" t="s">
        <v>2403</v>
      </c>
      <c r="J287" t="s">
        <v>1872</v>
      </c>
      <c r="K287">
        <v>-0.02</v>
      </c>
      <c r="L287">
        <v>-3.5999999999999997E-2</v>
      </c>
      <c r="M287">
        <f t="shared" si="4"/>
        <v>-1.5999999999999997E-2</v>
      </c>
    </row>
    <row r="288" spans="1:13">
      <c r="A288" t="s">
        <v>1862</v>
      </c>
      <c r="B288">
        <v>600942</v>
      </c>
      <c r="C288" t="s">
        <v>1872</v>
      </c>
      <c r="D288">
        <v>844808</v>
      </c>
      <c r="E288" t="s">
        <v>1888</v>
      </c>
      <c r="F288">
        <v>984456</v>
      </c>
      <c r="G288" t="s">
        <v>3054</v>
      </c>
      <c r="H288" t="s">
        <v>2835</v>
      </c>
      <c r="I288" t="s">
        <v>2403</v>
      </c>
      <c r="J288" t="s">
        <v>1872</v>
      </c>
      <c r="K288">
        <v>-0.02</v>
      </c>
      <c r="L288">
        <v>-4.1874838751192245E-2</v>
      </c>
      <c r="M288">
        <f t="shared" si="4"/>
        <v>-2.1874838751192244E-2</v>
      </c>
    </row>
    <row r="289" spans="1:13">
      <c r="A289" t="s">
        <v>1862</v>
      </c>
      <c r="B289">
        <v>600942</v>
      </c>
      <c r="C289" t="s">
        <v>1872</v>
      </c>
      <c r="D289">
        <v>844808</v>
      </c>
      <c r="E289" t="s">
        <v>1876</v>
      </c>
      <c r="F289">
        <v>934280</v>
      </c>
      <c r="G289" t="s">
        <v>3093</v>
      </c>
      <c r="H289" t="s">
        <v>2835</v>
      </c>
      <c r="I289" t="s">
        <v>2403</v>
      </c>
      <c r="J289" t="s">
        <v>1872</v>
      </c>
      <c r="K289">
        <v>-0.02</v>
      </c>
      <c r="L289">
        <v>-3.5999999999999997E-2</v>
      </c>
      <c r="M289">
        <f t="shared" si="4"/>
        <v>-1.5999999999999997E-2</v>
      </c>
    </row>
    <row r="290" spans="1:13">
      <c r="A290" t="s">
        <v>1862</v>
      </c>
      <c r="B290">
        <v>600942</v>
      </c>
      <c r="C290" t="s">
        <v>1872</v>
      </c>
      <c r="D290">
        <v>844808</v>
      </c>
      <c r="E290" t="s">
        <v>1887</v>
      </c>
      <c r="F290">
        <v>601095</v>
      </c>
      <c r="G290" t="s">
        <v>3075</v>
      </c>
      <c r="H290" t="s">
        <v>2835</v>
      </c>
      <c r="I290" t="s">
        <v>2403</v>
      </c>
      <c r="J290" t="s">
        <v>1872</v>
      </c>
      <c r="K290">
        <v>-0.02</v>
      </c>
      <c r="L290">
        <v>-3.7646625771867739E-2</v>
      </c>
      <c r="M290">
        <f t="shared" si="4"/>
        <v>-1.7646625771867739E-2</v>
      </c>
    </row>
    <row r="291" spans="1:13">
      <c r="A291" t="s">
        <v>1862</v>
      </c>
      <c r="B291">
        <v>600942</v>
      </c>
      <c r="C291" t="s">
        <v>1872</v>
      </c>
      <c r="D291">
        <v>844808</v>
      </c>
      <c r="E291" t="s">
        <v>1883</v>
      </c>
      <c r="F291">
        <v>601116</v>
      </c>
      <c r="G291" t="s">
        <v>3078</v>
      </c>
      <c r="H291" t="s">
        <v>2835</v>
      </c>
      <c r="I291" t="s">
        <v>2403</v>
      </c>
      <c r="J291" t="s">
        <v>1872</v>
      </c>
      <c r="K291">
        <v>-1.7500000000000002E-2</v>
      </c>
      <c r="L291">
        <v>-3.3750000000000002E-2</v>
      </c>
      <c r="M291">
        <f t="shared" si="4"/>
        <v>-1.6250000000000001E-2</v>
      </c>
    </row>
    <row r="292" spans="1:13">
      <c r="A292" t="s">
        <v>1862</v>
      </c>
      <c r="B292">
        <v>600942</v>
      </c>
      <c r="C292" t="s">
        <v>1872</v>
      </c>
      <c r="D292">
        <v>844808</v>
      </c>
      <c r="E292" t="s">
        <v>1881</v>
      </c>
      <c r="F292">
        <v>990984</v>
      </c>
      <c r="G292" t="s">
        <v>3108</v>
      </c>
      <c r="H292" t="s">
        <v>2835</v>
      </c>
      <c r="I292" t="s">
        <v>2403</v>
      </c>
      <c r="J292" t="s">
        <v>1872</v>
      </c>
      <c r="K292">
        <v>-0.02</v>
      </c>
      <c r="L292">
        <v>-3.5999999999999997E-2</v>
      </c>
      <c r="M292">
        <f t="shared" si="4"/>
        <v>-1.5999999999999997E-2</v>
      </c>
    </row>
    <row r="293" spans="1:13">
      <c r="A293" t="s">
        <v>1862</v>
      </c>
      <c r="B293">
        <v>600942</v>
      </c>
      <c r="C293" t="s">
        <v>1872</v>
      </c>
      <c r="D293">
        <v>844808</v>
      </c>
      <c r="E293" t="s">
        <v>1880</v>
      </c>
      <c r="F293">
        <v>934152</v>
      </c>
      <c r="G293" t="s">
        <v>3072</v>
      </c>
      <c r="H293" t="s">
        <v>2835</v>
      </c>
      <c r="I293" t="s">
        <v>2403</v>
      </c>
      <c r="J293" t="s">
        <v>1872</v>
      </c>
      <c r="K293">
        <v>-1.7500000000000002E-2</v>
      </c>
      <c r="L293">
        <v>-3.9351151919917303E-2</v>
      </c>
      <c r="M293">
        <f t="shared" si="4"/>
        <v>-2.1851151919917301E-2</v>
      </c>
    </row>
    <row r="294" spans="1:13">
      <c r="A294" t="s">
        <v>1862</v>
      </c>
      <c r="B294">
        <v>600942</v>
      </c>
      <c r="C294" t="s">
        <v>1872</v>
      </c>
      <c r="D294">
        <v>844808</v>
      </c>
      <c r="E294" t="s">
        <v>1879</v>
      </c>
      <c r="F294">
        <v>983432</v>
      </c>
      <c r="G294" t="s">
        <v>3112</v>
      </c>
      <c r="H294" t="s">
        <v>2835</v>
      </c>
      <c r="I294" t="s">
        <v>2403</v>
      </c>
      <c r="J294" t="s">
        <v>1872</v>
      </c>
      <c r="K294">
        <v>-0.02</v>
      </c>
      <c r="L294">
        <v>-3.5999999999999997E-2</v>
      </c>
      <c r="M294">
        <f t="shared" si="4"/>
        <v>-1.5999999999999997E-2</v>
      </c>
    </row>
    <row r="295" spans="1:13">
      <c r="A295" t="s">
        <v>1862</v>
      </c>
      <c r="B295">
        <v>600942</v>
      </c>
      <c r="C295" t="s">
        <v>1872</v>
      </c>
      <c r="D295">
        <v>844808</v>
      </c>
      <c r="E295" t="s">
        <v>1875</v>
      </c>
      <c r="F295">
        <v>979080</v>
      </c>
      <c r="G295" t="s">
        <v>3069</v>
      </c>
      <c r="H295" t="s">
        <v>2835</v>
      </c>
      <c r="I295" t="s">
        <v>2403</v>
      </c>
      <c r="J295" t="s">
        <v>1872</v>
      </c>
      <c r="K295">
        <v>-0.02</v>
      </c>
      <c r="L295">
        <v>-3.5999999999999997E-2</v>
      </c>
      <c r="M295">
        <f t="shared" si="4"/>
        <v>-1.5999999999999997E-2</v>
      </c>
    </row>
    <row r="296" spans="1:13">
      <c r="A296" t="s">
        <v>1862</v>
      </c>
      <c r="B296">
        <v>600942</v>
      </c>
      <c r="C296" t="s">
        <v>1872</v>
      </c>
      <c r="D296">
        <v>844808</v>
      </c>
      <c r="E296" t="s">
        <v>1873</v>
      </c>
      <c r="F296">
        <v>880656</v>
      </c>
      <c r="G296" t="s">
        <v>3090</v>
      </c>
      <c r="H296" t="s">
        <v>2835</v>
      </c>
      <c r="I296" t="s">
        <v>2403</v>
      </c>
      <c r="J296" t="s">
        <v>1872</v>
      </c>
      <c r="K296">
        <v>-7.4999999999999997E-3</v>
      </c>
      <c r="L296">
        <v>-2.4749999999999998E-2</v>
      </c>
      <c r="M296">
        <f t="shared" si="4"/>
        <v>-1.7249999999999998E-2</v>
      </c>
    </row>
    <row r="297" spans="1:13">
      <c r="A297" t="s">
        <v>1862</v>
      </c>
      <c r="B297">
        <v>600942</v>
      </c>
      <c r="C297" t="s">
        <v>1917</v>
      </c>
      <c r="D297">
        <v>845064</v>
      </c>
      <c r="E297" t="s">
        <v>1927</v>
      </c>
      <c r="F297">
        <v>850184</v>
      </c>
      <c r="G297" t="s">
        <v>3144</v>
      </c>
      <c r="H297" t="s">
        <v>3490</v>
      </c>
      <c r="I297" t="s">
        <v>2403</v>
      </c>
      <c r="J297" t="s">
        <v>1872</v>
      </c>
      <c r="K297">
        <v>-7.4999999999999997E-3</v>
      </c>
      <c r="L297">
        <v>-2.4749999999999998E-2</v>
      </c>
      <c r="M297">
        <f t="shared" si="4"/>
        <v>-1.7249999999999998E-2</v>
      </c>
    </row>
    <row r="298" spans="1:13">
      <c r="A298" t="s">
        <v>1862</v>
      </c>
      <c r="B298">
        <v>600942</v>
      </c>
      <c r="C298" t="s">
        <v>1917</v>
      </c>
      <c r="D298">
        <v>845064</v>
      </c>
      <c r="E298" t="s">
        <v>1924</v>
      </c>
      <c r="F298">
        <v>850312</v>
      </c>
      <c r="G298" t="s">
        <v>3136</v>
      </c>
      <c r="H298" t="s">
        <v>3490</v>
      </c>
      <c r="I298" t="s">
        <v>2403</v>
      </c>
      <c r="J298" t="s">
        <v>1872</v>
      </c>
      <c r="K298">
        <v>-7.4999999999999997E-3</v>
      </c>
      <c r="L298">
        <v>-4.2900955673750414E-2</v>
      </c>
      <c r="M298">
        <f t="shared" si="4"/>
        <v>-3.5400955673750414E-2</v>
      </c>
    </row>
    <row r="299" spans="1:13">
      <c r="A299" t="s">
        <v>1862</v>
      </c>
      <c r="B299">
        <v>600942</v>
      </c>
      <c r="C299" t="s">
        <v>1917</v>
      </c>
      <c r="D299">
        <v>845064</v>
      </c>
      <c r="E299" t="s">
        <v>906</v>
      </c>
      <c r="F299">
        <v>849928</v>
      </c>
      <c r="G299" t="s">
        <v>3128</v>
      </c>
      <c r="H299" t="s">
        <v>3490</v>
      </c>
      <c r="I299" t="s">
        <v>2403</v>
      </c>
      <c r="J299" t="s">
        <v>1872</v>
      </c>
      <c r="K299">
        <v>-7.4999999999999997E-3</v>
      </c>
      <c r="L299">
        <v>-2.4749999999999998E-2</v>
      </c>
      <c r="M299">
        <f t="shared" si="4"/>
        <v>-1.7249999999999998E-2</v>
      </c>
    </row>
    <row r="300" spans="1:13">
      <c r="A300" t="s">
        <v>1862</v>
      </c>
      <c r="B300">
        <v>600942</v>
      </c>
      <c r="C300" t="s">
        <v>1917</v>
      </c>
      <c r="D300">
        <v>845064</v>
      </c>
      <c r="E300" t="s">
        <v>1921</v>
      </c>
      <c r="F300">
        <v>850568</v>
      </c>
      <c r="G300" t="s">
        <v>3147</v>
      </c>
      <c r="H300" t="s">
        <v>3490</v>
      </c>
      <c r="I300" t="s">
        <v>2403</v>
      </c>
      <c r="J300" t="s">
        <v>1872</v>
      </c>
      <c r="K300">
        <v>-7.4999999999999997E-3</v>
      </c>
      <c r="L300">
        <v>-2.4749999999999998E-2</v>
      </c>
      <c r="M300">
        <f t="shared" si="4"/>
        <v>-1.7249999999999998E-2</v>
      </c>
    </row>
    <row r="301" spans="1:13">
      <c r="A301" t="s">
        <v>1862</v>
      </c>
      <c r="B301">
        <v>600942</v>
      </c>
      <c r="C301" t="s">
        <v>1917</v>
      </c>
      <c r="D301">
        <v>845064</v>
      </c>
      <c r="E301" t="s">
        <v>1926</v>
      </c>
      <c r="F301">
        <v>600852</v>
      </c>
      <c r="G301" t="s">
        <v>3172</v>
      </c>
      <c r="H301" t="s">
        <v>3490</v>
      </c>
      <c r="I301" t="s">
        <v>2403</v>
      </c>
      <c r="J301" t="s">
        <v>1872</v>
      </c>
      <c r="K301">
        <v>-7.4999999999999997E-3</v>
      </c>
      <c r="L301">
        <v>-3.7411963240026831E-2</v>
      </c>
      <c r="M301">
        <f t="shared" si="4"/>
        <v>-2.9911963240026831E-2</v>
      </c>
    </row>
    <row r="302" spans="1:13">
      <c r="A302" t="s">
        <v>1862</v>
      </c>
      <c r="B302">
        <v>600942</v>
      </c>
      <c r="C302" t="s">
        <v>1917</v>
      </c>
      <c r="D302">
        <v>845064</v>
      </c>
      <c r="E302" t="s">
        <v>1920</v>
      </c>
      <c r="F302">
        <v>850824</v>
      </c>
      <c r="G302" t="s">
        <v>3132</v>
      </c>
      <c r="H302" t="s">
        <v>3490</v>
      </c>
      <c r="I302" t="s">
        <v>2403</v>
      </c>
      <c r="J302" t="s">
        <v>1872</v>
      </c>
      <c r="K302">
        <v>-0.02</v>
      </c>
      <c r="L302">
        <v>-3.5999999999999997E-2</v>
      </c>
      <c r="M302">
        <f t="shared" si="4"/>
        <v>-1.5999999999999997E-2</v>
      </c>
    </row>
    <row r="303" spans="1:13">
      <c r="A303" t="s">
        <v>1862</v>
      </c>
      <c r="B303">
        <v>600942</v>
      </c>
      <c r="C303" t="s">
        <v>1917</v>
      </c>
      <c r="D303">
        <v>845064</v>
      </c>
      <c r="E303" t="s">
        <v>1923</v>
      </c>
      <c r="F303">
        <v>850440</v>
      </c>
      <c r="G303" t="s">
        <v>3168</v>
      </c>
      <c r="H303" t="s">
        <v>3490</v>
      </c>
      <c r="I303" t="s">
        <v>2403</v>
      </c>
      <c r="J303" t="s">
        <v>1872</v>
      </c>
      <c r="K303">
        <v>-7.4999999999999997E-3</v>
      </c>
      <c r="L303">
        <v>-2.4749999999999998E-2</v>
      </c>
      <c r="M303">
        <f t="shared" si="4"/>
        <v>-1.7249999999999998E-2</v>
      </c>
    </row>
    <row r="304" spans="1:13">
      <c r="A304" t="s">
        <v>1862</v>
      </c>
      <c r="B304">
        <v>600942</v>
      </c>
      <c r="C304" t="s">
        <v>1917</v>
      </c>
      <c r="D304">
        <v>845064</v>
      </c>
      <c r="E304" t="s">
        <v>1919</v>
      </c>
      <c r="F304">
        <v>850696</v>
      </c>
      <c r="G304" t="s">
        <v>3156</v>
      </c>
      <c r="H304" t="s">
        <v>3490</v>
      </c>
      <c r="I304" t="s">
        <v>2403</v>
      </c>
      <c r="J304" t="s">
        <v>1872</v>
      </c>
      <c r="K304">
        <v>-7.4999999999999997E-3</v>
      </c>
      <c r="L304">
        <v>-2.4749999999999998E-2</v>
      </c>
      <c r="M304">
        <f t="shared" si="4"/>
        <v>-1.7249999999999998E-2</v>
      </c>
    </row>
    <row r="305" spans="1:13">
      <c r="A305" t="s">
        <v>1862</v>
      </c>
      <c r="B305">
        <v>600942</v>
      </c>
      <c r="C305" t="s">
        <v>1917</v>
      </c>
      <c r="D305">
        <v>845064</v>
      </c>
      <c r="E305" t="s">
        <v>1922</v>
      </c>
      <c r="F305">
        <v>852496</v>
      </c>
      <c r="G305" t="s">
        <v>3160</v>
      </c>
      <c r="H305" t="s">
        <v>3490</v>
      </c>
      <c r="I305" t="s">
        <v>2403</v>
      </c>
      <c r="J305" t="s">
        <v>1872</v>
      </c>
      <c r="K305">
        <v>-7.4999999999999997E-3</v>
      </c>
      <c r="L305">
        <v>-2.4749999999999998E-2</v>
      </c>
      <c r="M305">
        <f t="shared" si="4"/>
        <v>-1.7249999999999998E-2</v>
      </c>
    </row>
    <row r="306" spans="1:13">
      <c r="A306" t="s">
        <v>1862</v>
      </c>
      <c r="B306">
        <v>600942</v>
      </c>
      <c r="C306" t="s">
        <v>1917</v>
      </c>
      <c r="D306">
        <v>845064</v>
      </c>
      <c r="E306" t="s">
        <v>1928</v>
      </c>
      <c r="F306">
        <v>850056</v>
      </c>
      <c r="G306" t="s">
        <v>3152</v>
      </c>
      <c r="H306" t="s">
        <v>3490</v>
      </c>
      <c r="I306" t="s">
        <v>2403</v>
      </c>
      <c r="J306" t="s">
        <v>1872</v>
      </c>
      <c r="K306">
        <v>-0.02</v>
      </c>
      <c r="L306">
        <v>-3.5999999999999997E-2</v>
      </c>
      <c r="M306">
        <f t="shared" si="4"/>
        <v>-1.5999999999999997E-2</v>
      </c>
    </row>
    <row r="307" spans="1:13">
      <c r="A307" t="s">
        <v>1862</v>
      </c>
      <c r="B307">
        <v>600942</v>
      </c>
      <c r="C307" t="s">
        <v>1917</v>
      </c>
      <c r="D307">
        <v>845064</v>
      </c>
      <c r="E307" t="s">
        <v>1925</v>
      </c>
      <c r="F307">
        <v>852368</v>
      </c>
      <c r="G307" t="s">
        <v>3164</v>
      </c>
      <c r="H307" t="s">
        <v>3490</v>
      </c>
      <c r="I307" t="s">
        <v>2403</v>
      </c>
      <c r="J307" t="s">
        <v>1872</v>
      </c>
      <c r="K307">
        <v>-0.02</v>
      </c>
      <c r="L307">
        <v>-3.5999999999999997E-2</v>
      </c>
      <c r="M307">
        <f t="shared" si="4"/>
        <v>-1.5999999999999997E-2</v>
      </c>
    </row>
    <row r="308" spans="1:13">
      <c r="A308" t="s">
        <v>1862</v>
      </c>
      <c r="B308">
        <v>600942</v>
      </c>
      <c r="C308" t="s">
        <v>1917</v>
      </c>
      <c r="D308">
        <v>845064</v>
      </c>
      <c r="E308" t="s">
        <v>1918</v>
      </c>
      <c r="F308">
        <v>852624</v>
      </c>
      <c r="G308" t="s">
        <v>3140</v>
      </c>
      <c r="H308" t="s">
        <v>3490</v>
      </c>
      <c r="I308" t="s">
        <v>2403</v>
      </c>
      <c r="J308" t="s">
        <v>1872</v>
      </c>
      <c r="K308">
        <v>-7.4999999999999997E-3</v>
      </c>
      <c r="L308">
        <v>-4.2215714066932197E-2</v>
      </c>
      <c r="M308">
        <f t="shared" si="4"/>
        <v>-3.4715714066932198E-2</v>
      </c>
    </row>
    <row r="309" spans="1:13">
      <c r="A309" t="s">
        <v>1862</v>
      </c>
      <c r="B309">
        <v>600942</v>
      </c>
      <c r="C309" t="s">
        <v>1863</v>
      </c>
      <c r="D309">
        <v>845320</v>
      </c>
      <c r="E309" t="s">
        <v>1866</v>
      </c>
      <c r="F309">
        <v>851208</v>
      </c>
      <c r="G309" t="s">
        <v>3018</v>
      </c>
      <c r="H309" t="s">
        <v>3524</v>
      </c>
      <c r="I309" t="s">
        <v>2403</v>
      </c>
      <c r="J309" t="s">
        <v>1872</v>
      </c>
      <c r="K309">
        <v>-0.02</v>
      </c>
      <c r="L309">
        <v>-3.5999999999999997E-2</v>
      </c>
      <c r="M309">
        <f t="shared" si="4"/>
        <v>-1.5999999999999997E-2</v>
      </c>
    </row>
    <row r="310" spans="1:13">
      <c r="A310" t="s">
        <v>1862</v>
      </c>
      <c r="B310">
        <v>600942</v>
      </c>
      <c r="C310" t="s">
        <v>1863</v>
      </c>
      <c r="D310">
        <v>845320</v>
      </c>
      <c r="E310" t="s">
        <v>1864</v>
      </c>
      <c r="F310">
        <v>851080</v>
      </c>
      <c r="G310" t="s">
        <v>3026</v>
      </c>
      <c r="H310" t="s">
        <v>3524</v>
      </c>
      <c r="I310" t="s">
        <v>2403</v>
      </c>
      <c r="J310" t="s">
        <v>1872</v>
      </c>
      <c r="K310">
        <v>-0.02</v>
      </c>
      <c r="L310">
        <v>-3.5999999999999997E-2</v>
      </c>
      <c r="M310">
        <f t="shared" si="4"/>
        <v>-1.5999999999999997E-2</v>
      </c>
    </row>
    <row r="311" spans="1:13">
      <c r="A311" t="s">
        <v>1862</v>
      </c>
      <c r="B311">
        <v>600942</v>
      </c>
      <c r="C311" t="s">
        <v>1863</v>
      </c>
      <c r="D311">
        <v>845320</v>
      </c>
      <c r="E311" t="s">
        <v>1867</v>
      </c>
      <c r="F311">
        <v>851336</v>
      </c>
      <c r="G311" t="s">
        <v>3030</v>
      </c>
      <c r="H311" t="s">
        <v>3524</v>
      </c>
      <c r="I311" t="s">
        <v>2403</v>
      </c>
      <c r="J311" t="s">
        <v>1872</v>
      </c>
      <c r="K311">
        <v>-1.7500000000000002E-2</v>
      </c>
      <c r="L311">
        <v>-3.3750000000000002E-2</v>
      </c>
      <c r="M311">
        <f t="shared" si="4"/>
        <v>-1.6250000000000001E-2</v>
      </c>
    </row>
    <row r="312" spans="1:13">
      <c r="A312" t="s">
        <v>1862</v>
      </c>
      <c r="B312">
        <v>600942</v>
      </c>
      <c r="C312" t="s">
        <v>1863</v>
      </c>
      <c r="D312">
        <v>845320</v>
      </c>
      <c r="E312" t="s">
        <v>1871</v>
      </c>
      <c r="F312">
        <v>851464</v>
      </c>
      <c r="G312" t="s">
        <v>3038</v>
      </c>
      <c r="H312" t="s">
        <v>3524</v>
      </c>
      <c r="I312" t="s">
        <v>2403</v>
      </c>
      <c r="J312" t="s">
        <v>1872</v>
      </c>
      <c r="K312">
        <v>-0.02</v>
      </c>
      <c r="L312">
        <v>-3.5999999999999997E-2</v>
      </c>
      <c r="M312">
        <f t="shared" si="4"/>
        <v>-1.5999999999999997E-2</v>
      </c>
    </row>
    <row r="313" spans="1:13">
      <c r="A313" t="s">
        <v>1862</v>
      </c>
      <c r="B313">
        <v>600942</v>
      </c>
      <c r="C313" t="s">
        <v>1863</v>
      </c>
      <c r="D313">
        <v>845320</v>
      </c>
      <c r="E313" t="s">
        <v>1870</v>
      </c>
      <c r="F313">
        <v>850952</v>
      </c>
      <c r="G313" t="s">
        <v>3034</v>
      </c>
      <c r="H313" t="s">
        <v>3524</v>
      </c>
      <c r="I313" t="s">
        <v>2403</v>
      </c>
      <c r="J313" t="s">
        <v>1872</v>
      </c>
      <c r="K313">
        <v>-7.4999999999999997E-3</v>
      </c>
      <c r="L313">
        <v>-2.4749999999999998E-2</v>
      </c>
      <c r="M313">
        <f t="shared" si="4"/>
        <v>-1.7249999999999998E-2</v>
      </c>
    </row>
    <row r="314" spans="1:13">
      <c r="A314" t="s">
        <v>1862</v>
      </c>
      <c r="B314">
        <v>600942</v>
      </c>
      <c r="C314" t="s">
        <v>1863</v>
      </c>
      <c r="D314">
        <v>845320</v>
      </c>
      <c r="E314" t="s">
        <v>1868</v>
      </c>
      <c r="F314">
        <v>851592</v>
      </c>
      <c r="G314" t="s">
        <v>3042</v>
      </c>
      <c r="H314" t="s">
        <v>3524</v>
      </c>
      <c r="I314" t="s">
        <v>2403</v>
      </c>
      <c r="J314" t="s">
        <v>1872</v>
      </c>
      <c r="K314">
        <v>-0.02</v>
      </c>
      <c r="L314">
        <v>-3.5999999999999997E-2</v>
      </c>
      <c r="M314">
        <f t="shared" si="4"/>
        <v>-1.5999999999999997E-2</v>
      </c>
    </row>
    <row r="315" spans="1:13">
      <c r="A315" t="s">
        <v>1862</v>
      </c>
      <c r="B315">
        <v>600942</v>
      </c>
      <c r="C315" t="s">
        <v>1863</v>
      </c>
      <c r="D315">
        <v>845320</v>
      </c>
      <c r="E315" t="s">
        <v>1865</v>
      </c>
      <c r="F315">
        <v>851720</v>
      </c>
      <c r="G315" t="s">
        <v>3046</v>
      </c>
      <c r="H315" t="s">
        <v>3524</v>
      </c>
      <c r="I315" t="s">
        <v>2403</v>
      </c>
      <c r="J315" t="s">
        <v>1872</v>
      </c>
      <c r="K315">
        <v>-0.02</v>
      </c>
      <c r="L315">
        <v>-3.5999999999999997E-2</v>
      </c>
      <c r="M315">
        <f t="shared" si="4"/>
        <v>-1.5999999999999997E-2</v>
      </c>
    </row>
    <row r="316" spans="1:13">
      <c r="A316" t="s">
        <v>2160</v>
      </c>
      <c r="B316">
        <v>603014</v>
      </c>
      <c r="C316" t="s">
        <v>2221</v>
      </c>
      <c r="D316">
        <v>834824</v>
      </c>
      <c r="E316" t="s">
        <v>2230</v>
      </c>
      <c r="F316">
        <v>603682</v>
      </c>
      <c r="G316" t="s">
        <v>3539</v>
      </c>
      <c r="H316" t="s">
        <v>3061</v>
      </c>
      <c r="I316" t="s">
        <v>246</v>
      </c>
      <c r="J316" t="s">
        <v>2748</v>
      </c>
      <c r="K316">
        <v>-0.02</v>
      </c>
      <c r="L316">
        <v>-2.5000000000000005E-2</v>
      </c>
      <c r="M316">
        <f t="shared" si="4"/>
        <v>-5.0000000000000044E-3</v>
      </c>
    </row>
    <row r="317" spans="1:13">
      <c r="A317" t="s">
        <v>1348</v>
      </c>
      <c r="B317">
        <v>601450</v>
      </c>
      <c r="C317" t="s">
        <v>1379</v>
      </c>
      <c r="D317">
        <v>856208</v>
      </c>
      <c r="E317" t="s">
        <v>1381</v>
      </c>
      <c r="F317">
        <v>856080</v>
      </c>
      <c r="G317" t="s">
        <v>3541</v>
      </c>
      <c r="H317" t="s">
        <v>2583</v>
      </c>
      <c r="I317" t="s">
        <v>2457</v>
      </c>
      <c r="J317" t="s">
        <v>1348</v>
      </c>
      <c r="K317">
        <v>-1.2500000000000002E-2</v>
      </c>
      <c r="L317">
        <v>-4.6234460349584144E-2</v>
      </c>
      <c r="M317">
        <f t="shared" si="4"/>
        <v>-3.373446034958414E-2</v>
      </c>
    </row>
    <row r="318" spans="1:13">
      <c r="A318" t="s">
        <v>1444</v>
      </c>
      <c r="B318">
        <v>801928</v>
      </c>
      <c r="C318" t="s">
        <v>1454</v>
      </c>
      <c r="D318">
        <v>992904</v>
      </c>
      <c r="G318" t="s">
        <v>3544</v>
      </c>
      <c r="H318" t="s">
        <v>3544</v>
      </c>
      <c r="I318" t="s">
        <v>2971</v>
      </c>
      <c r="J318" t="s">
        <v>3208</v>
      </c>
      <c r="K318">
        <v>-0.02</v>
      </c>
      <c r="L318">
        <v>-0.05</v>
      </c>
      <c r="M318">
        <f t="shared" si="4"/>
        <v>-3.0000000000000002E-2</v>
      </c>
    </row>
    <row r="319" spans="1:13">
      <c r="A319" t="s">
        <v>1348</v>
      </c>
      <c r="B319">
        <v>601450</v>
      </c>
      <c r="C319" t="s">
        <v>963</v>
      </c>
      <c r="D319">
        <v>848776</v>
      </c>
      <c r="E319" t="s">
        <v>1395</v>
      </c>
      <c r="F319">
        <v>601611</v>
      </c>
      <c r="G319" t="s">
        <v>3547</v>
      </c>
      <c r="H319" t="s">
        <v>3548</v>
      </c>
      <c r="I319" t="s">
        <v>2457</v>
      </c>
      <c r="J319" t="s">
        <v>1348</v>
      </c>
      <c r="K319">
        <v>-1.2500000000000002E-2</v>
      </c>
      <c r="L319">
        <v>-4.250000000000001E-2</v>
      </c>
      <c r="M319">
        <f t="shared" si="4"/>
        <v>-3.0000000000000006E-2</v>
      </c>
    </row>
    <row r="320" spans="1:13">
      <c r="A320" t="s">
        <v>1348</v>
      </c>
      <c r="B320">
        <v>601450</v>
      </c>
      <c r="C320" t="s">
        <v>963</v>
      </c>
      <c r="D320">
        <v>848776</v>
      </c>
      <c r="E320" t="s">
        <v>1394</v>
      </c>
      <c r="F320">
        <v>601619</v>
      </c>
      <c r="G320" t="s">
        <v>3551</v>
      </c>
      <c r="H320" t="s">
        <v>3548</v>
      </c>
      <c r="I320" t="s">
        <v>2457</v>
      </c>
      <c r="J320" t="s">
        <v>1348</v>
      </c>
      <c r="K320">
        <v>-1.2500000000000002E-2</v>
      </c>
      <c r="L320">
        <v>-4.250000000000001E-2</v>
      </c>
      <c r="M320">
        <f t="shared" si="4"/>
        <v>-3.0000000000000006E-2</v>
      </c>
    </row>
    <row r="321" spans="1:13">
      <c r="A321" t="s">
        <v>1348</v>
      </c>
      <c r="B321">
        <v>601450</v>
      </c>
      <c r="C321" t="s">
        <v>963</v>
      </c>
      <c r="D321">
        <v>848776</v>
      </c>
      <c r="E321" t="s">
        <v>1392</v>
      </c>
      <c r="F321">
        <v>601615</v>
      </c>
      <c r="G321" t="s">
        <v>3554</v>
      </c>
      <c r="H321" t="s">
        <v>3548</v>
      </c>
      <c r="I321" t="s">
        <v>2457</v>
      </c>
      <c r="J321" t="s">
        <v>1348</v>
      </c>
      <c r="K321">
        <v>-1.2500000000000002E-2</v>
      </c>
      <c r="L321">
        <v>-4.4941224827893665E-2</v>
      </c>
      <c r="M321">
        <f t="shared" si="4"/>
        <v>-3.2441224827893661E-2</v>
      </c>
    </row>
    <row r="322" spans="1:13">
      <c r="A322" t="s">
        <v>1348</v>
      </c>
      <c r="B322">
        <v>601450</v>
      </c>
      <c r="C322" t="s">
        <v>963</v>
      </c>
      <c r="D322">
        <v>848776</v>
      </c>
      <c r="E322" t="s">
        <v>967</v>
      </c>
      <c r="F322">
        <v>601602</v>
      </c>
      <c r="G322" t="s">
        <v>3557</v>
      </c>
      <c r="H322" t="s">
        <v>3548</v>
      </c>
      <c r="I322" t="s">
        <v>2457</v>
      </c>
      <c r="J322" t="s">
        <v>1348</v>
      </c>
      <c r="K322">
        <v>-1.2500000000000002E-2</v>
      </c>
      <c r="L322">
        <v>-4.2877735786197503E-2</v>
      </c>
      <c r="M322">
        <f t="shared" si="4"/>
        <v>-3.0377735786197499E-2</v>
      </c>
    </row>
    <row r="323" spans="1:13">
      <c r="A323" t="s">
        <v>1348</v>
      </c>
      <c r="B323">
        <v>601450</v>
      </c>
      <c r="C323" t="s">
        <v>963</v>
      </c>
      <c r="D323">
        <v>848776</v>
      </c>
      <c r="E323" t="s">
        <v>1389</v>
      </c>
      <c r="F323">
        <v>601609</v>
      </c>
      <c r="G323" t="s">
        <v>3560</v>
      </c>
      <c r="H323" t="s">
        <v>3548</v>
      </c>
      <c r="I323" t="s">
        <v>2457</v>
      </c>
      <c r="J323" t="s">
        <v>1348</v>
      </c>
      <c r="K323">
        <v>-1.2500000000000002E-2</v>
      </c>
      <c r="L323">
        <v>-4.3317276395613502E-2</v>
      </c>
      <c r="M323">
        <f t="shared" si="4"/>
        <v>-3.0817276395613498E-2</v>
      </c>
    </row>
    <row r="324" spans="1:13">
      <c r="A324" t="s">
        <v>1348</v>
      </c>
      <c r="B324">
        <v>601450</v>
      </c>
      <c r="C324" t="s">
        <v>963</v>
      </c>
      <c r="D324">
        <v>848776</v>
      </c>
      <c r="E324" t="s">
        <v>1387</v>
      </c>
      <c r="F324">
        <v>601616</v>
      </c>
      <c r="G324" t="s">
        <v>3563</v>
      </c>
      <c r="H324" t="s">
        <v>3548</v>
      </c>
      <c r="I324" t="s">
        <v>2457</v>
      </c>
      <c r="J324" t="s">
        <v>1348</v>
      </c>
      <c r="K324">
        <v>-1.2500000000000002E-2</v>
      </c>
      <c r="L324">
        <v>-4.250000000000001E-2</v>
      </c>
      <c r="M324">
        <f t="shared" si="4"/>
        <v>-3.0000000000000006E-2</v>
      </c>
    </row>
    <row r="325" spans="1:13">
      <c r="A325" t="s">
        <v>1348</v>
      </c>
      <c r="B325">
        <v>601450</v>
      </c>
      <c r="C325" t="s">
        <v>963</v>
      </c>
      <c r="D325">
        <v>848776</v>
      </c>
      <c r="E325" t="s">
        <v>1385</v>
      </c>
      <c r="F325">
        <v>873480</v>
      </c>
      <c r="G325" t="s">
        <v>3566</v>
      </c>
      <c r="H325" t="s">
        <v>3548</v>
      </c>
      <c r="I325" t="s">
        <v>2457</v>
      </c>
      <c r="J325" t="s">
        <v>1348</v>
      </c>
      <c r="K325">
        <v>-1.2500000000000002E-2</v>
      </c>
      <c r="L325">
        <v>-4.4282848665561737E-2</v>
      </c>
      <c r="M325">
        <f t="shared" ref="M325:M388" si="5">L325-K325</f>
        <v>-3.1782848665561733E-2</v>
      </c>
    </row>
    <row r="326" spans="1:13">
      <c r="A326" t="s">
        <v>1348</v>
      </c>
      <c r="B326">
        <v>601450</v>
      </c>
      <c r="C326" t="s">
        <v>963</v>
      </c>
      <c r="D326">
        <v>848776</v>
      </c>
      <c r="E326" t="s">
        <v>1398</v>
      </c>
      <c r="F326">
        <v>601608</v>
      </c>
      <c r="G326" t="s">
        <v>3569</v>
      </c>
      <c r="H326" t="s">
        <v>3548</v>
      </c>
      <c r="I326" t="s">
        <v>2457</v>
      </c>
      <c r="J326" t="s">
        <v>1348</v>
      </c>
      <c r="K326">
        <v>-1.2500000000000002E-2</v>
      </c>
      <c r="L326">
        <v>-4.5744061514401982E-2</v>
      </c>
      <c r="M326">
        <f t="shared" si="5"/>
        <v>-3.3244061514401978E-2</v>
      </c>
    </row>
    <row r="327" spans="1:13">
      <c r="A327" t="s">
        <v>1348</v>
      </c>
      <c r="B327">
        <v>601450</v>
      </c>
      <c r="C327" t="s">
        <v>963</v>
      </c>
      <c r="D327">
        <v>848776</v>
      </c>
      <c r="E327" t="s">
        <v>1391</v>
      </c>
      <c r="F327">
        <v>601595</v>
      </c>
      <c r="G327" t="s">
        <v>3572</v>
      </c>
      <c r="H327" t="s">
        <v>3548</v>
      </c>
      <c r="I327" t="s">
        <v>2457</v>
      </c>
      <c r="J327" t="s">
        <v>1348</v>
      </c>
      <c r="K327">
        <v>-1.2500000000000002E-2</v>
      </c>
      <c r="L327">
        <v>-4.250000000000001E-2</v>
      </c>
      <c r="M327">
        <f t="shared" si="5"/>
        <v>-3.0000000000000006E-2</v>
      </c>
    </row>
    <row r="328" spans="1:13">
      <c r="A328" t="s">
        <v>1348</v>
      </c>
      <c r="B328">
        <v>601450</v>
      </c>
      <c r="C328" t="s">
        <v>963</v>
      </c>
      <c r="D328">
        <v>848776</v>
      </c>
      <c r="E328" t="s">
        <v>1388</v>
      </c>
      <c r="F328">
        <v>601613</v>
      </c>
      <c r="G328" t="s">
        <v>3575</v>
      </c>
      <c r="H328" t="s">
        <v>3548</v>
      </c>
      <c r="I328" t="s">
        <v>2457</v>
      </c>
      <c r="J328" t="s">
        <v>1348</v>
      </c>
      <c r="K328">
        <v>-1.2500000000000002E-2</v>
      </c>
      <c r="L328">
        <v>-4.6807364659323863E-2</v>
      </c>
      <c r="M328">
        <f t="shared" si="5"/>
        <v>-3.4307364659323859E-2</v>
      </c>
    </row>
    <row r="329" spans="1:13">
      <c r="A329" t="s">
        <v>1348</v>
      </c>
      <c r="B329">
        <v>601450</v>
      </c>
      <c r="C329" t="s">
        <v>963</v>
      </c>
      <c r="D329">
        <v>848776</v>
      </c>
      <c r="E329" t="s">
        <v>1386</v>
      </c>
      <c r="F329">
        <v>601646</v>
      </c>
      <c r="G329" t="s">
        <v>3578</v>
      </c>
      <c r="H329" t="s">
        <v>3548</v>
      </c>
      <c r="I329" t="s">
        <v>2457</v>
      </c>
      <c r="J329" t="s">
        <v>1348</v>
      </c>
      <c r="K329">
        <v>-1.2500000000000002E-2</v>
      </c>
      <c r="L329">
        <v>-4.7991051492189865E-2</v>
      </c>
      <c r="M329">
        <f t="shared" si="5"/>
        <v>-3.5491051492189861E-2</v>
      </c>
    </row>
    <row r="330" spans="1:13">
      <c r="A330" t="s">
        <v>1348</v>
      </c>
      <c r="B330">
        <v>601450</v>
      </c>
      <c r="C330" t="s">
        <v>963</v>
      </c>
      <c r="D330">
        <v>848776</v>
      </c>
      <c r="E330" t="s">
        <v>1393</v>
      </c>
      <c r="F330">
        <v>601653</v>
      </c>
      <c r="G330" t="s">
        <v>3581</v>
      </c>
      <c r="H330" t="s">
        <v>3548</v>
      </c>
      <c r="I330" t="s">
        <v>2457</v>
      </c>
      <c r="J330" t="s">
        <v>1348</v>
      </c>
      <c r="K330">
        <v>-0.02</v>
      </c>
      <c r="L330">
        <v>-5.4056912404921359E-2</v>
      </c>
      <c r="M330">
        <f t="shared" si="5"/>
        <v>-3.4056912404921355E-2</v>
      </c>
    </row>
    <row r="331" spans="1:13">
      <c r="A331" t="s">
        <v>1348</v>
      </c>
      <c r="B331">
        <v>601450</v>
      </c>
      <c r="C331" t="s">
        <v>963</v>
      </c>
      <c r="D331">
        <v>848776</v>
      </c>
      <c r="E331" t="s">
        <v>1396</v>
      </c>
      <c r="F331">
        <v>601733</v>
      </c>
      <c r="G331" t="s">
        <v>3584</v>
      </c>
      <c r="H331" t="s">
        <v>3548</v>
      </c>
      <c r="I331" t="s">
        <v>2457</v>
      </c>
      <c r="J331" t="s">
        <v>1348</v>
      </c>
      <c r="K331">
        <v>-1.2500000000000002E-2</v>
      </c>
      <c r="L331">
        <v>-4.438543668080458E-2</v>
      </c>
      <c r="M331">
        <f t="shared" si="5"/>
        <v>-3.1885436680804576E-2</v>
      </c>
    </row>
    <row r="332" spans="1:13">
      <c r="A332" t="s">
        <v>1348</v>
      </c>
      <c r="B332">
        <v>601450</v>
      </c>
      <c r="C332" t="s">
        <v>963</v>
      </c>
      <c r="D332">
        <v>848776</v>
      </c>
      <c r="E332" t="s">
        <v>1390</v>
      </c>
      <c r="F332">
        <v>601610</v>
      </c>
      <c r="G332" t="s">
        <v>3587</v>
      </c>
      <c r="H332" t="s">
        <v>3548</v>
      </c>
      <c r="I332" t="s">
        <v>2457</v>
      </c>
      <c r="J332" t="s">
        <v>1348</v>
      </c>
      <c r="K332">
        <v>-1.2500000000000002E-2</v>
      </c>
      <c r="L332">
        <v>-4.250000000000001E-2</v>
      </c>
      <c r="M332">
        <f t="shared" si="5"/>
        <v>-3.0000000000000006E-2</v>
      </c>
    </row>
    <row r="333" spans="1:13">
      <c r="A333" t="s">
        <v>1348</v>
      </c>
      <c r="B333">
        <v>601450</v>
      </c>
      <c r="C333" t="s">
        <v>1376</v>
      </c>
      <c r="D333">
        <v>849032</v>
      </c>
      <c r="G333" t="s">
        <v>3590</v>
      </c>
      <c r="H333" t="s">
        <v>3590</v>
      </c>
      <c r="I333" t="s">
        <v>2457</v>
      </c>
      <c r="J333" t="s">
        <v>1348</v>
      </c>
      <c r="K333">
        <v>-1.2500000000000002E-2</v>
      </c>
      <c r="L333">
        <v>-4.7921690080691089E-2</v>
      </c>
      <c r="M333">
        <f t="shared" si="5"/>
        <v>-3.5421690080691084E-2</v>
      </c>
    </row>
    <row r="334" spans="1:13">
      <c r="A334" t="s">
        <v>1348</v>
      </c>
      <c r="B334">
        <v>601450</v>
      </c>
      <c r="C334" t="s">
        <v>1349</v>
      </c>
      <c r="D334">
        <v>849160</v>
      </c>
      <c r="E334" t="s">
        <v>934</v>
      </c>
      <c r="F334">
        <v>873864</v>
      </c>
      <c r="G334" t="s">
        <v>3593</v>
      </c>
      <c r="H334" t="s">
        <v>2510</v>
      </c>
      <c r="I334" t="s">
        <v>2457</v>
      </c>
      <c r="J334" t="s">
        <v>1348</v>
      </c>
      <c r="K334">
        <v>-1.2500000000000002E-2</v>
      </c>
      <c r="L334">
        <v>-4.2556607197484407E-2</v>
      </c>
      <c r="M334">
        <f t="shared" si="5"/>
        <v>-3.0056607197484403E-2</v>
      </c>
    </row>
    <row r="335" spans="1:13">
      <c r="A335" t="s">
        <v>1615</v>
      </c>
      <c r="B335">
        <v>700437</v>
      </c>
      <c r="C335" t="s">
        <v>1650</v>
      </c>
      <c r="D335">
        <v>914952</v>
      </c>
      <c r="E335" t="s">
        <v>1653</v>
      </c>
      <c r="F335">
        <v>918280</v>
      </c>
      <c r="G335" t="s">
        <v>3596</v>
      </c>
      <c r="H335" t="s">
        <v>3597</v>
      </c>
      <c r="I335" t="s">
        <v>2457</v>
      </c>
      <c r="J335" t="s">
        <v>1615</v>
      </c>
      <c r="K335">
        <v>-0.02</v>
      </c>
      <c r="L335">
        <v>-3.5000000000000003E-2</v>
      </c>
      <c r="M335">
        <f t="shared" si="5"/>
        <v>-1.5000000000000003E-2</v>
      </c>
    </row>
    <row r="336" spans="1:13">
      <c r="A336" t="s">
        <v>2322</v>
      </c>
      <c r="B336">
        <v>601152</v>
      </c>
      <c r="C336" t="s">
        <v>2328</v>
      </c>
      <c r="D336">
        <v>842760</v>
      </c>
      <c r="E336" t="s">
        <v>2330</v>
      </c>
      <c r="F336">
        <v>601291</v>
      </c>
      <c r="G336" t="s">
        <v>3600</v>
      </c>
      <c r="H336" t="s">
        <v>3601</v>
      </c>
      <c r="I336" t="s">
        <v>246</v>
      </c>
      <c r="J336" t="s">
        <v>2322</v>
      </c>
      <c r="K336">
        <v>-1.2500000000000002E-2</v>
      </c>
      <c r="L336">
        <v>-4.1420099326195454E-2</v>
      </c>
      <c r="M336">
        <f t="shared" si="5"/>
        <v>-2.892009932619545E-2</v>
      </c>
    </row>
    <row r="337" spans="1:13">
      <c r="A337" t="s">
        <v>1184</v>
      </c>
      <c r="B337">
        <v>605196</v>
      </c>
      <c r="C337" t="s">
        <v>1206</v>
      </c>
      <c r="D337">
        <v>929928</v>
      </c>
      <c r="G337" t="s">
        <v>2787</v>
      </c>
      <c r="H337" t="s">
        <v>2787</v>
      </c>
      <c r="I337" t="s">
        <v>2403</v>
      </c>
      <c r="J337" t="s">
        <v>1184</v>
      </c>
      <c r="K337">
        <v>-1.2500000000000002E-2</v>
      </c>
      <c r="L337">
        <v>-1.6250000000000001E-2</v>
      </c>
      <c r="M337">
        <f t="shared" si="5"/>
        <v>-3.7499999999999981E-3</v>
      </c>
    </row>
    <row r="338" spans="1:13">
      <c r="A338" t="s">
        <v>1615</v>
      </c>
      <c r="B338">
        <v>700437</v>
      </c>
      <c r="C338" t="s">
        <v>1650</v>
      </c>
      <c r="D338">
        <v>914952</v>
      </c>
      <c r="E338" t="s">
        <v>1655</v>
      </c>
      <c r="F338">
        <v>700644</v>
      </c>
      <c r="G338" t="s">
        <v>3606</v>
      </c>
      <c r="H338" t="s">
        <v>3597</v>
      </c>
      <c r="I338" t="s">
        <v>2457</v>
      </c>
      <c r="J338" t="s">
        <v>1615</v>
      </c>
      <c r="K338">
        <v>-0.02</v>
      </c>
      <c r="L338">
        <v>-3.5000000000000003E-2</v>
      </c>
      <c r="M338">
        <f t="shared" si="5"/>
        <v>-1.5000000000000003E-2</v>
      </c>
    </row>
    <row r="339" spans="1:13">
      <c r="A339" t="s">
        <v>1348</v>
      </c>
      <c r="B339">
        <v>601450</v>
      </c>
      <c r="C339" t="s">
        <v>1349</v>
      </c>
      <c r="D339">
        <v>849160</v>
      </c>
      <c r="E339" t="s">
        <v>1355</v>
      </c>
      <c r="F339">
        <v>601506</v>
      </c>
      <c r="G339" t="s">
        <v>3609</v>
      </c>
      <c r="H339" t="s">
        <v>2510</v>
      </c>
      <c r="I339" t="s">
        <v>2457</v>
      </c>
      <c r="J339" t="s">
        <v>1348</v>
      </c>
      <c r="K339">
        <v>-1.2500000000000002E-2</v>
      </c>
      <c r="L339">
        <v>-4.6698602064470837E-2</v>
      </c>
      <c r="M339">
        <f t="shared" si="5"/>
        <v>-3.4198602064470833E-2</v>
      </c>
    </row>
    <row r="340" spans="1:13">
      <c r="A340" t="s">
        <v>1348</v>
      </c>
      <c r="B340">
        <v>601450</v>
      </c>
      <c r="C340" t="s">
        <v>1349</v>
      </c>
      <c r="D340">
        <v>849160</v>
      </c>
      <c r="E340" t="s">
        <v>1360</v>
      </c>
      <c r="F340">
        <v>601495</v>
      </c>
      <c r="G340" t="s">
        <v>3612</v>
      </c>
      <c r="H340" t="s">
        <v>2510</v>
      </c>
      <c r="I340" t="s">
        <v>2457</v>
      </c>
      <c r="J340" t="s">
        <v>1348</v>
      </c>
      <c r="K340">
        <v>-1.2500000000000002E-2</v>
      </c>
      <c r="L340">
        <v>-4.6320738128645123E-2</v>
      </c>
      <c r="M340">
        <f t="shared" si="5"/>
        <v>-3.3820738128645118E-2</v>
      </c>
    </row>
    <row r="341" spans="1:13">
      <c r="A341" t="s">
        <v>1244</v>
      </c>
      <c r="B341">
        <v>602284</v>
      </c>
      <c r="C341" t="s">
        <v>1245</v>
      </c>
      <c r="D341">
        <v>879112</v>
      </c>
      <c r="E341" t="s">
        <v>1263</v>
      </c>
      <c r="F341">
        <v>602676</v>
      </c>
      <c r="G341" t="s">
        <v>3615</v>
      </c>
      <c r="H341" t="s">
        <v>2738</v>
      </c>
      <c r="I341" t="s">
        <v>2457</v>
      </c>
      <c r="J341" t="s">
        <v>2739</v>
      </c>
      <c r="K341">
        <v>-1.2500000000000002E-2</v>
      </c>
      <c r="L341">
        <v>-4.2813030685342646E-2</v>
      </c>
      <c r="M341">
        <f t="shared" si="5"/>
        <v>-3.0313030685342642E-2</v>
      </c>
    </row>
    <row r="342" spans="1:13">
      <c r="A342" t="s">
        <v>1348</v>
      </c>
      <c r="B342">
        <v>601450</v>
      </c>
      <c r="C342" t="s">
        <v>1349</v>
      </c>
      <c r="D342">
        <v>849160</v>
      </c>
      <c r="E342" t="s">
        <v>1359</v>
      </c>
      <c r="F342">
        <v>601498</v>
      </c>
      <c r="G342" t="s">
        <v>3617</v>
      </c>
      <c r="H342" t="s">
        <v>2510</v>
      </c>
      <c r="I342" t="s">
        <v>2457</v>
      </c>
      <c r="J342" t="s">
        <v>1348</v>
      </c>
      <c r="K342">
        <v>-1.2500000000000002E-2</v>
      </c>
      <c r="L342">
        <v>-4.4235334124354014E-2</v>
      </c>
      <c r="M342">
        <f t="shared" si="5"/>
        <v>-3.173533412435401E-2</v>
      </c>
    </row>
    <row r="343" spans="1:13">
      <c r="A343" t="s">
        <v>1348</v>
      </c>
      <c r="B343">
        <v>601450</v>
      </c>
      <c r="C343" t="s">
        <v>1349</v>
      </c>
      <c r="D343">
        <v>849160</v>
      </c>
      <c r="E343" t="s">
        <v>1351</v>
      </c>
      <c r="F343">
        <v>873736</v>
      </c>
      <c r="G343" t="s">
        <v>3619</v>
      </c>
      <c r="H343" t="s">
        <v>2510</v>
      </c>
      <c r="I343" t="s">
        <v>2457</v>
      </c>
      <c r="J343" t="s">
        <v>1348</v>
      </c>
      <c r="K343">
        <v>-1.2500000000000002E-2</v>
      </c>
      <c r="L343">
        <v>-4.3917022575542038E-2</v>
      </c>
      <c r="M343">
        <f t="shared" si="5"/>
        <v>-3.1417022575542033E-2</v>
      </c>
    </row>
    <row r="344" spans="1:13">
      <c r="A344" t="s">
        <v>1348</v>
      </c>
      <c r="B344">
        <v>601450</v>
      </c>
      <c r="C344" t="s">
        <v>1349</v>
      </c>
      <c r="D344">
        <v>849160</v>
      </c>
      <c r="E344" t="s">
        <v>1354</v>
      </c>
      <c r="F344">
        <v>873608</v>
      </c>
      <c r="G344" t="s">
        <v>3622</v>
      </c>
      <c r="H344" t="s">
        <v>2510</v>
      </c>
      <c r="I344" t="s">
        <v>2457</v>
      </c>
      <c r="J344" t="s">
        <v>1348</v>
      </c>
      <c r="K344">
        <v>-1.2500000000000002E-2</v>
      </c>
      <c r="L344">
        <v>-4.4196277198329185E-2</v>
      </c>
      <c r="M344">
        <f t="shared" si="5"/>
        <v>-3.1696277198329181E-2</v>
      </c>
    </row>
    <row r="345" spans="1:13">
      <c r="A345" t="s">
        <v>1779</v>
      </c>
      <c r="B345">
        <v>604968</v>
      </c>
      <c r="C345" t="s">
        <v>1797</v>
      </c>
      <c r="D345">
        <v>872712</v>
      </c>
      <c r="G345" t="s">
        <v>3625</v>
      </c>
      <c r="H345" t="s">
        <v>3625</v>
      </c>
      <c r="I345" t="s">
        <v>2547</v>
      </c>
      <c r="J345" t="s">
        <v>1779</v>
      </c>
      <c r="K345">
        <v>-0.02</v>
      </c>
      <c r="L345">
        <v>-3.9999999999999994E-2</v>
      </c>
      <c r="M345">
        <f t="shared" si="5"/>
        <v>-1.9999999999999993E-2</v>
      </c>
    </row>
    <row r="346" spans="1:13">
      <c r="A346" t="s">
        <v>1348</v>
      </c>
      <c r="B346">
        <v>601450</v>
      </c>
      <c r="C346" t="s">
        <v>1349</v>
      </c>
      <c r="D346">
        <v>849160</v>
      </c>
      <c r="E346" t="s">
        <v>1361</v>
      </c>
      <c r="F346">
        <v>700785</v>
      </c>
      <c r="G346" t="s">
        <v>3628</v>
      </c>
      <c r="H346" t="s">
        <v>2510</v>
      </c>
      <c r="I346" t="s">
        <v>2457</v>
      </c>
      <c r="J346" t="s">
        <v>1348</v>
      </c>
      <c r="K346">
        <v>-0.02</v>
      </c>
      <c r="L346">
        <v>-5.1352460837331498E-2</v>
      </c>
      <c r="M346">
        <f t="shared" si="5"/>
        <v>-3.1352460837331494E-2</v>
      </c>
    </row>
    <row r="347" spans="1:13">
      <c r="A347" t="s">
        <v>1348</v>
      </c>
      <c r="B347">
        <v>601450</v>
      </c>
      <c r="C347" t="s">
        <v>1349</v>
      </c>
      <c r="D347">
        <v>849160</v>
      </c>
      <c r="E347" t="s">
        <v>1362</v>
      </c>
      <c r="F347">
        <v>1003784</v>
      </c>
      <c r="G347" t="s">
        <v>3631</v>
      </c>
      <c r="H347" t="s">
        <v>2510</v>
      </c>
      <c r="I347" t="s">
        <v>2457</v>
      </c>
      <c r="J347" t="s">
        <v>1348</v>
      </c>
      <c r="K347">
        <v>-1.2500000000000002E-2</v>
      </c>
      <c r="L347">
        <v>-4.5500398531081329E-2</v>
      </c>
      <c r="M347">
        <f t="shared" si="5"/>
        <v>-3.3000398531081325E-2</v>
      </c>
    </row>
    <row r="348" spans="1:13">
      <c r="A348" t="s">
        <v>1348</v>
      </c>
      <c r="B348">
        <v>601450</v>
      </c>
      <c r="C348" t="s">
        <v>1349</v>
      </c>
      <c r="D348">
        <v>849160</v>
      </c>
      <c r="E348" t="s">
        <v>1356</v>
      </c>
      <c r="F348">
        <v>601686</v>
      </c>
      <c r="G348" t="s">
        <v>3634</v>
      </c>
      <c r="H348" t="s">
        <v>2510</v>
      </c>
      <c r="I348" t="s">
        <v>2457</v>
      </c>
      <c r="J348" t="s">
        <v>1348</v>
      </c>
      <c r="K348">
        <v>-1.2500000000000002E-2</v>
      </c>
      <c r="L348">
        <v>-4.9206049719009957E-2</v>
      </c>
      <c r="M348">
        <f t="shared" si="5"/>
        <v>-3.6706049719009953E-2</v>
      </c>
    </row>
    <row r="349" spans="1:13">
      <c r="A349" t="s">
        <v>1348</v>
      </c>
      <c r="B349">
        <v>601450</v>
      </c>
      <c r="C349" t="s">
        <v>1349</v>
      </c>
      <c r="D349">
        <v>849160</v>
      </c>
      <c r="E349" t="s">
        <v>1363</v>
      </c>
      <c r="F349">
        <v>601494</v>
      </c>
      <c r="G349" t="s">
        <v>3637</v>
      </c>
      <c r="H349" t="s">
        <v>2510</v>
      </c>
      <c r="I349" t="s">
        <v>2457</v>
      </c>
      <c r="J349" t="s">
        <v>1348</v>
      </c>
      <c r="K349">
        <v>-1.2500000000000002E-2</v>
      </c>
      <c r="L349">
        <v>-4.4107359508454992E-2</v>
      </c>
      <c r="M349">
        <f t="shared" si="5"/>
        <v>-3.1607359508454988E-2</v>
      </c>
    </row>
    <row r="350" spans="1:13">
      <c r="A350" t="s">
        <v>2014</v>
      </c>
      <c r="B350">
        <v>824328</v>
      </c>
      <c r="C350" t="s">
        <v>2023</v>
      </c>
      <c r="D350">
        <v>840456</v>
      </c>
      <c r="G350" t="s">
        <v>3639</v>
      </c>
      <c r="H350" t="s">
        <v>3639</v>
      </c>
      <c r="I350" t="s">
        <v>246</v>
      </c>
      <c r="J350" t="s">
        <v>2014</v>
      </c>
      <c r="K350">
        <v>-1.2500000000000002E-2</v>
      </c>
      <c r="L350">
        <v>-4.4814308912403081E-2</v>
      </c>
      <c r="M350">
        <f t="shared" si="5"/>
        <v>-3.2314308912403077E-2</v>
      </c>
    </row>
    <row r="351" spans="1:13">
      <c r="A351" t="s">
        <v>1717</v>
      </c>
      <c r="B351">
        <v>700645</v>
      </c>
      <c r="C351" t="s">
        <v>373</v>
      </c>
      <c r="D351">
        <v>2315536</v>
      </c>
      <c r="E351" t="s">
        <v>1769</v>
      </c>
      <c r="F351">
        <v>2321552</v>
      </c>
      <c r="G351" t="s">
        <v>2497</v>
      </c>
      <c r="H351" t="s">
        <v>3641</v>
      </c>
      <c r="I351" t="s">
        <v>2403</v>
      </c>
      <c r="J351" t="s">
        <v>2529</v>
      </c>
      <c r="K351">
        <v>0</v>
      </c>
      <c r="L351">
        <v>0</v>
      </c>
      <c r="M351">
        <f t="shared" si="5"/>
        <v>0</v>
      </c>
    </row>
    <row r="352" spans="1:13">
      <c r="A352" t="s">
        <v>1348</v>
      </c>
      <c r="B352">
        <v>601450</v>
      </c>
      <c r="C352" t="s">
        <v>1364</v>
      </c>
      <c r="D352">
        <v>849544</v>
      </c>
      <c r="E352" t="s">
        <v>1366</v>
      </c>
      <c r="F352">
        <v>601462</v>
      </c>
      <c r="G352" t="s">
        <v>3643</v>
      </c>
      <c r="H352" t="s">
        <v>3644</v>
      </c>
      <c r="I352" t="s">
        <v>2457</v>
      </c>
      <c r="J352" t="s">
        <v>1348</v>
      </c>
      <c r="K352">
        <v>-0.02</v>
      </c>
      <c r="L352">
        <v>-5.1987346600980089E-2</v>
      </c>
      <c r="M352">
        <f t="shared" si="5"/>
        <v>-3.1987346600980085E-2</v>
      </c>
    </row>
    <row r="353" spans="1:13">
      <c r="A353" t="s">
        <v>1184</v>
      </c>
      <c r="B353">
        <v>605196</v>
      </c>
      <c r="C353" t="s">
        <v>1242</v>
      </c>
      <c r="D353">
        <v>847504</v>
      </c>
      <c r="G353" t="s">
        <v>2852</v>
      </c>
      <c r="H353" t="s">
        <v>2852</v>
      </c>
      <c r="I353" t="s">
        <v>2403</v>
      </c>
      <c r="J353" t="s">
        <v>1184</v>
      </c>
      <c r="K353">
        <v>0</v>
      </c>
      <c r="L353">
        <v>-2.8646060197123333E-2</v>
      </c>
      <c r="M353">
        <f t="shared" si="5"/>
        <v>-2.8646060197123333E-2</v>
      </c>
    </row>
    <row r="354" spans="1:13">
      <c r="A354" t="s">
        <v>1348</v>
      </c>
      <c r="B354">
        <v>601450</v>
      </c>
      <c r="C354" t="s">
        <v>1364</v>
      </c>
      <c r="D354">
        <v>849544</v>
      </c>
      <c r="E354" t="s">
        <v>1370</v>
      </c>
      <c r="F354">
        <v>875016</v>
      </c>
      <c r="G354" t="s">
        <v>3647</v>
      </c>
      <c r="H354" t="s">
        <v>3644</v>
      </c>
      <c r="I354" t="s">
        <v>2457</v>
      </c>
      <c r="J354" t="s">
        <v>1348</v>
      </c>
      <c r="K354">
        <v>-0.02</v>
      </c>
      <c r="L354">
        <v>-5.2193676482884185E-2</v>
      </c>
      <c r="M354">
        <f t="shared" si="5"/>
        <v>-3.2193676482884181E-2</v>
      </c>
    </row>
    <row r="355" spans="1:13">
      <c r="A355" t="s">
        <v>2072</v>
      </c>
      <c r="B355">
        <v>601739</v>
      </c>
      <c r="C355" t="s">
        <v>2109</v>
      </c>
      <c r="D355">
        <v>909064</v>
      </c>
      <c r="E355" t="s">
        <v>2116</v>
      </c>
      <c r="F355">
        <v>910344</v>
      </c>
      <c r="G355" t="s">
        <v>3187</v>
      </c>
      <c r="H355" t="s">
        <v>2817</v>
      </c>
      <c r="I355" t="s">
        <v>2403</v>
      </c>
      <c r="J355" t="s">
        <v>2818</v>
      </c>
      <c r="K355">
        <v>-0.02</v>
      </c>
      <c r="L355">
        <v>-4.9999999999999992E-3</v>
      </c>
      <c r="M355">
        <f t="shared" si="5"/>
        <v>1.5000000000000001E-2</v>
      </c>
    </row>
    <row r="356" spans="1:13">
      <c r="A356" t="s">
        <v>1348</v>
      </c>
      <c r="B356">
        <v>601450</v>
      </c>
      <c r="C356" t="s">
        <v>1364</v>
      </c>
      <c r="D356">
        <v>849544</v>
      </c>
      <c r="E356" t="s">
        <v>1365</v>
      </c>
      <c r="F356">
        <v>854160</v>
      </c>
      <c r="G356" t="s">
        <v>3650</v>
      </c>
      <c r="H356" t="s">
        <v>3644</v>
      </c>
      <c r="I356" t="s">
        <v>2457</v>
      </c>
      <c r="J356" t="s">
        <v>1348</v>
      </c>
      <c r="K356">
        <v>-0.02</v>
      </c>
      <c r="L356">
        <v>-5.6648881557844338E-2</v>
      </c>
      <c r="M356">
        <f t="shared" si="5"/>
        <v>-3.6648881557844334E-2</v>
      </c>
    </row>
    <row r="357" spans="1:13">
      <c r="A357" t="s">
        <v>1348</v>
      </c>
      <c r="B357">
        <v>601450</v>
      </c>
      <c r="C357" t="s">
        <v>1364</v>
      </c>
      <c r="D357">
        <v>849544</v>
      </c>
      <c r="E357" t="s">
        <v>1368</v>
      </c>
      <c r="F357">
        <v>874888</v>
      </c>
      <c r="G357" t="s">
        <v>3652</v>
      </c>
      <c r="H357" t="s">
        <v>3644</v>
      </c>
      <c r="I357" t="s">
        <v>2457</v>
      </c>
      <c r="J357" t="s">
        <v>1348</v>
      </c>
      <c r="K357">
        <v>-0.02</v>
      </c>
      <c r="L357">
        <v>-0.05</v>
      </c>
      <c r="M357">
        <f t="shared" si="5"/>
        <v>-3.0000000000000002E-2</v>
      </c>
    </row>
    <row r="358" spans="1:13">
      <c r="A358" t="s">
        <v>1348</v>
      </c>
      <c r="B358">
        <v>601450</v>
      </c>
      <c r="C358" t="s">
        <v>1364</v>
      </c>
      <c r="D358">
        <v>849544</v>
      </c>
      <c r="E358" t="s">
        <v>1373</v>
      </c>
      <c r="F358">
        <v>601737</v>
      </c>
      <c r="G358" t="s">
        <v>3654</v>
      </c>
      <c r="H358" t="s">
        <v>3644</v>
      </c>
      <c r="I358" t="s">
        <v>2457</v>
      </c>
      <c r="J358" t="s">
        <v>1348</v>
      </c>
      <c r="K358">
        <v>-1.2500000000000002E-2</v>
      </c>
      <c r="L358">
        <v>-4.250000000000001E-2</v>
      </c>
      <c r="M358">
        <f t="shared" si="5"/>
        <v>-3.0000000000000006E-2</v>
      </c>
    </row>
    <row r="359" spans="1:13">
      <c r="A359" t="s">
        <v>1348</v>
      </c>
      <c r="B359">
        <v>601450</v>
      </c>
      <c r="C359" t="s">
        <v>1364</v>
      </c>
      <c r="D359">
        <v>849544</v>
      </c>
      <c r="E359" t="s">
        <v>1372</v>
      </c>
      <c r="F359">
        <v>874760</v>
      </c>
      <c r="G359" t="s">
        <v>3656</v>
      </c>
      <c r="H359" t="s">
        <v>3644</v>
      </c>
      <c r="I359" t="s">
        <v>2457</v>
      </c>
      <c r="J359" t="s">
        <v>1348</v>
      </c>
      <c r="K359">
        <v>-0.02</v>
      </c>
      <c r="L359">
        <v>-5.7772783317255993E-2</v>
      </c>
      <c r="M359">
        <f t="shared" si="5"/>
        <v>-3.777278331725599E-2</v>
      </c>
    </row>
    <row r="360" spans="1:13">
      <c r="A360" t="s">
        <v>1348</v>
      </c>
      <c r="B360">
        <v>601450</v>
      </c>
      <c r="C360" t="s">
        <v>1364</v>
      </c>
      <c r="D360">
        <v>849544</v>
      </c>
      <c r="E360" t="s">
        <v>1369</v>
      </c>
      <c r="F360">
        <v>875144</v>
      </c>
      <c r="G360" t="s">
        <v>3658</v>
      </c>
      <c r="H360" t="s">
        <v>3644</v>
      </c>
      <c r="I360" t="s">
        <v>2457</v>
      </c>
      <c r="J360" t="s">
        <v>1348</v>
      </c>
      <c r="K360">
        <v>-0.02</v>
      </c>
      <c r="L360">
        <v>-0.05</v>
      </c>
      <c r="M360">
        <f t="shared" si="5"/>
        <v>-3.0000000000000002E-2</v>
      </c>
    </row>
    <row r="361" spans="1:13">
      <c r="A361" t="s">
        <v>1948</v>
      </c>
      <c r="B361">
        <v>802184</v>
      </c>
      <c r="C361" t="s">
        <v>1950</v>
      </c>
      <c r="D361">
        <v>805128</v>
      </c>
      <c r="G361" t="s">
        <v>3661</v>
      </c>
      <c r="H361" t="s">
        <v>3661</v>
      </c>
      <c r="I361" t="s">
        <v>2457</v>
      </c>
      <c r="J361" t="s">
        <v>1948</v>
      </c>
      <c r="K361">
        <v>-0.02</v>
      </c>
      <c r="L361">
        <v>-5.839459017004435E-2</v>
      </c>
      <c r="M361">
        <f t="shared" si="5"/>
        <v>-3.8394590170044346E-2</v>
      </c>
    </row>
    <row r="362" spans="1:13">
      <c r="A362" t="s">
        <v>2292</v>
      </c>
      <c r="B362">
        <v>604206</v>
      </c>
      <c r="C362" t="s">
        <v>2318</v>
      </c>
      <c r="D362">
        <v>859912</v>
      </c>
      <c r="G362" t="s">
        <v>3664</v>
      </c>
      <c r="H362" t="s">
        <v>3664</v>
      </c>
      <c r="I362" t="s">
        <v>2971</v>
      </c>
      <c r="J362" t="s">
        <v>2292</v>
      </c>
      <c r="K362">
        <v>-0.02</v>
      </c>
      <c r="L362">
        <v>-4.7873596216962411E-2</v>
      </c>
      <c r="M362">
        <f t="shared" si="5"/>
        <v>-2.787359621696241E-2</v>
      </c>
    </row>
    <row r="363" spans="1:13">
      <c r="A363" t="s">
        <v>2319</v>
      </c>
      <c r="B363">
        <v>834312</v>
      </c>
      <c r="C363" t="s">
        <v>2320</v>
      </c>
      <c r="D363">
        <v>888720</v>
      </c>
      <c r="G363" t="s">
        <v>3666</v>
      </c>
      <c r="H363" t="s">
        <v>3666</v>
      </c>
      <c r="I363" t="s">
        <v>2971</v>
      </c>
      <c r="J363" t="s">
        <v>3667</v>
      </c>
      <c r="K363">
        <v>-0.02</v>
      </c>
      <c r="L363">
        <v>-3.9999999999999994E-2</v>
      </c>
      <c r="M363">
        <f t="shared" si="5"/>
        <v>-1.9999999999999993E-2</v>
      </c>
    </row>
    <row r="364" spans="1:13">
      <c r="A364" t="s">
        <v>1811</v>
      </c>
      <c r="B364">
        <v>600001</v>
      </c>
      <c r="C364" t="s">
        <v>1851</v>
      </c>
      <c r="D364">
        <v>852360</v>
      </c>
      <c r="G364" t="s">
        <v>3670</v>
      </c>
      <c r="H364" t="s">
        <v>3670</v>
      </c>
      <c r="I364" t="s">
        <v>2547</v>
      </c>
      <c r="J364" t="s">
        <v>1811</v>
      </c>
      <c r="K364">
        <v>-0.02</v>
      </c>
      <c r="L364">
        <v>-5.0501797551430208E-2</v>
      </c>
      <c r="M364">
        <f t="shared" si="5"/>
        <v>-3.0501797551430208E-2</v>
      </c>
    </row>
    <row r="365" spans="1:13">
      <c r="A365" t="s">
        <v>1811</v>
      </c>
      <c r="B365">
        <v>600001</v>
      </c>
      <c r="C365" t="s">
        <v>1823</v>
      </c>
      <c r="D365">
        <v>852104</v>
      </c>
      <c r="E365" t="s">
        <v>1829</v>
      </c>
      <c r="F365">
        <v>600338</v>
      </c>
      <c r="G365" t="s">
        <v>3672</v>
      </c>
      <c r="H365" t="s">
        <v>3673</v>
      </c>
      <c r="I365" t="s">
        <v>2547</v>
      </c>
      <c r="J365" t="s">
        <v>1811</v>
      </c>
      <c r="K365">
        <v>-0.02</v>
      </c>
      <c r="L365">
        <v>-4.6722435966098735E-2</v>
      </c>
      <c r="M365">
        <f t="shared" si="5"/>
        <v>-2.6722435966098735E-2</v>
      </c>
    </row>
    <row r="366" spans="1:13">
      <c r="A366" t="s">
        <v>1811</v>
      </c>
      <c r="B366">
        <v>600001</v>
      </c>
      <c r="C366" t="s">
        <v>1823</v>
      </c>
      <c r="D366">
        <v>852104</v>
      </c>
      <c r="E366" t="s">
        <v>1839</v>
      </c>
      <c r="F366">
        <v>1000072</v>
      </c>
      <c r="G366" t="s">
        <v>3675</v>
      </c>
      <c r="H366" t="s">
        <v>3673</v>
      </c>
      <c r="I366" t="s">
        <v>2547</v>
      </c>
      <c r="J366" t="s">
        <v>1811</v>
      </c>
      <c r="K366">
        <v>-0.02</v>
      </c>
      <c r="L366">
        <v>-5.1593600751250107E-2</v>
      </c>
      <c r="M366">
        <f t="shared" si="5"/>
        <v>-3.1593600751250103E-2</v>
      </c>
    </row>
    <row r="367" spans="1:13">
      <c r="A367" t="s">
        <v>1811</v>
      </c>
      <c r="B367">
        <v>600001</v>
      </c>
      <c r="C367" t="s">
        <v>1823</v>
      </c>
      <c r="D367">
        <v>852104</v>
      </c>
      <c r="E367" t="s">
        <v>1832</v>
      </c>
      <c r="F367">
        <v>854024</v>
      </c>
      <c r="G367" t="s">
        <v>3677</v>
      </c>
      <c r="H367" t="s">
        <v>3673</v>
      </c>
      <c r="I367" t="s">
        <v>2547</v>
      </c>
      <c r="J367" t="s">
        <v>1811</v>
      </c>
      <c r="K367">
        <v>-0.02</v>
      </c>
      <c r="L367">
        <v>-4.0000000000000008E-2</v>
      </c>
      <c r="M367">
        <f t="shared" si="5"/>
        <v>-2.0000000000000007E-2</v>
      </c>
    </row>
    <row r="368" spans="1:13">
      <c r="A368" t="s">
        <v>1811</v>
      </c>
      <c r="B368">
        <v>600001</v>
      </c>
      <c r="C368" t="s">
        <v>1823</v>
      </c>
      <c r="D368">
        <v>852104</v>
      </c>
      <c r="E368" t="s">
        <v>1835</v>
      </c>
      <c r="F368">
        <v>982408</v>
      </c>
      <c r="G368" t="s">
        <v>3679</v>
      </c>
      <c r="H368" t="s">
        <v>3673</v>
      </c>
      <c r="I368" t="s">
        <v>2547</v>
      </c>
      <c r="J368" t="s">
        <v>1811</v>
      </c>
      <c r="K368">
        <v>-0.02</v>
      </c>
      <c r="L368">
        <v>-5.12447137488906E-2</v>
      </c>
      <c r="M368">
        <f t="shared" si="5"/>
        <v>-3.1244713748890599E-2</v>
      </c>
    </row>
    <row r="369" spans="1:13">
      <c r="A369" t="s">
        <v>1811</v>
      </c>
      <c r="B369">
        <v>600001</v>
      </c>
      <c r="C369" t="s">
        <v>1823</v>
      </c>
      <c r="D369">
        <v>852104</v>
      </c>
      <c r="E369" t="s">
        <v>1830</v>
      </c>
      <c r="F369">
        <v>854664</v>
      </c>
      <c r="G369" t="s">
        <v>3681</v>
      </c>
      <c r="H369" t="s">
        <v>3673</v>
      </c>
      <c r="I369" t="s">
        <v>2547</v>
      </c>
      <c r="J369" t="s">
        <v>1811</v>
      </c>
      <c r="K369">
        <v>-0.02</v>
      </c>
      <c r="L369">
        <v>-4.0000000000000008E-2</v>
      </c>
      <c r="M369">
        <f t="shared" si="5"/>
        <v>-2.0000000000000007E-2</v>
      </c>
    </row>
    <row r="370" spans="1:13">
      <c r="A370" t="s">
        <v>1811</v>
      </c>
      <c r="B370">
        <v>600001</v>
      </c>
      <c r="C370" t="s">
        <v>1823</v>
      </c>
      <c r="D370">
        <v>852104</v>
      </c>
      <c r="E370" t="s">
        <v>1841</v>
      </c>
      <c r="F370">
        <v>854792</v>
      </c>
      <c r="G370" t="s">
        <v>3683</v>
      </c>
      <c r="H370" t="s">
        <v>3673</v>
      </c>
      <c r="I370" t="s">
        <v>2547</v>
      </c>
      <c r="J370" t="s">
        <v>1811</v>
      </c>
      <c r="K370">
        <v>-0.02</v>
      </c>
      <c r="L370">
        <v>-4.990231803737713E-2</v>
      </c>
      <c r="M370">
        <f t="shared" si="5"/>
        <v>-2.990231803737713E-2</v>
      </c>
    </row>
    <row r="371" spans="1:13">
      <c r="A371" t="s">
        <v>1811</v>
      </c>
      <c r="B371">
        <v>600001</v>
      </c>
      <c r="C371" t="s">
        <v>1823</v>
      </c>
      <c r="D371">
        <v>852104</v>
      </c>
      <c r="E371" t="s">
        <v>1833</v>
      </c>
      <c r="F371">
        <v>600347</v>
      </c>
      <c r="G371" t="s">
        <v>3685</v>
      </c>
      <c r="H371" t="s">
        <v>3673</v>
      </c>
      <c r="I371" t="s">
        <v>2547</v>
      </c>
      <c r="J371" t="s">
        <v>1811</v>
      </c>
      <c r="K371">
        <v>-0.02</v>
      </c>
      <c r="L371">
        <v>-4.6377863116161405E-2</v>
      </c>
      <c r="M371">
        <f t="shared" si="5"/>
        <v>-2.6377863116161405E-2</v>
      </c>
    </row>
    <row r="372" spans="1:13">
      <c r="A372" t="s">
        <v>1811</v>
      </c>
      <c r="B372">
        <v>600001</v>
      </c>
      <c r="C372" t="s">
        <v>1823</v>
      </c>
      <c r="D372">
        <v>852104</v>
      </c>
      <c r="E372" t="s">
        <v>1827</v>
      </c>
      <c r="F372">
        <v>600321</v>
      </c>
      <c r="G372" t="s">
        <v>3687</v>
      </c>
      <c r="H372" t="s">
        <v>3673</v>
      </c>
      <c r="I372" t="s">
        <v>2547</v>
      </c>
      <c r="J372" t="s">
        <v>1811</v>
      </c>
      <c r="K372">
        <v>-0.02</v>
      </c>
      <c r="L372">
        <v>-4.2871683485933218E-2</v>
      </c>
      <c r="M372">
        <f t="shared" si="5"/>
        <v>-2.2871683485933218E-2</v>
      </c>
    </row>
    <row r="373" spans="1:13">
      <c r="A373" t="s">
        <v>1811</v>
      </c>
      <c r="B373">
        <v>600001</v>
      </c>
      <c r="C373" t="s">
        <v>1823</v>
      </c>
      <c r="D373">
        <v>852104</v>
      </c>
      <c r="E373" t="s">
        <v>1836</v>
      </c>
      <c r="F373">
        <v>600341</v>
      </c>
      <c r="G373" t="s">
        <v>3689</v>
      </c>
      <c r="H373" t="s">
        <v>3673</v>
      </c>
      <c r="I373" t="s">
        <v>2547</v>
      </c>
      <c r="J373" t="s">
        <v>1811</v>
      </c>
      <c r="K373">
        <v>-0.02</v>
      </c>
      <c r="L373">
        <v>-4.394432680935724E-2</v>
      </c>
      <c r="M373">
        <f t="shared" si="5"/>
        <v>-2.3944326809357239E-2</v>
      </c>
    </row>
    <row r="374" spans="1:13">
      <c r="A374" t="s">
        <v>1811</v>
      </c>
      <c r="B374">
        <v>600001</v>
      </c>
      <c r="C374" t="s">
        <v>1823</v>
      </c>
      <c r="D374">
        <v>852104</v>
      </c>
      <c r="E374" t="s">
        <v>1828</v>
      </c>
      <c r="F374">
        <v>700654</v>
      </c>
      <c r="G374" t="s">
        <v>3691</v>
      </c>
      <c r="H374" t="s">
        <v>3673</v>
      </c>
      <c r="I374" t="s">
        <v>2547</v>
      </c>
      <c r="J374" t="s">
        <v>1811</v>
      </c>
      <c r="K374">
        <v>-0.02</v>
      </c>
      <c r="L374">
        <v>-4.5233280663196693E-2</v>
      </c>
      <c r="M374">
        <f t="shared" si="5"/>
        <v>-2.5233280663196692E-2</v>
      </c>
    </row>
    <row r="375" spans="1:13">
      <c r="A375" t="s">
        <v>1811</v>
      </c>
      <c r="B375">
        <v>600001</v>
      </c>
      <c r="C375" t="s">
        <v>1823</v>
      </c>
      <c r="D375">
        <v>852104</v>
      </c>
      <c r="E375" t="s">
        <v>1844</v>
      </c>
      <c r="F375">
        <v>700655</v>
      </c>
      <c r="G375" t="s">
        <v>3693</v>
      </c>
      <c r="H375" t="s">
        <v>3673</v>
      </c>
      <c r="I375" t="s">
        <v>2547</v>
      </c>
      <c r="J375" t="s">
        <v>1811</v>
      </c>
      <c r="K375">
        <v>-0.02</v>
      </c>
      <c r="L375">
        <v>-4.1412826400962749E-2</v>
      </c>
      <c r="M375">
        <f t="shared" si="5"/>
        <v>-2.1412826400962749E-2</v>
      </c>
    </row>
    <row r="376" spans="1:13">
      <c r="A376" t="s">
        <v>1811</v>
      </c>
      <c r="B376">
        <v>600001</v>
      </c>
      <c r="C376" t="s">
        <v>1823</v>
      </c>
      <c r="D376">
        <v>852104</v>
      </c>
      <c r="E376" t="s">
        <v>1303</v>
      </c>
      <c r="F376">
        <v>854408</v>
      </c>
      <c r="G376" t="s">
        <v>3696</v>
      </c>
      <c r="H376" t="s">
        <v>3673</v>
      </c>
      <c r="I376" t="s">
        <v>2547</v>
      </c>
      <c r="J376" t="s">
        <v>1811</v>
      </c>
      <c r="K376">
        <v>-1.2500000000000002E-2</v>
      </c>
      <c r="L376">
        <v>-4.0783847094034764E-2</v>
      </c>
      <c r="M376">
        <f t="shared" si="5"/>
        <v>-2.828384709403476E-2</v>
      </c>
    </row>
    <row r="377" spans="1:13">
      <c r="A377" t="s">
        <v>1811</v>
      </c>
      <c r="B377">
        <v>600001</v>
      </c>
      <c r="C377" t="s">
        <v>1823</v>
      </c>
      <c r="D377">
        <v>852104</v>
      </c>
      <c r="E377" t="s">
        <v>1837</v>
      </c>
      <c r="F377">
        <v>984200</v>
      </c>
      <c r="G377" t="s">
        <v>3698</v>
      </c>
      <c r="H377" t="s">
        <v>3673</v>
      </c>
      <c r="I377" t="s">
        <v>2547</v>
      </c>
      <c r="J377" t="s">
        <v>1811</v>
      </c>
      <c r="K377">
        <v>-0.02</v>
      </c>
      <c r="L377">
        <v>-5.5298240689896319E-2</v>
      </c>
      <c r="M377">
        <f t="shared" si="5"/>
        <v>-3.5298240689896315E-2</v>
      </c>
    </row>
    <row r="378" spans="1:13">
      <c r="A378" t="s">
        <v>1811</v>
      </c>
      <c r="B378">
        <v>600001</v>
      </c>
      <c r="C378" t="s">
        <v>1823</v>
      </c>
      <c r="D378">
        <v>852104</v>
      </c>
      <c r="E378" t="s">
        <v>1831</v>
      </c>
      <c r="F378">
        <v>984712</v>
      </c>
      <c r="G378" t="s">
        <v>3700</v>
      </c>
      <c r="H378" t="s">
        <v>3673</v>
      </c>
      <c r="I378" t="s">
        <v>2547</v>
      </c>
      <c r="J378" t="s">
        <v>1811</v>
      </c>
      <c r="K378">
        <v>-0.02</v>
      </c>
      <c r="L378">
        <v>-4.3317020797276493E-2</v>
      </c>
      <c r="M378">
        <f t="shared" si="5"/>
        <v>-2.3317020797276492E-2</v>
      </c>
    </row>
    <row r="379" spans="1:13">
      <c r="A379" t="s">
        <v>1811</v>
      </c>
      <c r="B379">
        <v>600001</v>
      </c>
      <c r="C379" t="s">
        <v>1823</v>
      </c>
      <c r="D379">
        <v>852104</v>
      </c>
      <c r="E379" t="s">
        <v>1825</v>
      </c>
      <c r="F379">
        <v>854152</v>
      </c>
      <c r="G379" t="s">
        <v>3703</v>
      </c>
      <c r="H379" t="s">
        <v>3673</v>
      </c>
      <c r="I379" t="s">
        <v>2547</v>
      </c>
      <c r="J379" t="s">
        <v>1811</v>
      </c>
      <c r="K379">
        <v>-0.02</v>
      </c>
      <c r="L379">
        <v>-4.0000000000000008E-2</v>
      </c>
      <c r="M379">
        <f t="shared" si="5"/>
        <v>-2.0000000000000007E-2</v>
      </c>
    </row>
    <row r="380" spans="1:13">
      <c r="A380" t="s">
        <v>1811</v>
      </c>
      <c r="B380">
        <v>600001</v>
      </c>
      <c r="C380" t="s">
        <v>1823</v>
      </c>
      <c r="D380">
        <v>852104</v>
      </c>
      <c r="E380" t="s">
        <v>1838</v>
      </c>
      <c r="F380">
        <v>982280</v>
      </c>
      <c r="G380" t="s">
        <v>3705</v>
      </c>
      <c r="H380" t="s">
        <v>3673</v>
      </c>
      <c r="I380" t="s">
        <v>2547</v>
      </c>
      <c r="J380" t="s">
        <v>1811</v>
      </c>
      <c r="K380">
        <v>-0.02</v>
      </c>
      <c r="L380">
        <v>-4.6674837446054926E-2</v>
      </c>
      <c r="M380">
        <f t="shared" si="5"/>
        <v>-2.6674837446054925E-2</v>
      </c>
    </row>
    <row r="381" spans="1:13">
      <c r="A381" t="s">
        <v>1811</v>
      </c>
      <c r="B381">
        <v>600001</v>
      </c>
      <c r="C381" t="s">
        <v>1823</v>
      </c>
      <c r="D381">
        <v>852104</v>
      </c>
      <c r="E381" t="s">
        <v>1840</v>
      </c>
      <c r="F381">
        <v>854536</v>
      </c>
      <c r="G381" t="s">
        <v>3708</v>
      </c>
      <c r="H381" t="s">
        <v>3673</v>
      </c>
      <c r="I381" t="s">
        <v>2547</v>
      </c>
      <c r="J381" t="s">
        <v>1811</v>
      </c>
      <c r="K381">
        <v>-0.02</v>
      </c>
      <c r="L381">
        <v>-4.0000000000000008E-2</v>
      </c>
      <c r="M381">
        <f t="shared" si="5"/>
        <v>-2.0000000000000007E-2</v>
      </c>
    </row>
    <row r="382" spans="1:13">
      <c r="A382" t="s">
        <v>1811</v>
      </c>
      <c r="B382">
        <v>600001</v>
      </c>
      <c r="C382" t="s">
        <v>1823</v>
      </c>
      <c r="D382">
        <v>852104</v>
      </c>
      <c r="E382" t="s">
        <v>1824</v>
      </c>
      <c r="F382">
        <v>854280</v>
      </c>
      <c r="G382" t="s">
        <v>3711</v>
      </c>
      <c r="H382" t="s">
        <v>3673</v>
      </c>
      <c r="I382" t="s">
        <v>2547</v>
      </c>
      <c r="J382" t="s">
        <v>1811</v>
      </c>
      <c r="K382">
        <v>-0.02</v>
      </c>
      <c r="L382">
        <v>-4.584545388288476E-2</v>
      </c>
      <c r="M382">
        <f t="shared" si="5"/>
        <v>-2.5845453882884759E-2</v>
      </c>
    </row>
    <row r="383" spans="1:13">
      <c r="A383" t="s">
        <v>1811</v>
      </c>
      <c r="B383">
        <v>600001</v>
      </c>
      <c r="C383" t="s">
        <v>1823</v>
      </c>
      <c r="D383">
        <v>852104</v>
      </c>
      <c r="E383" t="s">
        <v>1843</v>
      </c>
      <c r="F383">
        <v>853896</v>
      </c>
      <c r="G383" t="s">
        <v>3714</v>
      </c>
      <c r="H383" t="s">
        <v>3673</v>
      </c>
      <c r="I383" t="s">
        <v>2547</v>
      </c>
      <c r="J383" t="s">
        <v>1811</v>
      </c>
      <c r="K383">
        <v>-0.02</v>
      </c>
      <c r="L383">
        <v>-4.6253018371668134E-2</v>
      </c>
      <c r="M383">
        <f t="shared" si="5"/>
        <v>-2.6253018371668133E-2</v>
      </c>
    </row>
    <row r="384" spans="1:13">
      <c r="A384" t="s">
        <v>1811</v>
      </c>
      <c r="B384">
        <v>600001</v>
      </c>
      <c r="C384" t="s">
        <v>1823</v>
      </c>
      <c r="D384">
        <v>852104</v>
      </c>
      <c r="E384" t="s">
        <v>1842</v>
      </c>
      <c r="F384">
        <v>600299</v>
      </c>
      <c r="G384" t="s">
        <v>3717</v>
      </c>
      <c r="H384" t="s">
        <v>3673</v>
      </c>
      <c r="I384" t="s">
        <v>2547</v>
      </c>
      <c r="J384" t="s">
        <v>1811</v>
      </c>
      <c r="K384">
        <v>-0.02</v>
      </c>
      <c r="L384">
        <v>-4.0000000000000008E-2</v>
      </c>
      <c r="M384">
        <f t="shared" si="5"/>
        <v>-2.0000000000000007E-2</v>
      </c>
    </row>
    <row r="385" spans="1:13">
      <c r="A385" t="s">
        <v>1811</v>
      </c>
      <c r="B385">
        <v>600001</v>
      </c>
      <c r="C385" t="s">
        <v>1823</v>
      </c>
      <c r="D385">
        <v>852104</v>
      </c>
      <c r="E385" t="s">
        <v>1834</v>
      </c>
      <c r="F385">
        <v>806544</v>
      </c>
      <c r="G385" t="s">
        <v>3721</v>
      </c>
      <c r="H385" t="s">
        <v>3673</v>
      </c>
      <c r="I385" t="s">
        <v>2547</v>
      </c>
      <c r="J385" t="s">
        <v>1811</v>
      </c>
      <c r="K385">
        <v>-0.02</v>
      </c>
      <c r="L385">
        <v>-4.0000000000000008E-2</v>
      </c>
      <c r="M385">
        <f t="shared" si="5"/>
        <v>-2.0000000000000007E-2</v>
      </c>
    </row>
    <row r="386" spans="1:13">
      <c r="A386" t="s">
        <v>1811</v>
      </c>
      <c r="B386">
        <v>600001</v>
      </c>
      <c r="C386" t="s">
        <v>1823</v>
      </c>
      <c r="D386">
        <v>852104</v>
      </c>
      <c r="E386" t="s">
        <v>1826</v>
      </c>
      <c r="F386">
        <v>806416</v>
      </c>
      <c r="G386" t="s">
        <v>3724</v>
      </c>
      <c r="H386" t="s">
        <v>3673</v>
      </c>
      <c r="I386" t="s">
        <v>2547</v>
      </c>
      <c r="J386" t="s">
        <v>1811</v>
      </c>
      <c r="K386">
        <v>-0.02</v>
      </c>
      <c r="L386">
        <v>-5.2984980542317164E-2</v>
      </c>
      <c r="M386">
        <f t="shared" si="5"/>
        <v>-3.298498054231716E-2</v>
      </c>
    </row>
    <row r="387" spans="1:13">
      <c r="A387" t="s">
        <v>1615</v>
      </c>
      <c r="B387">
        <v>700437</v>
      </c>
      <c r="C387" t="s">
        <v>1650</v>
      </c>
      <c r="D387">
        <v>914952</v>
      </c>
      <c r="E387" t="s">
        <v>1652</v>
      </c>
      <c r="F387">
        <v>918792</v>
      </c>
      <c r="G387" t="s">
        <v>3727</v>
      </c>
      <c r="H387" t="s">
        <v>3597</v>
      </c>
      <c r="I387" t="s">
        <v>2457</v>
      </c>
      <c r="J387" t="s">
        <v>1615</v>
      </c>
      <c r="K387">
        <v>-0.02</v>
      </c>
      <c r="L387">
        <v>-3.5000000000000003E-2</v>
      </c>
      <c r="M387">
        <f t="shared" si="5"/>
        <v>-1.5000000000000003E-2</v>
      </c>
    </row>
    <row r="388" spans="1:13">
      <c r="A388" t="s">
        <v>1691</v>
      </c>
      <c r="B388">
        <v>604453</v>
      </c>
      <c r="C388" t="s">
        <v>1714</v>
      </c>
      <c r="D388">
        <v>871176</v>
      </c>
      <c r="G388" t="s">
        <v>3730</v>
      </c>
      <c r="H388" t="s">
        <v>3730</v>
      </c>
      <c r="I388" t="s">
        <v>2547</v>
      </c>
      <c r="J388" t="s">
        <v>1691</v>
      </c>
      <c r="K388">
        <v>-0.02</v>
      </c>
      <c r="L388">
        <v>-3.6360683370073546E-2</v>
      </c>
      <c r="M388">
        <f t="shared" si="5"/>
        <v>-1.6360683370073546E-2</v>
      </c>
    </row>
    <row r="389" spans="1:13">
      <c r="A389" t="s">
        <v>1779</v>
      </c>
      <c r="B389">
        <v>604968</v>
      </c>
      <c r="C389" t="s">
        <v>1808</v>
      </c>
      <c r="D389">
        <v>873224</v>
      </c>
      <c r="G389" t="s">
        <v>3733</v>
      </c>
      <c r="H389" t="s">
        <v>3733</v>
      </c>
      <c r="I389" t="s">
        <v>2547</v>
      </c>
      <c r="J389" t="s">
        <v>1779</v>
      </c>
      <c r="K389">
        <v>-0.02</v>
      </c>
      <c r="L389">
        <v>-3.9999999999999994E-2</v>
      </c>
      <c r="M389">
        <f t="shared" ref="M389:M452" si="6">L389-K389</f>
        <v>-1.9999999999999993E-2</v>
      </c>
    </row>
    <row r="390" spans="1:13">
      <c r="A390" t="s">
        <v>2028</v>
      </c>
      <c r="B390">
        <v>601303</v>
      </c>
      <c r="C390" t="s">
        <v>2033</v>
      </c>
      <c r="D390">
        <v>601325</v>
      </c>
      <c r="G390" t="s">
        <v>3710</v>
      </c>
      <c r="H390" t="s">
        <v>3710</v>
      </c>
      <c r="I390" t="s">
        <v>246</v>
      </c>
      <c r="J390" t="s">
        <v>2028</v>
      </c>
      <c r="K390">
        <v>-1.2500000000000002E-2</v>
      </c>
      <c r="L390">
        <v>-4.2522537272704539E-2</v>
      </c>
      <c r="M390">
        <f t="shared" si="6"/>
        <v>-3.0022537272704534E-2</v>
      </c>
    </row>
    <row r="391" spans="1:13">
      <c r="A391" t="s">
        <v>1811</v>
      </c>
      <c r="B391">
        <v>600001</v>
      </c>
      <c r="C391" t="s">
        <v>1819</v>
      </c>
      <c r="D391">
        <v>600486</v>
      </c>
      <c r="E391" t="s">
        <v>1820</v>
      </c>
      <c r="F391">
        <v>600794</v>
      </c>
      <c r="G391" t="s">
        <v>3737</v>
      </c>
      <c r="H391" t="s">
        <v>3738</v>
      </c>
      <c r="I391" t="s">
        <v>2547</v>
      </c>
      <c r="J391" t="s">
        <v>1811</v>
      </c>
      <c r="K391">
        <v>-0.02</v>
      </c>
      <c r="L391">
        <v>-4.0000000000000008E-2</v>
      </c>
      <c r="M391">
        <f t="shared" si="6"/>
        <v>-2.0000000000000007E-2</v>
      </c>
    </row>
    <row r="392" spans="1:13">
      <c r="A392" t="s">
        <v>1691</v>
      </c>
      <c r="B392">
        <v>604453</v>
      </c>
      <c r="C392" t="s">
        <v>1693</v>
      </c>
      <c r="D392">
        <v>871432</v>
      </c>
      <c r="G392" t="s">
        <v>3741</v>
      </c>
      <c r="H392" t="s">
        <v>3741</v>
      </c>
      <c r="I392" t="s">
        <v>2547</v>
      </c>
      <c r="J392" t="s">
        <v>1691</v>
      </c>
      <c r="K392">
        <v>-0.02</v>
      </c>
      <c r="L392">
        <v>-3.5000000000000003E-2</v>
      </c>
      <c r="M392">
        <f t="shared" si="6"/>
        <v>-1.5000000000000003E-2</v>
      </c>
    </row>
    <row r="393" spans="1:13">
      <c r="A393" t="s">
        <v>1959</v>
      </c>
      <c r="B393">
        <v>600024</v>
      </c>
      <c r="C393" t="s">
        <v>1974</v>
      </c>
      <c r="D393">
        <v>858632</v>
      </c>
      <c r="G393" t="s">
        <v>3744</v>
      </c>
      <c r="H393" t="s">
        <v>3744</v>
      </c>
      <c r="I393" t="s">
        <v>2547</v>
      </c>
      <c r="J393" t="s">
        <v>1959</v>
      </c>
      <c r="K393">
        <v>-0.02</v>
      </c>
      <c r="L393">
        <v>-4.0000000000000008E-2</v>
      </c>
      <c r="M393">
        <f t="shared" si="6"/>
        <v>-2.0000000000000007E-2</v>
      </c>
    </row>
    <row r="394" spans="1:13">
      <c r="A394" t="s">
        <v>2072</v>
      </c>
      <c r="B394">
        <v>601739</v>
      </c>
      <c r="C394" t="s">
        <v>2109</v>
      </c>
      <c r="D394">
        <v>909064</v>
      </c>
      <c r="E394" t="s">
        <v>2120</v>
      </c>
      <c r="F394">
        <v>910216</v>
      </c>
      <c r="G394" t="s">
        <v>3194</v>
      </c>
      <c r="H394" t="s">
        <v>2817</v>
      </c>
      <c r="I394" t="s">
        <v>2403</v>
      </c>
      <c r="J394" t="s">
        <v>2818</v>
      </c>
      <c r="K394">
        <v>-0.02</v>
      </c>
      <c r="L394">
        <v>-4.9999999999999992E-3</v>
      </c>
      <c r="M394">
        <f t="shared" si="6"/>
        <v>1.5000000000000001E-2</v>
      </c>
    </row>
    <row r="395" spans="1:13">
      <c r="A395" t="s">
        <v>1348</v>
      </c>
      <c r="B395">
        <v>601450</v>
      </c>
      <c r="C395" t="s">
        <v>1379</v>
      </c>
      <c r="D395">
        <v>856208</v>
      </c>
      <c r="E395" t="s">
        <v>1379</v>
      </c>
      <c r="F395">
        <v>601583</v>
      </c>
      <c r="G395" t="s">
        <v>3749</v>
      </c>
      <c r="H395" t="s">
        <v>2583</v>
      </c>
      <c r="I395" t="s">
        <v>2457</v>
      </c>
      <c r="J395" t="s">
        <v>1348</v>
      </c>
      <c r="K395">
        <v>-1.2500000000000002E-2</v>
      </c>
      <c r="L395">
        <v>-4.4395533203964374E-2</v>
      </c>
      <c r="M395">
        <f t="shared" si="6"/>
        <v>-3.189553320396437E-2</v>
      </c>
    </row>
    <row r="396" spans="1:13">
      <c r="A396" t="s">
        <v>1184</v>
      </c>
      <c r="B396">
        <v>605196</v>
      </c>
      <c r="C396" t="s">
        <v>1207</v>
      </c>
      <c r="D396">
        <v>930056</v>
      </c>
      <c r="G396" t="s">
        <v>2741</v>
      </c>
      <c r="H396" t="s">
        <v>2741</v>
      </c>
      <c r="I396" t="s">
        <v>2403</v>
      </c>
      <c r="J396" t="s">
        <v>1184</v>
      </c>
      <c r="K396">
        <v>-1.7500000000000009E-2</v>
      </c>
      <c r="L396">
        <v>-1.8750000000000003E-2</v>
      </c>
      <c r="M396">
        <f t="shared" si="6"/>
        <v>-1.2499999999999942E-3</v>
      </c>
    </row>
    <row r="397" spans="1:13">
      <c r="A397" t="s">
        <v>1244</v>
      </c>
      <c r="B397">
        <v>602284</v>
      </c>
      <c r="C397" t="s">
        <v>1309</v>
      </c>
      <c r="D397">
        <v>877576</v>
      </c>
      <c r="E397" t="s">
        <v>1311</v>
      </c>
      <c r="F397">
        <v>889608</v>
      </c>
      <c r="G397" t="s">
        <v>3754</v>
      </c>
      <c r="H397" t="s">
        <v>3755</v>
      </c>
      <c r="I397" t="s">
        <v>2457</v>
      </c>
      <c r="J397" t="s">
        <v>2739</v>
      </c>
      <c r="K397">
        <v>-0.02</v>
      </c>
      <c r="L397">
        <v>-5.1264403458958815E-2</v>
      </c>
      <c r="M397">
        <f t="shared" si="6"/>
        <v>-3.1264403458958812E-2</v>
      </c>
    </row>
    <row r="398" spans="1:13">
      <c r="A398" t="s">
        <v>2160</v>
      </c>
      <c r="B398">
        <v>603014</v>
      </c>
      <c r="C398" t="s">
        <v>2170</v>
      </c>
      <c r="D398">
        <v>834952</v>
      </c>
      <c r="G398" t="s">
        <v>3757</v>
      </c>
      <c r="H398" t="s">
        <v>3757</v>
      </c>
      <c r="I398" t="s">
        <v>2971</v>
      </c>
      <c r="J398" t="s">
        <v>3062</v>
      </c>
      <c r="K398">
        <v>-0.02</v>
      </c>
      <c r="L398">
        <v>-2.5000000000000005E-2</v>
      </c>
      <c r="M398">
        <f t="shared" si="6"/>
        <v>-5.0000000000000044E-3</v>
      </c>
    </row>
    <row r="399" spans="1:13">
      <c r="A399" t="s">
        <v>1244</v>
      </c>
      <c r="B399">
        <v>602284</v>
      </c>
      <c r="C399" t="s">
        <v>1309</v>
      </c>
      <c r="D399">
        <v>877576</v>
      </c>
      <c r="E399" t="s">
        <v>1317</v>
      </c>
      <c r="F399">
        <v>700705</v>
      </c>
      <c r="G399" t="s">
        <v>3759</v>
      </c>
      <c r="H399" t="s">
        <v>3755</v>
      </c>
      <c r="I399" t="s">
        <v>2457</v>
      </c>
      <c r="J399" t="s">
        <v>2739</v>
      </c>
      <c r="K399">
        <v>-0.02</v>
      </c>
      <c r="L399">
        <v>-0.05</v>
      </c>
      <c r="M399">
        <f t="shared" si="6"/>
        <v>-3.0000000000000002E-2</v>
      </c>
    </row>
    <row r="400" spans="1:13">
      <c r="A400" t="s">
        <v>2052</v>
      </c>
      <c r="B400">
        <v>602118</v>
      </c>
      <c r="C400" t="s">
        <v>2060</v>
      </c>
      <c r="D400">
        <v>815624</v>
      </c>
      <c r="G400" t="s">
        <v>3761</v>
      </c>
      <c r="H400" t="s">
        <v>3761</v>
      </c>
      <c r="I400" t="s">
        <v>2971</v>
      </c>
      <c r="J400" t="s">
        <v>2052</v>
      </c>
      <c r="K400">
        <v>-0.02</v>
      </c>
      <c r="L400">
        <v>-4.0000000000000008E-2</v>
      </c>
      <c r="M400">
        <f t="shared" si="6"/>
        <v>-2.0000000000000007E-2</v>
      </c>
    </row>
    <row r="401" spans="1:13">
      <c r="A401" t="s">
        <v>2267</v>
      </c>
      <c r="B401">
        <v>604579</v>
      </c>
      <c r="C401" t="s">
        <v>2268</v>
      </c>
      <c r="D401">
        <v>871944</v>
      </c>
      <c r="G401" t="s">
        <v>3763</v>
      </c>
      <c r="H401" t="s">
        <v>3763</v>
      </c>
      <c r="I401" t="s">
        <v>2547</v>
      </c>
      <c r="J401" t="s">
        <v>2267</v>
      </c>
      <c r="K401">
        <v>-0.02</v>
      </c>
      <c r="L401">
        <v>-4.5434679268201633E-2</v>
      </c>
      <c r="M401">
        <f t="shared" si="6"/>
        <v>-2.5434679268201633E-2</v>
      </c>
    </row>
    <row r="402" spans="1:13">
      <c r="A402" t="s">
        <v>1717</v>
      </c>
      <c r="B402">
        <v>700645</v>
      </c>
      <c r="C402" t="s">
        <v>1752</v>
      </c>
      <c r="D402">
        <v>2315408</v>
      </c>
      <c r="E402" t="s">
        <v>1758</v>
      </c>
      <c r="F402">
        <v>2319376</v>
      </c>
      <c r="G402" t="s">
        <v>3766</v>
      </c>
      <c r="H402" t="s">
        <v>3767</v>
      </c>
      <c r="I402" t="s">
        <v>2457</v>
      </c>
      <c r="J402" t="s">
        <v>1717</v>
      </c>
      <c r="K402">
        <v>0</v>
      </c>
      <c r="L402">
        <v>-2.5000000000000001E-2</v>
      </c>
      <c r="M402">
        <f t="shared" si="6"/>
        <v>-2.5000000000000001E-2</v>
      </c>
    </row>
    <row r="403" spans="1:13">
      <c r="A403" t="s">
        <v>1717</v>
      </c>
      <c r="B403">
        <v>700645</v>
      </c>
      <c r="C403" t="s">
        <v>373</v>
      </c>
      <c r="D403">
        <v>2315536</v>
      </c>
      <c r="E403" t="s">
        <v>1768</v>
      </c>
      <c r="F403">
        <v>2321168</v>
      </c>
      <c r="G403" t="s">
        <v>2493</v>
      </c>
      <c r="H403" t="s">
        <v>3641</v>
      </c>
      <c r="I403" t="s">
        <v>2403</v>
      </c>
      <c r="J403" t="s">
        <v>2529</v>
      </c>
      <c r="K403">
        <v>0</v>
      </c>
      <c r="L403">
        <v>0</v>
      </c>
      <c r="M403">
        <f t="shared" si="6"/>
        <v>0</v>
      </c>
    </row>
    <row r="404" spans="1:13">
      <c r="A404" t="s">
        <v>1948</v>
      </c>
      <c r="B404">
        <v>802184</v>
      </c>
      <c r="C404" t="s">
        <v>1953</v>
      </c>
      <c r="D404">
        <v>806792</v>
      </c>
      <c r="E404" t="s">
        <v>1955</v>
      </c>
      <c r="F404">
        <v>807944</v>
      </c>
      <c r="G404" t="s">
        <v>3770</v>
      </c>
      <c r="H404" t="s">
        <v>2552</v>
      </c>
      <c r="I404" t="s">
        <v>2457</v>
      </c>
      <c r="J404" t="s">
        <v>1948</v>
      </c>
      <c r="K404">
        <v>-0.01</v>
      </c>
      <c r="L404">
        <v>-4.9160971725909081E-2</v>
      </c>
      <c r="M404">
        <f t="shared" si="6"/>
        <v>-3.9160971725909079E-2</v>
      </c>
    </row>
    <row r="405" spans="1:13">
      <c r="A405" t="s">
        <v>2072</v>
      </c>
      <c r="B405">
        <v>601739</v>
      </c>
      <c r="C405" t="s">
        <v>2109</v>
      </c>
      <c r="D405">
        <v>909064</v>
      </c>
      <c r="E405" t="s">
        <v>2115</v>
      </c>
      <c r="F405">
        <v>601927</v>
      </c>
      <c r="G405" t="s">
        <v>3180</v>
      </c>
      <c r="H405" t="s">
        <v>2817</v>
      </c>
      <c r="I405" t="s">
        <v>2403</v>
      </c>
      <c r="J405" t="s">
        <v>2818</v>
      </c>
      <c r="K405">
        <v>-0.02</v>
      </c>
      <c r="L405">
        <v>-4.9999999999999992E-3</v>
      </c>
      <c r="M405">
        <f t="shared" si="6"/>
        <v>1.5000000000000001E-2</v>
      </c>
    </row>
    <row r="406" spans="1:13">
      <c r="A406" t="s">
        <v>1959</v>
      </c>
      <c r="B406">
        <v>600024</v>
      </c>
      <c r="C406" t="s">
        <v>815</v>
      </c>
      <c r="D406">
        <v>858760</v>
      </c>
      <c r="E406" t="s">
        <v>1962</v>
      </c>
      <c r="F406">
        <v>862344</v>
      </c>
      <c r="G406" t="s">
        <v>3773</v>
      </c>
      <c r="H406" t="s">
        <v>3774</v>
      </c>
      <c r="I406" t="s">
        <v>2547</v>
      </c>
      <c r="J406" t="s">
        <v>1959</v>
      </c>
      <c r="K406">
        <v>-0.02</v>
      </c>
      <c r="L406">
        <v>-4.9041069595940442E-2</v>
      </c>
      <c r="M406">
        <f t="shared" si="6"/>
        <v>-2.9041069595940442E-2</v>
      </c>
    </row>
    <row r="407" spans="1:13">
      <c r="A407" t="s">
        <v>1959</v>
      </c>
      <c r="B407">
        <v>600024</v>
      </c>
      <c r="C407" t="s">
        <v>815</v>
      </c>
      <c r="D407">
        <v>858760</v>
      </c>
      <c r="E407" t="s">
        <v>1963</v>
      </c>
      <c r="F407">
        <v>862216</v>
      </c>
      <c r="G407" t="s">
        <v>3776</v>
      </c>
      <c r="H407" t="s">
        <v>3774</v>
      </c>
      <c r="I407" t="s">
        <v>2547</v>
      </c>
      <c r="J407" t="s">
        <v>1959</v>
      </c>
      <c r="K407">
        <v>-0.02</v>
      </c>
      <c r="L407">
        <v>-4.3281361519871914E-2</v>
      </c>
      <c r="M407">
        <f t="shared" si="6"/>
        <v>-2.3281361519871913E-2</v>
      </c>
    </row>
    <row r="408" spans="1:13">
      <c r="A408" t="s">
        <v>2156</v>
      </c>
      <c r="B408">
        <v>601352</v>
      </c>
      <c r="C408" t="s">
        <v>2158</v>
      </c>
      <c r="D408">
        <v>900744</v>
      </c>
      <c r="G408" t="s">
        <v>3778</v>
      </c>
      <c r="H408" t="s">
        <v>3778</v>
      </c>
      <c r="I408" t="s">
        <v>246</v>
      </c>
      <c r="J408" t="s">
        <v>2156</v>
      </c>
      <c r="K408">
        <v>-0.02</v>
      </c>
      <c r="L408">
        <v>-0.05</v>
      </c>
      <c r="M408">
        <f t="shared" si="6"/>
        <v>-3.0000000000000002E-2</v>
      </c>
    </row>
    <row r="409" spans="1:13">
      <c r="A409" t="s">
        <v>1717</v>
      </c>
      <c r="B409">
        <v>700645</v>
      </c>
      <c r="C409" t="s">
        <v>1752</v>
      </c>
      <c r="D409">
        <v>2315408</v>
      </c>
      <c r="E409" t="s">
        <v>1762</v>
      </c>
      <c r="F409">
        <v>2319760</v>
      </c>
      <c r="G409" t="s">
        <v>3781</v>
      </c>
      <c r="H409" t="s">
        <v>3767</v>
      </c>
      <c r="I409" t="s">
        <v>2457</v>
      </c>
      <c r="J409" t="s">
        <v>1717</v>
      </c>
      <c r="K409">
        <v>0</v>
      </c>
      <c r="L409">
        <v>-2.5000000000000001E-2</v>
      </c>
      <c r="M409">
        <f t="shared" si="6"/>
        <v>-2.5000000000000001E-2</v>
      </c>
    </row>
    <row r="410" spans="1:13">
      <c r="A410" t="s">
        <v>1959</v>
      </c>
      <c r="B410">
        <v>600024</v>
      </c>
      <c r="C410" t="s">
        <v>1964</v>
      </c>
      <c r="D410">
        <v>859144</v>
      </c>
      <c r="E410" t="s">
        <v>1968</v>
      </c>
      <c r="F410">
        <v>863880</v>
      </c>
      <c r="G410" t="s">
        <v>3783</v>
      </c>
      <c r="H410" t="s">
        <v>3784</v>
      </c>
      <c r="I410" t="s">
        <v>2547</v>
      </c>
      <c r="J410" t="s">
        <v>1959</v>
      </c>
      <c r="K410">
        <v>-0.02</v>
      </c>
      <c r="L410">
        <v>-4.0000000000000008E-2</v>
      </c>
      <c r="M410">
        <f t="shared" si="6"/>
        <v>-2.0000000000000007E-2</v>
      </c>
    </row>
    <row r="411" spans="1:13">
      <c r="A411" t="s">
        <v>1959</v>
      </c>
      <c r="B411">
        <v>600024</v>
      </c>
      <c r="C411" t="s">
        <v>1964</v>
      </c>
      <c r="D411">
        <v>859144</v>
      </c>
      <c r="E411" t="s">
        <v>1966</v>
      </c>
      <c r="F411">
        <v>863624</v>
      </c>
      <c r="G411" t="s">
        <v>3786</v>
      </c>
      <c r="H411" t="s">
        <v>3784</v>
      </c>
      <c r="I411" t="s">
        <v>2547</v>
      </c>
      <c r="J411" t="s">
        <v>1959</v>
      </c>
      <c r="K411">
        <v>-0.02</v>
      </c>
      <c r="L411">
        <v>-4.3028608841409549E-2</v>
      </c>
      <c r="M411">
        <f t="shared" si="6"/>
        <v>-2.3028608841409549E-2</v>
      </c>
    </row>
    <row r="412" spans="1:13">
      <c r="A412" t="s">
        <v>1959</v>
      </c>
      <c r="B412">
        <v>600024</v>
      </c>
      <c r="C412" t="s">
        <v>1964</v>
      </c>
      <c r="D412">
        <v>859144</v>
      </c>
      <c r="E412" t="s">
        <v>1969</v>
      </c>
      <c r="F412">
        <v>600146</v>
      </c>
      <c r="G412" t="s">
        <v>3789</v>
      </c>
      <c r="H412" t="s">
        <v>3784</v>
      </c>
      <c r="I412" t="s">
        <v>2547</v>
      </c>
      <c r="J412" t="s">
        <v>1959</v>
      </c>
      <c r="K412">
        <v>-0.02</v>
      </c>
      <c r="L412">
        <v>-4.0485505546297221E-2</v>
      </c>
      <c r="M412">
        <f t="shared" si="6"/>
        <v>-2.048550554629722E-2</v>
      </c>
    </row>
    <row r="413" spans="1:13">
      <c r="A413" t="s">
        <v>1959</v>
      </c>
      <c r="B413">
        <v>600024</v>
      </c>
      <c r="C413" t="s">
        <v>1964</v>
      </c>
      <c r="D413">
        <v>859144</v>
      </c>
      <c r="E413" t="s">
        <v>1971</v>
      </c>
      <c r="F413">
        <v>864008</v>
      </c>
      <c r="G413" t="s">
        <v>3791</v>
      </c>
      <c r="H413" t="s">
        <v>3784</v>
      </c>
      <c r="I413" t="s">
        <v>2547</v>
      </c>
      <c r="J413" t="s">
        <v>1959</v>
      </c>
      <c r="K413">
        <v>-1.7500000000000002E-2</v>
      </c>
      <c r="L413">
        <v>-4.1655399061279651E-2</v>
      </c>
      <c r="M413">
        <f t="shared" si="6"/>
        <v>-2.4155399061279649E-2</v>
      </c>
    </row>
    <row r="414" spans="1:13">
      <c r="A414" t="s">
        <v>1959</v>
      </c>
      <c r="B414">
        <v>600024</v>
      </c>
      <c r="C414" t="s">
        <v>1964</v>
      </c>
      <c r="D414">
        <v>859144</v>
      </c>
      <c r="E414" t="s">
        <v>1970</v>
      </c>
      <c r="F414">
        <v>864264</v>
      </c>
      <c r="G414" t="s">
        <v>3794</v>
      </c>
      <c r="H414" t="s">
        <v>3784</v>
      </c>
      <c r="I414" t="s">
        <v>2547</v>
      </c>
      <c r="J414" t="s">
        <v>1959</v>
      </c>
      <c r="K414">
        <v>-1.7500000000000002E-2</v>
      </c>
      <c r="L414">
        <v>-3.7500000000000006E-2</v>
      </c>
      <c r="M414">
        <f t="shared" si="6"/>
        <v>-2.0000000000000004E-2</v>
      </c>
    </row>
    <row r="415" spans="1:13">
      <c r="A415" t="s">
        <v>1959</v>
      </c>
      <c r="B415">
        <v>600024</v>
      </c>
      <c r="C415" t="s">
        <v>1964</v>
      </c>
      <c r="D415">
        <v>859144</v>
      </c>
      <c r="E415" t="s">
        <v>1965</v>
      </c>
      <c r="F415">
        <v>1001864</v>
      </c>
      <c r="G415" t="s">
        <v>3796</v>
      </c>
      <c r="H415" t="s">
        <v>3784</v>
      </c>
      <c r="I415" t="s">
        <v>2547</v>
      </c>
      <c r="J415" t="s">
        <v>1959</v>
      </c>
      <c r="K415">
        <v>-0.02</v>
      </c>
      <c r="L415">
        <v>-4.8835448276632221E-2</v>
      </c>
      <c r="M415">
        <f t="shared" si="6"/>
        <v>-2.883544827663222E-2</v>
      </c>
    </row>
    <row r="416" spans="1:13">
      <c r="A416" t="s">
        <v>1959</v>
      </c>
      <c r="B416">
        <v>600024</v>
      </c>
      <c r="C416" t="s">
        <v>1964</v>
      </c>
      <c r="D416">
        <v>859144</v>
      </c>
      <c r="E416" t="s">
        <v>1967</v>
      </c>
      <c r="F416">
        <v>864392</v>
      </c>
      <c r="G416" t="s">
        <v>3799</v>
      </c>
      <c r="H416" t="s">
        <v>3784</v>
      </c>
      <c r="I416" t="s">
        <v>2547</v>
      </c>
      <c r="J416" t="s">
        <v>1959</v>
      </c>
      <c r="K416">
        <v>-0.02</v>
      </c>
      <c r="L416">
        <v>-4.0000000000000008E-2</v>
      </c>
      <c r="M416">
        <f t="shared" si="6"/>
        <v>-2.0000000000000007E-2</v>
      </c>
    </row>
    <row r="417" spans="1:13">
      <c r="A417" t="s">
        <v>2028</v>
      </c>
      <c r="B417">
        <v>601303</v>
      </c>
      <c r="C417" t="s">
        <v>2032</v>
      </c>
      <c r="D417">
        <v>601339</v>
      </c>
      <c r="G417" t="s">
        <v>3707</v>
      </c>
      <c r="H417" t="s">
        <v>3707</v>
      </c>
      <c r="I417" t="s">
        <v>246</v>
      </c>
      <c r="J417" t="s">
        <v>2028</v>
      </c>
      <c r="K417">
        <v>-1.2500000000000002E-2</v>
      </c>
      <c r="L417">
        <v>-4.4496129551523454E-2</v>
      </c>
      <c r="M417">
        <f t="shared" si="6"/>
        <v>-3.199612955152345E-2</v>
      </c>
    </row>
    <row r="418" spans="1:13">
      <c r="A418" t="s">
        <v>2052</v>
      </c>
      <c r="B418">
        <v>602118</v>
      </c>
      <c r="C418" t="s">
        <v>2062</v>
      </c>
      <c r="D418">
        <v>819848</v>
      </c>
      <c r="G418" t="s">
        <v>3804</v>
      </c>
      <c r="H418" t="s">
        <v>3804</v>
      </c>
      <c r="I418" t="s">
        <v>2971</v>
      </c>
      <c r="J418" t="s">
        <v>2052</v>
      </c>
      <c r="K418">
        <v>-0.02</v>
      </c>
      <c r="L418">
        <v>-4.0000000000000008E-2</v>
      </c>
      <c r="M418">
        <f t="shared" si="6"/>
        <v>-2.0000000000000007E-2</v>
      </c>
    </row>
    <row r="419" spans="1:13">
      <c r="A419" t="s">
        <v>1959</v>
      </c>
      <c r="B419">
        <v>600024</v>
      </c>
      <c r="C419" t="s">
        <v>1975</v>
      </c>
      <c r="D419">
        <v>859528</v>
      </c>
      <c r="E419" t="s">
        <v>1991</v>
      </c>
      <c r="F419">
        <v>600029</v>
      </c>
      <c r="G419" t="s">
        <v>3806</v>
      </c>
      <c r="H419" t="s">
        <v>3807</v>
      </c>
      <c r="I419" t="s">
        <v>2547</v>
      </c>
      <c r="J419" t="s">
        <v>1959</v>
      </c>
      <c r="K419">
        <v>-0.02</v>
      </c>
      <c r="L419">
        <v>-4.0000000000000008E-2</v>
      </c>
      <c r="M419">
        <f t="shared" si="6"/>
        <v>-2.0000000000000007E-2</v>
      </c>
    </row>
    <row r="420" spans="1:13">
      <c r="A420" t="s">
        <v>1959</v>
      </c>
      <c r="B420">
        <v>600024</v>
      </c>
      <c r="C420" t="s">
        <v>1975</v>
      </c>
      <c r="D420">
        <v>859528</v>
      </c>
      <c r="E420" t="s">
        <v>1977</v>
      </c>
      <c r="F420">
        <v>866568</v>
      </c>
      <c r="G420" t="s">
        <v>3810</v>
      </c>
      <c r="H420" t="s">
        <v>3807</v>
      </c>
      <c r="I420" t="s">
        <v>2547</v>
      </c>
      <c r="J420" t="s">
        <v>1959</v>
      </c>
      <c r="K420">
        <v>-0.02</v>
      </c>
      <c r="L420">
        <v>-4.6565791658350703E-2</v>
      </c>
      <c r="M420">
        <f t="shared" si="6"/>
        <v>-2.6565791658350702E-2</v>
      </c>
    </row>
    <row r="421" spans="1:13">
      <c r="A421" t="s">
        <v>1959</v>
      </c>
      <c r="B421">
        <v>600024</v>
      </c>
      <c r="C421" t="s">
        <v>1975</v>
      </c>
      <c r="D421">
        <v>859528</v>
      </c>
      <c r="E421" t="s">
        <v>1976</v>
      </c>
      <c r="F421">
        <v>600148</v>
      </c>
      <c r="G421" t="s">
        <v>3813</v>
      </c>
      <c r="H421" t="s">
        <v>3807</v>
      </c>
      <c r="I421" t="s">
        <v>2547</v>
      </c>
      <c r="J421" t="s">
        <v>1959</v>
      </c>
      <c r="K421">
        <v>-0.02</v>
      </c>
      <c r="L421">
        <v>-4.361658496383447E-2</v>
      </c>
      <c r="M421">
        <f t="shared" si="6"/>
        <v>-2.361658496383447E-2</v>
      </c>
    </row>
    <row r="422" spans="1:13">
      <c r="A422" t="s">
        <v>1959</v>
      </c>
      <c r="B422">
        <v>600024</v>
      </c>
      <c r="C422" t="s">
        <v>1975</v>
      </c>
      <c r="D422">
        <v>859528</v>
      </c>
      <c r="E422" t="s">
        <v>1990</v>
      </c>
      <c r="F422">
        <v>867208</v>
      </c>
      <c r="G422" t="s">
        <v>3816</v>
      </c>
      <c r="H422" t="s">
        <v>3807</v>
      </c>
      <c r="I422" t="s">
        <v>2547</v>
      </c>
      <c r="J422" t="s">
        <v>1959</v>
      </c>
      <c r="K422">
        <v>-0.02</v>
      </c>
      <c r="L422">
        <v>-5.219460266001355E-2</v>
      </c>
      <c r="M422">
        <f t="shared" si="6"/>
        <v>-3.2194602660013547E-2</v>
      </c>
    </row>
    <row r="423" spans="1:13">
      <c r="A423" t="s">
        <v>1959</v>
      </c>
      <c r="B423">
        <v>600024</v>
      </c>
      <c r="C423" t="s">
        <v>1975</v>
      </c>
      <c r="D423">
        <v>859528</v>
      </c>
      <c r="E423" t="s">
        <v>1994</v>
      </c>
      <c r="F423">
        <v>600135</v>
      </c>
      <c r="G423" t="s">
        <v>3819</v>
      </c>
      <c r="H423" t="s">
        <v>3807</v>
      </c>
      <c r="I423" t="s">
        <v>2547</v>
      </c>
      <c r="J423" t="s">
        <v>1959</v>
      </c>
      <c r="K423">
        <v>-0.02</v>
      </c>
      <c r="L423">
        <v>-4.0000000000000008E-2</v>
      </c>
      <c r="M423">
        <f t="shared" si="6"/>
        <v>-2.0000000000000007E-2</v>
      </c>
    </row>
    <row r="424" spans="1:13">
      <c r="A424" t="s">
        <v>1959</v>
      </c>
      <c r="B424">
        <v>600024</v>
      </c>
      <c r="C424" t="s">
        <v>1975</v>
      </c>
      <c r="D424">
        <v>859528</v>
      </c>
      <c r="E424" t="s">
        <v>1985</v>
      </c>
      <c r="F424">
        <v>600121</v>
      </c>
      <c r="G424" t="s">
        <v>3821</v>
      </c>
      <c r="H424" t="s">
        <v>3807</v>
      </c>
      <c r="I424" t="s">
        <v>2547</v>
      </c>
      <c r="J424" t="s">
        <v>1959</v>
      </c>
      <c r="K424">
        <v>-0.02</v>
      </c>
      <c r="L424">
        <v>-4.0000000000000008E-2</v>
      </c>
      <c r="M424">
        <f t="shared" si="6"/>
        <v>-2.0000000000000007E-2</v>
      </c>
    </row>
    <row r="425" spans="1:13">
      <c r="A425" t="s">
        <v>1959</v>
      </c>
      <c r="B425">
        <v>600024</v>
      </c>
      <c r="C425" t="s">
        <v>1975</v>
      </c>
      <c r="D425">
        <v>859528</v>
      </c>
      <c r="E425" t="s">
        <v>1995</v>
      </c>
      <c r="F425">
        <v>600139</v>
      </c>
      <c r="G425" t="s">
        <v>3824</v>
      </c>
      <c r="H425" t="s">
        <v>3807</v>
      </c>
      <c r="I425" t="s">
        <v>2547</v>
      </c>
      <c r="J425" t="s">
        <v>1959</v>
      </c>
      <c r="K425">
        <v>-0.02</v>
      </c>
      <c r="L425">
        <v>-4.4515404736915412E-2</v>
      </c>
      <c r="M425">
        <f t="shared" si="6"/>
        <v>-2.4515404736915412E-2</v>
      </c>
    </row>
    <row r="426" spans="1:13">
      <c r="A426" t="s">
        <v>1959</v>
      </c>
      <c r="B426">
        <v>600024</v>
      </c>
      <c r="C426" t="s">
        <v>1975</v>
      </c>
      <c r="D426">
        <v>859528</v>
      </c>
      <c r="E426" t="s">
        <v>1993</v>
      </c>
      <c r="F426">
        <v>865288</v>
      </c>
      <c r="G426" t="s">
        <v>3827</v>
      </c>
      <c r="H426" t="s">
        <v>3807</v>
      </c>
      <c r="I426" t="s">
        <v>2547</v>
      </c>
      <c r="J426" t="s">
        <v>1959</v>
      </c>
      <c r="K426">
        <v>-0.02</v>
      </c>
      <c r="L426">
        <v>-4.0000000000000008E-2</v>
      </c>
      <c r="M426">
        <f t="shared" si="6"/>
        <v>-2.0000000000000007E-2</v>
      </c>
    </row>
    <row r="427" spans="1:13">
      <c r="A427" t="s">
        <v>1959</v>
      </c>
      <c r="B427">
        <v>600024</v>
      </c>
      <c r="C427" t="s">
        <v>1975</v>
      </c>
      <c r="D427">
        <v>859528</v>
      </c>
      <c r="E427" t="s">
        <v>1978</v>
      </c>
      <c r="F427">
        <v>866184</v>
      </c>
      <c r="G427" t="s">
        <v>3829</v>
      </c>
      <c r="H427" t="s">
        <v>3807</v>
      </c>
      <c r="I427" t="s">
        <v>2547</v>
      </c>
      <c r="J427" t="s">
        <v>1959</v>
      </c>
      <c r="K427">
        <v>-0.02</v>
      </c>
      <c r="L427">
        <v>-4.0000000000000008E-2</v>
      </c>
      <c r="M427">
        <f t="shared" si="6"/>
        <v>-2.0000000000000007E-2</v>
      </c>
    </row>
    <row r="428" spans="1:13">
      <c r="A428" t="s">
        <v>1959</v>
      </c>
      <c r="B428">
        <v>600024</v>
      </c>
      <c r="C428" t="s">
        <v>1975</v>
      </c>
      <c r="D428">
        <v>859528</v>
      </c>
      <c r="E428" t="s">
        <v>1981</v>
      </c>
      <c r="F428">
        <v>865928</v>
      </c>
      <c r="G428" t="s">
        <v>3831</v>
      </c>
      <c r="H428" t="s">
        <v>3807</v>
      </c>
      <c r="I428" t="s">
        <v>2547</v>
      </c>
      <c r="J428" t="s">
        <v>1959</v>
      </c>
      <c r="K428">
        <v>-1.7500000000000002E-2</v>
      </c>
      <c r="L428">
        <v>-4.5740432463408295E-2</v>
      </c>
      <c r="M428">
        <f t="shared" si="6"/>
        <v>-2.8240432463408294E-2</v>
      </c>
    </row>
    <row r="429" spans="1:13">
      <c r="A429" t="s">
        <v>1959</v>
      </c>
      <c r="B429">
        <v>600024</v>
      </c>
      <c r="C429" t="s">
        <v>1975</v>
      </c>
      <c r="D429">
        <v>859528</v>
      </c>
      <c r="E429" t="s">
        <v>1980</v>
      </c>
      <c r="F429">
        <v>600060</v>
      </c>
      <c r="G429" t="s">
        <v>3833</v>
      </c>
      <c r="H429" t="s">
        <v>3807</v>
      </c>
      <c r="I429" t="s">
        <v>2547</v>
      </c>
      <c r="J429" t="s">
        <v>1959</v>
      </c>
      <c r="K429">
        <v>-0.02</v>
      </c>
      <c r="L429">
        <v>-4.3385605795089932E-2</v>
      </c>
      <c r="M429">
        <f t="shared" si="6"/>
        <v>-2.3385605795089932E-2</v>
      </c>
    </row>
    <row r="430" spans="1:13">
      <c r="A430" t="s">
        <v>1959</v>
      </c>
      <c r="B430">
        <v>600024</v>
      </c>
      <c r="C430" t="s">
        <v>1975</v>
      </c>
      <c r="D430">
        <v>859528</v>
      </c>
      <c r="E430" t="s">
        <v>1987</v>
      </c>
      <c r="F430">
        <v>866952</v>
      </c>
      <c r="G430" t="s">
        <v>3836</v>
      </c>
      <c r="H430" t="s">
        <v>3807</v>
      </c>
      <c r="I430" t="s">
        <v>2547</v>
      </c>
      <c r="J430" t="s">
        <v>1959</v>
      </c>
      <c r="K430">
        <v>-0.02</v>
      </c>
      <c r="L430">
        <v>-4.5668321280492988E-2</v>
      </c>
      <c r="M430">
        <f t="shared" si="6"/>
        <v>-2.5668321280492987E-2</v>
      </c>
    </row>
    <row r="431" spans="1:13">
      <c r="A431" t="s">
        <v>1959</v>
      </c>
      <c r="B431">
        <v>600024</v>
      </c>
      <c r="C431" t="s">
        <v>1975</v>
      </c>
      <c r="D431">
        <v>859528</v>
      </c>
      <c r="E431" t="s">
        <v>1986</v>
      </c>
      <c r="F431">
        <v>600132</v>
      </c>
      <c r="G431" t="s">
        <v>3839</v>
      </c>
      <c r="H431" t="s">
        <v>3807</v>
      </c>
      <c r="I431" t="s">
        <v>2547</v>
      </c>
      <c r="J431" t="s">
        <v>1959</v>
      </c>
      <c r="K431">
        <v>-0.02</v>
      </c>
      <c r="L431">
        <v>-4.064293971293706E-2</v>
      </c>
      <c r="M431">
        <f t="shared" si="6"/>
        <v>-2.0642939712937059E-2</v>
      </c>
    </row>
    <row r="432" spans="1:13">
      <c r="A432" t="s">
        <v>1959</v>
      </c>
      <c r="B432">
        <v>600024</v>
      </c>
      <c r="C432" t="s">
        <v>1975</v>
      </c>
      <c r="D432">
        <v>859528</v>
      </c>
      <c r="E432" t="s">
        <v>1984</v>
      </c>
      <c r="F432">
        <v>600127</v>
      </c>
      <c r="G432" t="s">
        <v>3842</v>
      </c>
      <c r="H432" t="s">
        <v>3807</v>
      </c>
      <c r="I432" t="s">
        <v>2547</v>
      </c>
      <c r="J432" t="s">
        <v>1959</v>
      </c>
      <c r="K432">
        <v>-0.02</v>
      </c>
      <c r="L432">
        <v>-4.0000000000000008E-2</v>
      </c>
      <c r="M432">
        <f t="shared" si="6"/>
        <v>-2.0000000000000007E-2</v>
      </c>
    </row>
    <row r="433" spans="1:13">
      <c r="A433" t="s">
        <v>1959</v>
      </c>
      <c r="B433">
        <v>600024</v>
      </c>
      <c r="C433" t="s">
        <v>1975</v>
      </c>
      <c r="D433">
        <v>859528</v>
      </c>
      <c r="E433" t="s">
        <v>1989</v>
      </c>
      <c r="F433">
        <v>865800</v>
      </c>
      <c r="G433" t="s">
        <v>3845</v>
      </c>
      <c r="H433" t="s">
        <v>3807</v>
      </c>
      <c r="I433" t="s">
        <v>2547</v>
      </c>
      <c r="J433" t="s">
        <v>1959</v>
      </c>
      <c r="K433">
        <v>-0.02</v>
      </c>
      <c r="L433">
        <v>-4.0000000000000008E-2</v>
      </c>
      <c r="M433">
        <f t="shared" si="6"/>
        <v>-2.0000000000000007E-2</v>
      </c>
    </row>
    <row r="434" spans="1:13">
      <c r="A434" t="s">
        <v>1959</v>
      </c>
      <c r="B434">
        <v>600024</v>
      </c>
      <c r="C434" t="s">
        <v>1975</v>
      </c>
      <c r="D434">
        <v>859528</v>
      </c>
      <c r="E434" t="s">
        <v>1988</v>
      </c>
      <c r="F434">
        <v>866824</v>
      </c>
      <c r="G434" t="s">
        <v>3847</v>
      </c>
      <c r="H434" t="s">
        <v>3807</v>
      </c>
      <c r="I434" t="s">
        <v>2547</v>
      </c>
      <c r="J434" t="s">
        <v>1959</v>
      </c>
      <c r="K434">
        <v>-0.02</v>
      </c>
      <c r="L434">
        <v>-4.0000000000000008E-2</v>
      </c>
      <c r="M434">
        <f t="shared" si="6"/>
        <v>-2.0000000000000007E-2</v>
      </c>
    </row>
    <row r="435" spans="1:13">
      <c r="A435" t="s">
        <v>1959</v>
      </c>
      <c r="B435">
        <v>600024</v>
      </c>
      <c r="C435" t="s">
        <v>1975</v>
      </c>
      <c r="D435">
        <v>859528</v>
      </c>
      <c r="E435" t="s">
        <v>1979</v>
      </c>
      <c r="F435">
        <v>600123</v>
      </c>
      <c r="G435" t="s">
        <v>3850</v>
      </c>
      <c r="H435" t="s">
        <v>3807</v>
      </c>
      <c r="I435" t="s">
        <v>2547</v>
      </c>
      <c r="J435" t="s">
        <v>1959</v>
      </c>
      <c r="K435">
        <v>-0.02</v>
      </c>
      <c r="L435">
        <v>-4.3416900284681273E-2</v>
      </c>
      <c r="M435">
        <f t="shared" si="6"/>
        <v>-2.3416900284681273E-2</v>
      </c>
    </row>
    <row r="436" spans="1:13">
      <c r="A436" t="s">
        <v>1959</v>
      </c>
      <c r="B436">
        <v>600024</v>
      </c>
      <c r="C436" t="s">
        <v>1975</v>
      </c>
      <c r="D436">
        <v>859528</v>
      </c>
      <c r="E436" t="s">
        <v>1992</v>
      </c>
      <c r="F436">
        <v>866440</v>
      </c>
      <c r="G436" t="s">
        <v>3852</v>
      </c>
      <c r="H436" t="s">
        <v>3807</v>
      </c>
      <c r="I436" t="s">
        <v>2547</v>
      </c>
      <c r="J436" t="s">
        <v>1959</v>
      </c>
      <c r="K436">
        <v>-0.02</v>
      </c>
      <c r="L436">
        <v>-4.0000000000000008E-2</v>
      </c>
      <c r="M436">
        <f t="shared" si="6"/>
        <v>-2.0000000000000007E-2</v>
      </c>
    </row>
    <row r="437" spans="1:13">
      <c r="A437" t="s">
        <v>1959</v>
      </c>
      <c r="B437">
        <v>600024</v>
      </c>
      <c r="C437" t="s">
        <v>1975</v>
      </c>
      <c r="D437">
        <v>859528</v>
      </c>
      <c r="E437" t="s">
        <v>1983</v>
      </c>
      <c r="F437">
        <v>865544</v>
      </c>
      <c r="G437" t="s">
        <v>3854</v>
      </c>
      <c r="H437" t="s">
        <v>3807</v>
      </c>
      <c r="I437" t="s">
        <v>2547</v>
      </c>
      <c r="J437" t="s">
        <v>1959</v>
      </c>
      <c r="K437">
        <v>-0.02</v>
      </c>
      <c r="L437">
        <v>-4.0000000000000008E-2</v>
      </c>
      <c r="M437">
        <f t="shared" si="6"/>
        <v>-2.0000000000000007E-2</v>
      </c>
    </row>
    <row r="438" spans="1:13">
      <c r="A438" t="s">
        <v>1959</v>
      </c>
      <c r="B438">
        <v>600024</v>
      </c>
      <c r="C438" t="s">
        <v>1975</v>
      </c>
      <c r="D438">
        <v>859528</v>
      </c>
      <c r="E438" t="s">
        <v>1982</v>
      </c>
      <c r="F438">
        <v>863248</v>
      </c>
      <c r="G438" t="s">
        <v>3856</v>
      </c>
      <c r="H438" t="s">
        <v>3807</v>
      </c>
      <c r="I438" t="s">
        <v>2547</v>
      </c>
      <c r="J438" t="s">
        <v>1959</v>
      </c>
      <c r="K438">
        <v>-0.02</v>
      </c>
      <c r="L438">
        <v>-4.0000000000000008E-2</v>
      </c>
      <c r="M438">
        <f t="shared" si="6"/>
        <v>-2.0000000000000007E-2</v>
      </c>
    </row>
    <row r="439" spans="1:13">
      <c r="A439" t="s">
        <v>1717</v>
      </c>
      <c r="B439">
        <v>700645</v>
      </c>
      <c r="C439" t="s">
        <v>1752</v>
      </c>
      <c r="D439">
        <v>2315408</v>
      </c>
      <c r="E439" t="s">
        <v>1754</v>
      </c>
      <c r="F439">
        <v>2319120</v>
      </c>
      <c r="G439" t="s">
        <v>3858</v>
      </c>
      <c r="H439" t="s">
        <v>3767</v>
      </c>
      <c r="I439" t="s">
        <v>2457</v>
      </c>
      <c r="J439" t="s">
        <v>1717</v>
      </c>
      <c r="K439">
        <v>0</v>
      </c>
      <c r="L439">
        <v>-2.5000000000000001E-2</v>
      </c>
      <c r="M439">
        <f t="shared" si="6"/>
        <v>-2.5000000000000001E-2</v>
      </c>
    </row>
    <row r="440" spans="1:13">
      <c r="A440" t="s">
        <v>2292</v>
      </c>
      <c r="B440">
        <v>604206</v>
      </c>
      <c r="C440" t="s">
        <v>2305</v>
      </c>
      <c r="D440">
        <v>859784</v>
      </c>
      <c r="E440" t="s">
        <v>2309</v>
      </c>
      <c r="F440">
        <v>997000</v>
      </c>
      <c r="G440" t="s">
        <v>3860</v>
      </c>
      <c r="H440" t="s">
        <v>3861</v>
      </c>
      <c r="I440" t="s">
        <v>2971</v>
      </c>
      <c r="J440" t="s">
        <v>2292</v>
      </c>
      <c r="K440">
        <v>-0.02</v>
      </c>
      <c r="L440">
        <v>-5.0100087906041785E-2</v>
      </c>
      <c r="M440">
        <f t="shared" si="6"/>
        <v>-3.0100087906041784E-2</v>
      </c>
    </row>
    <row r="441" spans="1:13">
      <c r="A441" t="s">
        <v>2292</v>
      </c>
      <c r="B441">
        <v>604206</v>
      </c>
      <c r="C441" t="s">
        <v>2305</v>
      </c>
      <c r="D441">
        <v>859784</v>
      </c>
      <c r="E441" t="s">
        <v>2311</v>
      </c>
      <c r="F441">
        <v>863752</v>
      </c>
      <c r="G441" t="s">
        <v>3863</v>
      </c>
      <c r="H441" t="s">
        <v>3861</v>
      </c>
      <c r="I441" t="s">
        <v>2971</v>
      </c>
      <c r="J441" t="s">
        <v>2292</v>
      </c>
      <c r="K441">
        <v>-0.02</v>
      </c>
      <c r="L441">
        <v>-4.8192365294297435E-2</v>
      </c>
      <c r="M441">
        <f t="shared" si="6"/>
        <v>-2.8192365294297434E-2</v>
      </c>
    </row>
    <row r="442" spans="1:13">
      <c r="A442" t="s">
        <v>2292</v>
      </c>
      <c r="B442">
        <v>604206</v>
      </c>
      <c r="C442" t="s">
        <v>2305</v>
      </c>
      <c r="D442">
        <v>859784</v>
      </c>
      <c r="E442" t="s">
        <v>2314</v>
      </c>
      <c r="F442">
        <v>864136</v>
      </c>
      <c r="G442" t="s">
        <v>3865</v>
      </c>
      <c r="H442" t="s">
        <v>3861</v>
      </c>
      <c r="I442" t="s">
        <v>2971</v>
      </c>
      <c r="J442" t="s">
        <v>2292</v>
      </c>
      <c r="K442">
        <v>-0.02</v>
      </c>
      <c r="L442">
        <v>-5.0621547926660473E-2</v>
      </c>
      <c r="M442">
        <f t="shared" si="6"/>
        <v>-3.0621547926660473E-2</v>
      </c>
    </row>
    <row r="443" spans="1:13">
      <c r="A443" t="s">
        <v>2292</v>
      </c>
      <c r="B443">
        <v>604206</v>
      </c>
      <c r="C443" t="s">
        <v>2305</v>
      </c>
      <c r="D443">
        <v>859784</v>
      </c>
      <c r="E443" t="s">
        <v>2310</v>
      </c>
      <c r="F443">
        <v>862728</v>
      </c>
      <c r="G443" t="s">
        <v>3867</v>
      </c>
      <c r="H443" t="s">
        <v>3861</v>
      </c>
      <c r="I443" t="s">
        <v>2971</v>
      </c>
      <c r="J443" t="s">
        <v>2292</v>
      </c>
      <c r="K443">
        <v>-0.02</v>
      </c>
      <c r="L443">
        <v>-4.4685559270937855E-2</v>
      </c>
      <c r="M443">
        <f t="shared" si="6"/>
        <v>-2.4685559270937855E-2</v>
      </c>
    </row>
    <row r="444" spans="1:13">
      <c r="A444" t="s">
        <v>2292</v>
      </c>
      <c r="B444">
        <v>604206</v>
      </c>
      <c r="C444" t="s">
        <v>2305</v>
      </c>
      <c r="D444">
        <v>859784</v>
      </c>
      <c r="E444" t="s">
        <v>2306</v>
      </c>
      <c r="F444">
        <v>862472</v>
      </c>
      <c r="G444" t="s">
        <v>3869</v>
      </c>
      <c r="H444" t="s">
        <v>3861</v>
      </c>
      <c r="I444" t="s">
        <v>2971</v>
      </c>
      <c r="J444" t="s">
        <v>2292</v>
      </c>
      <c r="K444">
        <v>-0.02</v>
      </c>
      <c r="L444">
        <v>-5.1113294547650817E-2</v>
      </c>
      <c r="M444">
        <f t="shared" si="6"/>
        <v>-3.1113294547650817E-2</v>
      </c>
    </row>
    <row r="445" spans="1:13">
      <c r="A445" t="s">
        <v>2292</v>
      </c>
      <c r="B445">
        <v>604206</v>
      </c>
      <c r="C445" t="s">
        <v>2305</v>
      </c>
      <c r="D445">
        <v>859784</v>
      </c>
      <c r="E445" t="s">
        <v>2312</v>
      </c>
      <c r="F445">
        <v>862984</v>
      </c>
      <c r="G445" t="s">
        <v>3871</v>
      </c>
      <c r="H445" t="s">
        <v>3861</v>
      </c>
      <c r="I445" t="s">
        <v>2971</v>
      </c>
      <c r="J445" t="s">
        <v>2292</v>
      </c>
      <c r="K445">
        <v>-0.02</v>
      </c>
      <c r="L445">
        <v>-4.0000000000000008E-2</v>
      </c>
      <c r="M445">
        <f t="shared" si="6"/>
        <v>-2.0000000000000007E-2</v>
      </c>
    </row>
    <row r="446" spans="1:13">
      <c r="A446" t="s">
        <v>2292</v>
      </c>
      <c r="B446">
        <v>604206</v>
      </c>
      <c r="C446" t="s">
        <v>2305</v>
      </c>
      <c r="D446">
        <v>859784</v>
      </c>
      <c r="E446" t="s">
        <v>2308</v>
      </c>
      <c r="F446">
        <v>821904</v>
      </c>
      <c r="G446" t="s">
        <v>3873</v>
      </c>
      <c r="H446" t="s">
        <v>3861</v>
      </c>
      <c r="I446" t="s">
        <v>2971</v>
      </c>
      <c r="J446" t="s">
        <v>2292</v>
      </c>
      <c r="K446">
        <v>-0.02</v>
      </c>
      <c r="L446">
        <v>-4.8511543582318267E-2</v>
      </c>
      <c r="M446">
        <f t="shared" si="6"/>
        <v>-2.8511543582318267E-2</v>
      </c>
    </row>
    <row r="447" spans="1:13">
      <c r="A447" t="s">
        <v>2292</v>
      </c>
      <c r="B447">
        <v>604206</v>
      </c>
      <c r="C447" t="s">
        <v>2305</v>
      </c>
      <c r="D447">
        <v>859784</v>
      </c>
      <c r="E447" t="s">
        <v>2313</v>
      </c>
      <c r="F447">
        <v>863240</v>
      </c>
      <c r="G447" t="s">
        <v>3875</v>
      </c>
      <c r="H447" t="s">
        <v>3861</v>
      </c>
      <c r="I447" t="s">
        <v>2971</v>
      </c>
      <c r="J447" t="s">
        <v>2292</v>
      </c>
      <c r="K447">
        <v>-0.02</v>
      </c>
      <c r="L447">
        <v>-4.6798014953569292E-2</v>
      </c>
      <c r="M447">
        <f t="shared" si="6"/>
        <v>-2.6798014953569291E-2</v>
      </c>
    </row>
    <row r="448" spans="1:13">
      <c r="A448" t="s">
        <v>2292</v>
      </c>
      <c r="B448">
        <v>604206</v>
      </c>
      <c r="C448" t="s">
        <v>2305</v>
      </c>
      <c r="D448">
        <v>859784</v>
      </c>
      <c r="E448" t="s">
        <v>2307</v>
      </c>
      <c r="F448">
        <v>821776</v>
      </c>
      <c r="G448" t="s">
        <v>3877</v>
      </c>
      <c r="H448" t="s">
        <v>3861</v>
      </c>
      <c r="I448" t="s">
        <v>2971</v>
      </c>
      <c r="J448" t="s">
        <v>2292</v>
      </c>
      <c r="K448">
        <v>-0.02</v>
      </c>
      <c r="L448">
        <v>-4.6623410750134819E-2</v>
      </c>
      <c r="M448">
        <f t="shared" si="6"/>
        <v>-2.6623410750134819E-2</v>
      </c>
    </row>
    <row r="449" spans="1:13">
      <c r="A449" t="s">
        <v>2322</v>
      </c>
      <c r="B449">
        <v>601152</v>
      </c>
      <c r="C449" t="s">
        <v>2325</v>
      </c>
      <c r="D449">
        <v>843016</v>
      </c>
      <c r="G449" t="s">
        <v>3825</v>
      </c>
      <c r="H449" t="s">
        <v>3825</v>
      </c>
      <c r="I449" t="s">
        <v>246</v>
      </c>
      <c r="J449" t="s">
        <v>2322</v>
      </c>
      <c r="K449">
        <v>-1.2500000000000002E-2</v>
      </c>
      <c r="L449">
        <v>-4.3246584495032846E-2</v>
      </c>
      <c r="M449">
        <f t="shared" si="6"/>
        <v>-3.0746584495032842E-2</v>
      </c>
    </row>
    <row r="450" spans="1:13">
      <c r="A450" t="s">
        <v>2072</v>
      </c>
      <c r="B450">
        <v>601739</v>
      </c>
      <c r="C450" t="s">
        <v>2122</v>
      </c>
      <c r="D450">
        <v>909576</v>
      </c>
      <c r="E450" t="s">
        <v>2124</v>
      </c>
      <c r="F450">
        <v>914184</v>
      </c>
      <c r="G450" t="s">
        <v>3404</v>
      </c>
      <c r="H450" t="s">
        <v>3880</v>
      </c>
      <c r="I450" t="s">
        <v>2403</v>
      </c>
      <c r="J450" t="s">
        <v>2818</v>
      </c>
      <c r="K450">
        <v>-0.02</v>
      </c>
      <c r="L450">
        <v>-4.9999999999999992E-3</v>
      </c>
      <c r="M450">
        <f t="shared" si="6"/>
        <v>1.5000000000000001E-2</v>
      </c>
    </row>
    <row r="451" spans="1:13">
      <c r="A451" t="s">
        <v>1929</v>
      </c>
      <c r="B451">
        <v>953224</v>
      </c>
      <c r="C451" t="s">
        <v>1944</v>
      </c>
      <c r="D451">
        <v>954888</v>
      </c>
      <c r="G451" t="s">
        <v>3559</v>
      </c>
      <c r="H451" t="s">
        <v>3559</v>
      </c>
      <c r="I451" t="s">
        <v>246</v>
      </c>
      <c r="J451" t="s">
        <v>2479</v>
      </c>
      <c r="K451">
        <v>-5.0000000000000001E-3</v>
      </c>
      <c r="L451">
        <v>-2.9329458257224394E-2</v>
      </c>
      <c r="M451">
        <f t="shared" si="6"/>
        <v>-2.4329458257224393E-2</v>
      </c>
    </row>
    <row r="452" spans="1:13">
      <c r="A452" t="s">
        <v>2028</v>
      </c>
      <c r="B452">
        <v>601303</v>
      </c>
      <c r="C452" t="s">
        <v>2034</v>
      </c>
      <c r="D452">
        <v>601331</v>
      </c>
      <c r="G452" t="s">
        <v>3702</v>
      </c>
      <c r="H452" t="s">
        <v>3702</v>
      </c>
      <c r="I452" t="s">
        <v>246</v>
      </c>
      <c r="J452" t="s">
        <v>2028</v>
      </c>
      <c r="K452">
        <v>-1.2500000000000002E-2</v>
      </c>
      <c r="L452">
        <v>-4.2022253904289944E-2</v>
      </c>
      <c r="M452">
        <f t="shared" si="6"/>
        <v>-2.952225390428994E-2</v>
      </c>
    </row>
    <row r="453" spans="1:13">
      <c r="A453" t="s">
        <v>1615</v>
      </c>
      <c r="B453">
        <v>700437</v>
      </c>
      <c r="C453" t="s">
        <v>1673</v>
      </c>
      <c r="D453">
        <v>915080</v>
      </c>
      <c r="E453" t="s">
        <v>1684</v>
      </c>
      <c r="F453">
        <v>920456</v>
      </c>
      <c r="G453" t="s">
        <v>3884</v>
      </c>
      <c r="H453" t="s">
        <v>3885</v>
      </c>
      <c r="I453" t="s">
        <v>2457</v>
      </c>
      <c r="J453" t="s">
        <v>1615</v>
      </c>
      <c r="K453">
        <v>-0.02</v>
      </c>
      <c r="L453">
        <v>-3.5000000000000003E-2</v>
      </c>
      <c r="M453">
        <f t="shared" ref="M453:M516" si="7">L453-K453</f>
        <v>-1.5000000000000003E-2</v>
      </c>
    </row>
    <row r="454" spans="1:13">
      <c r="A454" t="s">
        <v>1717</v>
      </c>
      <c r="B454">
        <v>700645</v>
      </c>
      <c r="C454" t="s">
        <v>1752</v>
      </c>
      <c r="D454">
        <v>2315408</v>
      </c>
      <c r="E454" t="s">
        <v>1765</v>
      </c>
      <c r="F454">
        <v>2319632</v>
      </c>
      <c r="G454" t="s">
        <v>3887</v>
      </c>
      <c r="H454" t="s">
        <v>3767</v>
      </c>
      <c r="I454" t="s">
        <v>2457</v>
      </c>
      <c r="J454" t="s">
        <v>1717</v>
      </c>
      <c r="K454">
        <v>0</v>
      </c>
      <c r="L454">
        <v>-2.5000000000000001E-2</v>
      </c>
      <c r="M454">
        <f t="shared" si="7"/>
        <v>-2.5000000000000001E-2</v>
      </c>
    </row>
    <row r="455" spans="1:13">
      <c r="A455" t="s">
        <v>1717</v>
      </c>
      <c r="B455">
        <v>700645</v>
      </c>
      <c r="C455" t="s">
        <v>1767</v>
      </c>
      <c r="D455">
        <v>924552</v>
      </c>
      <c r="G455" t="s">
        <v>3889</v>
      </c>
      <c r="H455" t="s">
        <v>3889</v>
      </c>
      <c r="I455" t="s">
        <v>2457</v>
      </c>
      <c r="J455" t="s">
        <v>1717</v>
      </c>
      <c r="K455">
        <v>-0.02</v>
      </c>
      <c r="L455">
        <v>-4.4999999999999998E-2</v>
      </c>
      <c r="M455">
        <f t="shared" si="7"/>
        <v>-2.4999999999999998E-2</v>
      </c>
    </row>
    <row r="456" spans="1:13">
      <c r="A456" t="s">
        <v>1691</v>
      </c>
      <c r="B456">
        <v>604453</v>
      </c>
      <c r="C456" t="s">
        <v>1697</v>
      </c>
      <c r="D456">
        <v>871048</v>
      </c>
      <c r="E456" t="s">
        <v>1706</v>
      </c>
      <c r="F456">
        <v>876424</v>
      </c>
      <c r="G456" t="s">
        <v>3891</v>
      </c>
      <c r="H456" t="s">
        <v>3892</v>
      </c>
      <c r="I456" t="s">
        <v>2547</v>
      </c>
      <c r="J456" t="s">
        <v>1691</v>
      </c>
      <c r="K456">
        <v>-0.02</v>
      </c>
      <c r="L456">
        <v>-6.4194979781253006E-2</v>
      </c>
      <c r="M456">
        <f t="shared" si="7"/>
        <v>-4.4194979781253002E-2</v>
      </c>
    </row>
    <row r="457" spans="1:13">
      <c r="A457" t="s">
        <v>1691</v>
      </c>
      <c r="B457">
        <v>604453</v>
      </c>
      <c r="C457" t="s">
        <v>1697</v>
      </c>
      <c r="D457">
        <v>871048</v>
      </c>
      <c r="E457" t="s">
        <v>1702</v>
      </c>
      <c r="F457">
        <v>876680</v>
      </c>
      <c r="G457" t="s">
        <v>3895</v>
      </c>
      <c r="H457" t="s">
        <v>3892</v>
      </c>
      <c r="I457" t="s">
        <v>2547</v>
      </c>
      <c r="J457" t="s">
        <v>1691</v>
      </c>
      <c r="K457">
        <v>-0.02</v>
      </c>
      <c r="L457">
        <v>-3.8534341807750366E-2</v>
      </c>
      <c r="M457">
        <f t="shared" si="7"/>
        <v>-1.8534341807750366E-2</v>
      </c>
    </row>
    <row r="458" spans="1:13">
      <c r="A458" t="s">
        <v>1691</v>
      </c>
      <c r="B458">
        <v>604453</v>
      </c>
      <c r="C458" t="s">
        <v>1697</v>
      </c>
      <c r="D458">
        <v>871048</v>
      </c>
      <c r="E458" t="s">
        <v>1713</v>
      </c>
      <c r="F458">
        <v>876936</v>
      </c>
      <c r="G458" t="s">
        <v>3898</v>
      </c>
      <c r="H458" t="s">
        <v>3892</v>
      </c>
      <c r="I458" t="s">
        <v>2547</v>
      </c>
      <c r="J458" t="s">
        <v>1691</v>
      </c>
      <c r="K458">
        <v>-0.02</v>
      </c>
      <c r="L458">
        <v>-4.877214264031654E-2</v>
      </c>
      <c r="M458">
        <f t="shared" si="7"/>
        <v>-2.877214264031654E-2</v>
      </c>
    </row>
    <row r="459" spans="1:13">
      <c r="A459" t="s">
        <v>1691</v>
      </c>
      <c r="B459">
        <v>604453</v>
      </c>
      <c r="C459" t="s">
        <v>1697</v>
      </c>
      <c r="D459">
        <v>871048</v>
      </c>
      <c r="E459" t="s">
        <v>1699</v>
      </c>
      <c r="F459">
        <v>876296</v>
      </c>
      <c r="G459" t="s">
        <v>3901</v>
      </c>
      <c r="H459" t="s">
        <v>3892</v>
      </c>
      <c r="I459" t="s">
        <v>2547</v>
      </c>
      <c r="J459" t="s">
        <v>1691</v>
      </c>
      <c r="K459">
        <v>-0.02</v>
      </c>
      <c r="L459">
        <v>-5.6193814780437445E-2</v>
      </c>
      <c r="M459">
        <f t="shared" si="7"/>
        <v>-3.6193814780437442E-2</v>
      </c>
    </row>
    <row r="460" spans="1:13">
      <c r="A460" t="s">
        <v>1691</v>
      </c>
      <c r="B460">
        <v>604453</v>
      </c>
      <c r="C460" t="s">
        <v>1697</v>
      </c>
      <c r="D460">
        <v>871048</v>
      </c>
      <c r="E460" t="s">
        <v>1700</v>
      </c>
      <c r="F460">
        <v>876040</v>
      </c>
      <c r="G460" t="s">
        <v>3904</v>
      </c>
      <c r="H460" t="s">
        <v>3892</v>
      </c>
      <c r="I460" t="s">
        <v>2547</v>
      </c>
      <c r="J460" t="s">
        <v>1691</v>
      </c>
      <c r="K460">
        <v>-0.02</v>
      </c>
      <c r="L460">
        <v>-4.1137615011468301E-2</v>
      </c>
      <c r="M460">
        <f t="shared" si="7"/>
        <v>-2.11376150114683E-2</v>
      </c>
    </row>
    <row r="461" spans="1:13">
      <c r="A461" t="s">
        <v>1691</v>
      </c>
      <c r="B461">
        <v>604453</v>
      </c>
      <c r="C461" t="s">
        <v>1697</v>
      </c>
      <c r="D461">
        <v>871048</v>
      </c>
      <c r="E461" t="s">
        <v>1708</v>
      </c>
      <c r="F461">
        <v>604497</v>
      </c>
      <c r="G461" t="s">
        <v>3907</v>
      </c>
      <c r="H461" t="s">
        <v>3892</v>
      </c>
      <c r="I461" t="s">
        <v>2547</v>
      </c>
      <c r="J461" t="s">
        <v>1691</v>
      </c>
      <c r="K461">
        <v>-0.02</v>
      </c>
      <c r="L461">
        <v>-3.6543465388633387E-2</v>
      </c>
      <c r="M461">
        <f t="shared" si="7"/>
        <v>-1.6543465388633386E-2</v>
      </c>
    </row>
    <row r="462" spans="1:13">
      <c r="A462" t="s">
        <v>1691</v>
      </c>
      <c r="B462">
        <v>604453</v>
      </c>
      <c r="C462" t="s">
        <v>1697</v>
      </c>
      <c r="D462">
        <v>871048</v>
      </c>
      <c r="E462" t="s">
        <v>1712</v>
      </c>
      <c r="F462">
        <v>877192</v>
      </c>
      <c r="G462" t="s">
        <v>3910</v>
      </c>
      <c r="H462" t="s">
        <v>3892</v>
      </c>
      <c r="I462" t="s">
        <v>2547</v>
      </c>
      <c r="J462" t="s">
        <v>1691</v>
      </c>
      <c r="K462">
        <v>-0.02</v>
      </c>
      <c r="L462">
        <v>-3.5366277865474319E-2</v>
      </c>
      <c r="M462">
        <f t="shared" si="7"/>
        <v>-1.5366277865474318E-2</v>
      </c>
    </row>
    <row r="463" spans="1:13">
      <c r="A463" t="s">
        <v>1691</v>
      </c>
      <c r="B463">
        <v>604453</v>
      </c>
      <c r="C463" t="s">
        <v>1697</v>
      </c>
      <c r="D463">
        <v>871048</v>
      </c>
      <c r="E463" t="s">
        <v>1711</v>
      </c>
      <c r="F463">
        <v>875912</v>
      </c>
      <c r="G463" t="s">
        <v>3913</v>
      </c>
      <c r="H463" t="s">
        <v>3892</v>
      </c>
      <c r="I463" t="s">
        <v>2547</v>
      </c>
      <c r="J463" t="s">
        <v>1691</v>
      </c>
      <c r="K463">
        <v>-0.02</v>
      </c>
      <c r="L463">
        <v>-3.5000000000000003E-2</v>
      </c>
      <c r="M463">
        <f t="shared" si="7"/>
        <v>-1.5000000000000003E-2</v>
      </c>
    </row>
    <row r="464" spans="1:13">
      <c r="A464" t="s">
        <v>1691</v>
      </c>
      <c r="B464">
        <v>604453</v>
      </c>
      <c r="C464" t="s">
        <v>1697</v>
      </c>
      <c r="D464">
        <v>871048</v>
      </c>
      <c r="E464" t="s">
        <v>1709</v>
      </c>
      <c r="F464">
        <v>604468</v>
      </c>
      <c r="G464" t="s">
        <v>3916</v>
      </c>
      <c r="H464" t="s">
        <v>3892</v>
      </c>
      <c r="I464" t="s">
        <v>2547</v>
      </c>
      <c r="J464" t="s">
        <v>1691</v>
      </c>
      <c r="K464">
        <v>-0.02</v>
      </c>
      <c r="L464">
        <v>-5.4583527739902604E-2</v>
      </c>
      <c r="M464">
        <f t="shared" si="7"/>
        <v>-3.45835277399026E-2</v>
      </c>
    </row>
    <row r="465" spans="1:13">
      <c r="A465" t="s">
        <v>1691</v>
      </c>
      <c r="B465">
        <v>604453</v>
      </c>
      <c r="C465" t="s">
        <v>1697</v>
      </c>
      <c r="D465">
        <v>871048</v>
      </c>
      <c r="E465" t="s">
        <v>1705</v>
      </c>
      <c r="F465">
        <v>806928</v>
      </c>
      <c r="G465" t="s">
        <v>3919</v>
      </c>
      <c r="H465" t="s">
        <v>3892</v>
      </c>
      <c r="I465" t="s">
        <v>2547</v>
      </c>
      <c r="J465" t="s">
        <v>1691</v>
      </c>
      <c r="K465">
        <v>-0.02</v>
      </c>
      <c r="L465">
        <v>-3.5000000000000003E-2</v>
      </c>
      <c r="M465">
        <f t="shared" si="7"/>
        <v>-1.5000000000000003E-2</v>
      </c>
    </row>
    <row r="466" spans="1:13">
      <c r="A466" t="s">
        <v>1691</v>
      </c>
      <c r="B466">
        <v>604453</v>
      </c>
      <c r="C466" t="s">
        <v>1697</v>
      </c>
      <c r="D466">
        <v>871048</v>
      </c>
      <c r="E466" t="s">
        <v>1698</v>
      </c>
      <c r="F466">
        <v>979720</v>
      </c>
      <c r="G466" t="s">
        <v>3922</v>
      </c>
      <c r="H466" t="s">
        <v>3892</v>
      </c>
      <c r="I466" t="s">
        <v>2547</v>
      </c>
      <c r="J466" t="s">
        <v>1691</v>
      </c>
      <c r="K466">
        <v>-0.02</v>
      </c>
      <c r="L466">
        <v>-3.5000000000000003E-2</v>
      </c>
      <c r="M466">
        <f t="shared" si="7"/>
        <v>-1.5000000000000003E-2</v>
      </c>
    </row>
    <row r="467" spans="1:13">
      <c r="A467" t="s">
        <v>1691</v>
      </c>
      <c r="B467">
        <v>604453</v>
      </c>
      <c r="C467" t="s">
        <v>1697</v>
      </c>
      <c r="D467">
        <v>871048</v>
      </c>
      <c r="E467" t="s">
        <v>1710</v>
      </c>
      <c r="F467">
        <v>876168</v>
      </c>
      <c r="G467" t="s">
        <v>3925</v>
      </c>
      <c r="H467" t="s">
        <v>3892</v>
      </c>
      <c r="I467" t="s">
        <v>2547</v>
      </c>
      <c r="J467" t="s">
        <v>1691</v>
      </c>
      <c r="K467">
        <v>-0.02</v>
      </c>
      <c r="L467">
        <v>-3.5000000000000003E-2</v>
      </c>
      <c r="M467">
        <f t="shared" si="7"/>
        <v>-1.5000000000000003E-2</v>
      </c>
    </row>
    <row r="468" spans="1:13">
      <c r="A468" t="s">
        <v>1691</v>
      </c>
      <c r="B468">
        <v>604453</v>
      </c>
      <c r="C468" t="s">
        <v>1697</v>
      </c>
      <c r="D468">
        <v>871048</v>
      </c>
      <c r="E468" t="s">
        <v>1704</v>
      </c>
      <c r="F468">
        <v>877064</v>
      </c>
      <c r="G468" t="s">
        <v>3928</v>
      </c>
      <c r="H468" t="s">
        <v>3892</v>
      </c>
      <c r="I468" t="s">
        <v>2547</v>
      </c>
      <c r="J468" t="s">
        <v>1691</v>
      </c>
      <c r="K468">
        <v>-0.02</v>
      </c>
      <c r="L468">
        <v>-6.3586055613722242E-2</v>
      </c>
      <c r="M468">
        <f t="shared" si="7"/>
        <v>-4.3586055613722238E-2</v>
      </c>
    </row>
    <row r="469" spans="1:13">
      <c r="A469" t="s">
        <v>1691</v>
      </c>
      <c r="B469">
        <v>604453</v>
      </c>
      <c r="C469" t="s">
        <v>1697</v>
      </c>
      <c r="D469">
        <v>871048</v>
      </c>
      <c r="E469" t="s">
        <v>1707</v>
      </c>
      <c r="F469">
        <v>806800</v>
      </c>
      <c r="G469" t="s">
        <v>3931</v>
      </c>
      <c r="H469" t="s">
        <v>3892</v>
      </c>
      <c r="I469" t="s">
        <v>2547</v>
      </c>
      <c r="J469" t="s">
        <v>1691</v>
      </c>
      <c r="K469">
        <v>-0.02</v>
      </c>
      <c r="L469">
        <v>-3.5000000000000003E-2</v>
      </c>
      <c r="M469">
        <f t="shared" si="7"/>
        <v>-1.5000000000000003E-2</v>
      </c>
    </row>
    <row r="470" spans="1:13">
      <c r="A470" t="s">
        <v>1691</v>
      </c>
      <c r="B470">
        <v>604453</v>
      </c>
      <c r="C470" t="s">
        <v>1697</v>
      </c>
      <c r="D470">
        <v>871048</v>
      </c>
      <c r="E470" t="s">
        <v>1703</v>
      </c>
      <c r="F470">
        <v>880912</v>
      </c>
      <c r="G470" t="s">
        <v>3934</v>
      </c>
      <c r="H470" t="s">
        <v>3892</v>
      </c>
      <c r="I470" t="s">
        <v>2547</v>
      </c>
      <c r="J470" t="s">
        <v>1691</v>
      </c>
      <c r="K470">
        <v>-0.02</v>
      </c>
      <c r="L470">
        <v>-3.5000000000000003E-2</v>
      </c>
      <c r="M470">
        <f t="shared" si="7"/>
        <v>-1.5000000000000003E-2</v>
      </c>
    </row>
    <row r="471" spans="1:13">
      <c r="A471" t="s">
        <v>1691</v>
      </c>
      <c r="B471">
        <v>604453</v>
      </c>
      <c r="C471" t="s">
        <v>1697</v>
      </c>
      <c r="D471">
        <v>871048</v>
      </c>
      <c r="E471" t="s">
        <v>1701</v>
      </c>
      <c r="F471">
        <v>807056</v>
      </c>
      <c r="G471" t="s">
        <v>3937</v>
      </c>
      <c r="H471" t="s">
        <v>3892</v>
      </c>
      <c r="I471" t="s">
        <v>2547</v>
      </c>
      <c r="J471" t="s">
        <v>1691</v>
      </c>
      <c r="K471">
        <v>-0.02</v>
      </c>
      <c r="L471">
        <v>-3.5000000000000003E-2</v>
      </c>
      <c r="M471">
        <f t="shared" si="7"/>
        <v>-1.5000000000000003E-2</v>
      </c>
    </row>
    <row r="472" spans="1:13">
      <c r="A472" t="s">
        <v>1717</v>
      </c>
      <c r="B472">
        <v>700645</v>
      </c>
      <c r="C472" t="s">
        <v>373</v>
      </c>
      <c r="D472">
        <v>2315536</v>
      </c>
      <c r="E472" t="s">
        <v>1776</v>
      </c>
      <c r="F472">
        <v>2321680</v>
      </c>
      <c r="G472" t="s">
        <v>2481</v>
      </c>
      <c r="H472" t="s">
        <v>3641</v>
      </c>
      <c r="I472" t="s">
        <v>2403</v>
      </c>
      <c r="J472" t="s">
        <v>2529</v>
      </c>
      <c r="K472">
        <v>0</v>
      </c>
      <c r="L472">
        <v>0</v>
      </c>
      <c r="M472">
        <f t="shared" si="7"/>
        <v>0</v>
      </c>
    </row>
    <row r="473" spans="1:13">
      <c r="A473" t="s">
        <v>1717</v>
      </c>
      <c r="B473">
        <v>700645</v>
      </c>
      <c r="C473" t="s">
        <v>1752</v>
      </c>
      <c r="D473">
        <v>2315408</v>
      </c>
      <c r="E473" t="s">
        <v>1757</v>
      </c>
      <c r="F473">
        <v>2320144</v>
      </c>
      <c r="G473" t="s">
        <v>3942</v>
      </c>
      <c r="H473" t="s">
        <v>3767</v>
      </c>
      <c r="I473" t="s">
        <v>2457</v>
      </c>
      <c r="J473" t="s">
        <v>1717</v>
      </c>
      <c r="K473">
        <v>0</v>
      </c>
      <c r="L473">
        <v>-2.5000000000000001E-2</v>
      </c>
      <c r="M473">
        <f t="shared" si="7"/>
        <v>-2.5000000000000001E-2</v>
      </c>
    </row>
    <row r="474" spans="1:13">
      <c r="A474" t="s">
        <v>1948</v>
      </c>
      <c r="B474">
        <v>802184</v>
      </c>
      <c r="C474" t="s">
        <v>1952</v>
      </c>
      <c r="D474">
        <v>806024</v>
      </c>
      <c r="G474" t="s">
        <v>3945</v>
      </c>
      <c r="H474" t="s">
        <v>3945</v>
      </c>
      <c r="I474" t="s">
        <v>2457</v>
      </c>
      <c r="J474" t="s">
        <v>1948</v>
      </c>
      <c r="K474">
        <v>-0.02</v>
      </c>
      <c r="L474">
        <v>-6.0193965072110708E-2</v>
      </c>
      <c r="M474">
        <f t="shared" si="7"/>
        <v>-4.0193965072110704E-2</v>
      </c>
    </row>
    <row r="475" spans="1:13">
      <c r="A475" t="s">
        <v>1691</v>
      </c>
      <c r="B475">
        <v>604453</v>
      </c>
      <c r="C475" t="s">
        <v>1695</v>
      </c>
      <c r="D475">
        <v>604454</v>
      </c>
      <c r="E475" t="s">
        <v>1696</v>
      </c>
      <c r="F475">
        <v>604459</v>
      </c>
      <c r="G475" t="s">
        <v>3948</v>
      </c>
      <c r="H475" t="s">
        <v>3949</v>
      </c>
      <c r="I475" t="s">
        <v>2547</v>
      </c>
      <c r="J475" t="s">
        <v>1691</v>
      </c>
      <c r="K475">
        <v>-0.02</v>
      </c>
      <c r="L475">
        <v>-5.2734134723417508E-2</v>
      </c>
      <c r="M475">
        <f t="shared" si="7"/>
        <v>-3.2734134723417505E-2</v>
      </c>
    </row>
    <row r="476" spans="1:13">
      <c r="A476" t="s">
        <v>2052</v>
      </c>
      <c r="B476">
        <v>602118</v>
      </c>
      <c r="C476" t="s">
        <v>2054</v>
      </c>
      <c r="D476">
        <v>818696</v>
      </c>
      <c r="G476" t="s">
        <v>3952</v>
      </c>
      <c r="H476" t="s">
        <v>3952</v>
      </c>
      <c r="I476" t="s">
        <v>2971</v>
      </c>
      <c r="J476" t="s">
        <v>2052</v>
      </c>
      <c r="K476">
        <v>-0.02</v>
      </c>
      <c r="L476">
        <v>-4.0000000000000008E-2</v>
      </c>
      <c r="M476">
        <f t="shared" si="7"/>
        <v>-2.0000000000000007E-2</v>
      </c>
    </row>
    <row r="477" spans="1:13">
      <c r="A477" t="s">
        <v>1862</v>
      </c>
      <c r="B477">
        <v>600942</v>
      </c>
      <c r="C477" t="s">
        <v>851</v>
      </c>
      <c r="D477">
        <v>844168</v>
      </c>
      <c r="E477" t="s">
        <v>1908</v>
      </c>
      <c r="F477">
        <v>848136</v>
      </c>
      <c r="G477" t="s">
        <v>2955</v>
      </c>
      <c r="H477" t="s">
        <v>3349</v>
      </c>
      <c r="I477" t="s">
        <v>2403</v>
      </c>
      <c r="J477" t="s">
        <v>1872</v>
      </c>
      <c r="K477">
        <v>-7.4999999999999997E-3</v>
      </c>
      <c r="L477">
        <v>-2.4749999999999998E-2</v>
      </c>
      <c r="M477">
        <f t="shared" si="7"/>
        <v>-1.7249999999999998E-2</v>
      </c>
    </row>
    <row r="478" spans="1:13">
      <c r="A478" t="s">
        <v>2267</v>
      </c>
      <c r="B478">
        <v>604579</v>
      </c>
      <c r="C478" t="s">
        <v>2281</v>
      </c>
      <c r="D478">
        <v>871816</v>
      </c>
      <c r="E478" t="s">
        <v>2285</v>
      </c>
      <c r="F478">
        <v>885128</v>
      </c>
      <c r="G478" t="s">
        <v>3957</v>
      </c>
      <c r="H478" t="s">
        <v>3958</v>
      </c>
      <c r="I478" t="s">
        <v>2547</v>
      </c>
      <c r="J478" t="s">
        <v>2267</v>
      </c>
      <c r="K478">
        <v>-0.02</v>
      </c>
      <c r="L478">
        <v>-3.5000000000000003E-2</v>
      </c>
      <c r="M478">
        <f t="shared" si="7"/>
        <v>-1.5000000000000003E-2</v>
      </c>
    </row>
    <row r="479" spans="1:13">
      <c r="A479" t="s">
        <v>2267</v>
      </c>
      <c r="B479">
        <v>604579</v>
      </c>
      <c r="C479" t="s">
        <v>2281</v>
      </c>
      <c r="D479">
        <v>871816</v>
      </c>
      <c r="E479" t="s">
        <v>2283</v>
      </c>
      <c r="F479">
        <v>885000</v>
      </c>
      <c r="G479" t="s">
        <v>3961</v>
      </c>
      <c r="H479" t="s">
        <v>3958</v>
      </c>
      <c r="I479" t="s">
        <v>2547</v>
      </c>
      <c r="J479" t="s">
        <v>2267</v>
      </c>
      <c r="K479">
        <v>-0.02</v>
      </c>
      <c r="L479">
        <v>-3.5000000000000003E-2</v>
      </c>
      <c r="M479">
        <f t="shared" si="7"/>
        <v>-1.5000000000000003E-2</v>
      </c>
    </row>
    <row r="480" spans="1:13">
      <c r="A480" t="s">
        <v>2267</v>
      </c>
      <c r="B480">
        <v>604579</v>
      </c>
      <c r="C480" t="s">
        <v>2281</v>
      </c>
      <c r="D480">
        <v>871816</v>
      </c>
      <c r="E480" t="s">
        <v>2284</v>
      </c>
      <c r="F480">
        <v>884616</v>
      </c>
      <c r="G480" t="s">
        <v>3964</v>
      </c>
      <c r="H480" t="s">
        <v>3958</v>
      </c>
      <c r="I480" t="s">
        <v>2547</v>
      </c>
      <c r="J480" t="s">
        <v>2267</v>
      </c>
      <c r="K480">
        <v>-2.2499999999999999E-2</v>
      </c>
      <c r="L480">
        <v>-3.7500000000000006E-2</v>
      </c>
      <c r="M480">
        <f t="shared" si="7"/>
        <v>-1.5000000000000006E-2</v>
      </c>
    </row>
    <row r="481" spans="1:13">
      <c r="A481" t="s">
        <v>2267</v>
      </c>
      <c r="B481">
        <v>604579</v>
      </c>
      <c r="C481" t="s">
        <v>2281</v>
      </c>
      <c r="D481">
        <v>871816</v>
      </c>
      <c r="E481" t="s">
        <v>2282</v>
      </c>
      <c r="F481">
        <v>885256</v>
      </c>
      <c r="G481" t="s">
        <v>3967</v>
      </c>
      <c r="H481" t="s">
        <v>3958</v>
      </c>
      <c r="I481" t="s">
        <v>2547</v>
      </c>
      <c r="J481" t="s">
        <v>2267</v>
      </c>
      <c r="K481">
        <v>-0.02</v>
      </c>
      <c r="L481">
        <v>-3.5000000000000003E-2</v>
      </c>
      <c r="M481">
        <f t="shared" si="7"/>
        <v>-1.5000000000000003E-2</v>
      </c>
    </row>
    <row r="482" spans="1:13">
      <c r="A482" t="s">
        <v>2267</v>
      </c>
      <c r="B482">
        <v>604579</v>
      </c>
      <c r="C482" t="s">
        <v>2281</v>
      </c>
      <c r="D482">
        <v>871816</v>
      </c>
      <c r="E482" t="s">
        <v>2287</v>
      </c>
      <c r="F482">
        <v>884872</v>
      </c>
      <c r="G482" t="s">
        <v>3970</v>
      </c>
      <c r="H482" t="s">
        <v>3958</v>
      </c>
      <c r="I482" t="s">
        <v>2547</v>
      </c>
      <c r="J482" t="s">
        <v>2267</v>
      </c>
      <c r="K482">
        <v>-0.02</v>
      </c>
      <c r="L482">
        <v>-3.5000000000000003E-2</v>
      </c>
      <c r="M482">
        <f t="shared" si="7"/>
        <v>-1.5000000000000003E-2</v>
      </c>
    </row>
    <row r="483" spans="1:13">
      <c r="A483" t="s">
        <v>2267</v>
      </c>
      <c r="B483">
        <v>604579</v>
      </c>
      <c r="C483" t="s">
        <v>2281</v>
      </c>
      <c r="D483">
        <v>871816</v>
      </c>
      <c r="E483" t="s">
        <v>2286</v>
      </c>
      <c r="F483">
        <v>884744</v>
      </c>
      <c r="G483" t="s">
        <v>3973</v>
      </c>
      <c r="H483" t="s">
        <v>3958</v>
      </c>
      <c r="I483" t="s">
        <v>2547</v>
      </c>
      <c r="J483" t="s">
        <v>2267</v>
      </c>
      <c r="K483">
        <v>-0.02</v>
      </c>
      <c r="L483">
        <v>-3.5000000000000003E-2</v>
      </c>
      <c r="M483">
        <f t="shared" si="7"/>
        <v>-1.5000000000000003E-2</v>
      </c>
    </row>
    <row r="484" spans="1:13">
      <c r="A484" t="s">
        <v>1959</v>
      </c>
      <c r="B484">
        <v>600024</v>
      </c>
      <c r="C484" t="s">
        <v>1960</v>
      </c>
      <c r="D484">
        <v>859016</v>
      </c>
      <c r="G484" t="s">
        <v>3976</v>
      </c>
      <c r="H484" t="s">
        <v>3976</v>
      </c>
      <c r="I484" t="s">
        <v>2547</v>
      </c>
      <c r="J484" t="s">
        <v>1959</v>
      </c>
      <c r="K484">
        <v>-0.02</v>
      </c>
      <c r="L484">
        <v>-4.2120101157176473E-2</v>
      </c>
      <c r="M484">
        <f t="shared" si="7"/>
        <v>-2.2120101157176473E-2</v>
      </c>
    </row>
    <row r="485" spans="1:13">
      <c r="A485" t="s">
        <v>2052</v>
      </c>
      <c r="B485">
        <v>602118</v>
      </c>
      <c r="C485" t="s">
        <v>2057</v>
      </c>
      <c r="D485">
        <v>812808</v>
      </c>
      <c r="G485" t="s">
        <v>3979</v>
      </c>
      <c r="H485" t="s">
        <v>3979</v>
      </c>
      <c r="I485" t="s">
        <v>2971</v>
      </c>
      <c r="J485" t="s">
        <v>2052</v>
      </c>
      <c r="K485">
        <v>-0.02</v>
      </c>
      <c r="L485">
        <v>-4.0000000000000008E-2</v>
      </c>
      <c r="M485">
        <f t="shared" si="7"/>
        <v>-2.0000000000000007E-2</v>
      </c>
    </row>
    <row r="486" spans="1:13">
      <c r="A486" t="s">
        <v>2052</v>
      </c>
      <c r="B486">
        <v>602118</v>
      </c>
      <c r="C486" t="s">
        <v>2058</v>
      </c>
      <c r="D486">
        <v>816392</v>
      </c>
      <c r="G486" t="s">
        <v>3982</v>
      </c>
      <c r="H486" t="s">
        <v>3982</v>
      </c>
      <c r="I486" t="s">
        <v>2971</v>
      </c>
      <c r="J486" t="s">
        <v>2052</v>
      </c>
      <c r="K486">
        <v>-0.02</v>
      </c>
      <c r="L486">
        <v>-4.0000000000000008E-2</v>
      </c>
      <c r="M486">
        <f t="shared" si="7"/>
        <v>-2.0000000000000007E-2</v>
      </c>
    </row>
    <row r="487" spans="1:13">
      <c r="A487" t="s">
        <v>2052</v>
      </c>
      <c r="B487">
        <v>602118</v>
      </c>
      <c r="C487" t="s">
        <v>2053</v>
      </c>
      <c r="D487">
        <v>821896</v>
      </c>
      <c r="G487" t="s">
        <v>3985</v>
      </c>
      <c r="H487" t="s">
        <v>3985</v>
      </c>
      <c r="I487" t="s">
        <v>2971</v>
      </c>
      <c r="J487" t="s">
        <v>2052</v>
      </c>
      <c r="K487">
        <v>-0.02</v>
      </c>
      <c r="L487">
        <v>-4.0000000000000008E-2</v>
      </c>
      <c r="M487">
        <f t="shared" si="7"/>
        <v>-2.0000000000000007E-2</v>
      </c>
    </row>
    <row r="488" spans="1:13">
      <c r="A488" t="s">
        <v>1779</v>
      </c>
      <c r="B488">
        <v>604968</v>
      </c>
      <c r="C488" t="s">
        <v>1799</v>
      </c>
      <c r="D488">
        <v>872456</v>
      </c>
      <c r="E488" t="s">
        <v>1804</v>
      </c>
      <c r="F488">
        <v>894216</v>
      </c>
      <c r="G488" t="s">
        <v>3988</v>
      </c>
      <c r="H488" t="s">
        <v>3989</v>
      </c>
      <c r="I488" t="s">
        <v>2547</v>
      </c>
      <c r="J488" t="s">
        <v>1779</v>
      </c>
      <c r="K488">
        <v>-0.02</v>
      </c>
      <c r="L488">
        <v>-3.9999999999999994E-2</v>
      </c>
      <c r="M488">
        <f t="shared" si="7"/>
        <v>-1.9999999999999993E-2</v>
      </c>
    </row>
    <row r="489" spans="1:13">
      <c r="A489" t="s">
        <v>1779</v>
      </c>
      <c r="B489">
        <v>604968</v>
      </c>
      <c r="C489" t="s">
        <v>1799</v>
      </c>
      <c r="D489">
        <v>872456</v>
      </c>
      <c r="E489" t="s">
        <v>1800</v>
      </c>
      <c r="F489">
        <v>893704</v>
      </c>
      <c r="G489" t="s">
        <v>3991</v>
      </c>
      <c r="H489" t="s">
        <v>3989</v>
      </c>
      <c r="I489" t="s">
        <v>2547</v>
      </c>
      <c r="J489" t="s">
        <v>1779</v>
      </c>
      <c r="K489">
        <v>-0.02</v>
      </c>
      <c r="L489">
        <v>-3.9999999999999994E-2</v>
      </c>
      <c r="M489">
        <f t="shared" si="7"/>
        <v>-1.9999999999999993E-2</v>
      </c>
    </row>
    <row r="490" spans="1:13">
      <c r="A490" t="s">
        <v>1779</v>
      </c>
      <c r="B490">
        <v>604968</v>
      </c>
      <c r="C490" t="s">
        <v>1799</v>
      </c>
      <c r="D490">
        <v>872456</v>
      </c>
      <c r="E490" t="s">
        <v>1807</v>
      </c>
      <c r="F490">
        <v>894344</v>
      </c>
      <c r="G490" t="s">
        <v>3994</v>
      </c>
      <c r="H490" t="s">
        <v>3989</v>
      </c>
      <c r="I490" t="s">
        <v>2547</v>
      </c>
      <c r="J490" t="s">
        <v>1779</v>
      </c>
      <c r="K490">
        <v>-0.02</v>
      </c>
      <c r="L490">
        <v>-3.9999999999999994E-2</v>
      </c>
      <c r="M490">
        <f t="shared" si="7"/>
        <v>-1.9999999999999993E-2</v>
      </c>
    </row>
    <row r="491" spans="1:13">
      <c r="A491" t="s">
        <v>1779</v>
      </c>
      <c r="B491">
        <v>604968</v>
      </c>
      <c r="C491" t="s">
        <v>1799</v>
      </c>
      <c r="D491">
        <v>872456</v>
      </c>
      <c r="E491" t="s">
        <v>1802</v>
      </c>
      <c r="F491">
        <v>893832</v>
      </c>
      <c r="G491" t="s">
        <v>3997</v>
      </c>
      <c r="H491" t="s">
        <v>3989</v>
      </c>
      <c r="I491" t="s">
        <v>2547</v>
      </c>
      <c r="J491" t="s">
        <v>1779</v>
      </c>
      <c r="K491">
        <v>-0.02</v>
      </c>
      <c r="L491">
        <v>-3.9999999999999994E-2</v>
      </c>
      <c r="M491">
        <f t="shared" si="7"/>
        <v>-1.9999999999999993E-2</v>
      </c>
    </row>
    <row r="492" spans="1:13">
      <c r="A492" t="s">
        <v>1779</v>
      </c>
      <c r="B492">
        <v>604968</v>
      </c>
      <c r="C492" t="s">
        <v>1799</v>
      </c>
      <c r="D492">
        <v>872456</v>
      </c>
      <c r="E492" t="s">
        <v>1806</v>
      </c>
      <c r="F492">
        <v>893960</v>
      </c>
      <c r="G492" t="s">
        <v>4000</v>
      </c>
      <c r="H492" t="s">
        <v>3989</v>
      </c>
      <c r="I492" t="s">
        <v>2547</v>
      </c>
      <c r="J492" t="s">
        <v>1779</v>
      </c>
      <c r="K492">
        <v>-0.02</v>
      </c>
      <c r="L492">
        <v>-4.3763001866497578E-2</v>
      </c>
      <c r="M492">
        <f t="shared" si="7"/>
        <v>-2.3763001866497577E-2</v>
      </c>
    </row>
    <row r="493" spans="1:13">
      <c r="A493" t="s">
        <v>1779</v>
      </c>
      <c r="B493">
        <v>604968</v>
      </c>
      <c r="C493" t="s">
        <v>1799</v>
      </c>
      <c r="D493">
        <v>872456</v>
      </c>
      <c r="E493" t="s">
        <v>1805</v>
      </c>
      <c r="F493">
        <v>894088</v>
      </c>
      <c r="G493" t="s">
        <v>4003</v>
      </c>
      <c r="H493" t="s">
        <v>3989</v>
      </c>
      <c r="I493" t="s">
        <v>2547</v>
      </c>
      <c r="J493" t="s">
        <v>1779</v>
      </c>
      <c r="K493">
        <v>-0.02</v>
      </c>
      <c r="L493">
        <v>-4.0092138794692853E-2</v>
      </c>
      <c r="M493">
        <f t="shared" si="7"/>
        <v>-2.0092138794692852E-2</v>
      </c>
    </row>
    <row r="494" spans="1:13">
      <c r="A494" t="s">
        <v>1779</v>
      </c>
      <c r="B494">
        <v>604968</v>
      </c>
      <c r="C494" t="s">
        <v>1799</v>
      </c>
      <c r="D494">
        <v>872456</v>
      </c>
      <c r="E494" t="s">
        <v>1803</v>
      </c>
      <c r="F494">
        <v>893576</v>
      </c>
      <c r="G494" t="s">
        <v>4006</v>
      </c>
      <c r="H494" t="s">
        <v>3989</v>
      </c>
      <c r="I494" t="s">
        <v>2547</v>
      </c>
      <c r="J494" t="s">
        <v>1779</v>
      </c>
      <c r="K494">
        <v>-0.02</v>
      </c>
      <c r="L494">
        <v>-3.9999999999999994E-2</v>
      </c>
      <c r="M494">
        <f t="shared" si="7"/>
        <v>-1.9999999999999993E-2</v>
      </c>
    </row>
    <row r="495" spans="1:13">
      <c r="A495" t="s">
        <v>1779</v>
      </c>
      <c r="B495">
        <v>604968</v>
      </c>
      <c r="C495" t="s">
        <v>1799</v>
      </c>
      <c r="D495">
        <v>872456</v>
      </c>
      <c r="E495" t="s">
        <v>1801</v>
      </c>
      <c r="F495">
        <v>894472</v>
      </c>
      <c r="G495" t="s">
        <v>4009</v>
      </c>
      <c r="H495" t="s">
        <v>3989</v>
      </c>
      <c r="I495" t="s">
        <v>2547</v>
      </c>
      <c r="J495" t="s">
        <v>1779</v>
      </c>
      <c r="K495">
        <v>-0.02</v>
      </c>
      <c r="L495">
        <v>-4.0977862047045219E-2</v>
      </c>
      <c r="M495">
        <f t="shared" si="7"/>
        <v>-2.0977862047045218E-2</v>
      </c>
    </row>
    <row r="496" spans="1:13">
      <c r="A496" t="s">
        <v>1779</v>
      </c>
      <c r="B496">
        <v>604968</v>
      </c>
      <c r="C496" t="s">
        <v>1786</v>
      </c>
      <c r="D496">
        <v>872584</v>
      </c>
      <c r="E496" t="s">
        <v>1788</v>
      </c>
      <c r="F496">
        <v>895240</v>
      </c>
      <c r="G496" t="s">
        <v>4012</v>
      </c>
      <c r="H496" t="s">
        <v>4013</v>
      </c>
      <c r="I496" t="s">
        <v>2547</v>
      </c>
      <c r="J496" t="s">
        <v>1779</v>
      </c>
      <c r="K496">
        <v>-0.02</v>
      </c>
      <c r="L496">
        <v>-3.9999999999999994E-2</v>
      </c>
      <c r="M496">
        <f t="shared" si="7"/>
        <v>-1.9999999999999993E-2</v>
      </c>
    </row>
    <row r="497" spans="1:13">
      <c r="A497" t="s">
        <v>1779</v>
      </c>
      <c r="B497">
        <v>604968</v>
      </c>
      <c r="C497" t="s">
        <v>1786</v>
      </c>
      <c r="D497">
        <v>872584</v>
      </c>
      <c r="E497" t="s">
        <v>1793</v>
      </c>
      <c r="F497">
        <v>894728</v>
      </c>
      <c r="G497" t="s">
        <v>4016</v>
      </c>
      <c r="H497" t="s">
        <v>4013</v>
      </c>
      <c r="I497" t="s">
        <v>2547</v>
      </c>
      <c r="J497" t="s">
        <v>1779</v>
      </c>
      <c r="K497">
        <v>-0.02</v>
      </c>
      <c r="L497">
        <v>-3.9999999999999994E-2</v>
      </c>
      <c r="M497">
        <f t="shared" si="7"/>
        <v>-1.9999999999999993E-2</v>
      </c>
    </row>
    <row r="498" spans="1:13">
      <c r="A498" t="s">
        <v>1779</v>
      </c>
      <c r="B498">
        <v>604968</v>
      </c>
      <c r="C498" t="s">
        <v>1786</v>
      </c>
      <c r="D498">
        <v>872584</v>
      </c>
      <c r="E498" t="s">
        <v>1792</v>
      </c>
      <c r="F498">
        <v>894856</v>
      </c>
      <c r="G498" t="s">
        <v>4019</v>
      </c>
      <c r="H498" t="s">
        <v>4013</v>
      </c>
      <c r="I498" t="s">
        <v>2547</v>
      </c>
      <c r="J498" t="s">
        <v>1779</v>
      </c>
      <c r="K498">
        <v>-0.02</v>
      </c>
      <c r="L498">
        <v>-3.9999999999999994E-2</v>
      </c>
      <c r="M498">
        <f t="shared" si="7"/>
        <v>-1.9999999999999993E-2</v>
      </c>
    </row>
    <row r="499" spans="1:13">
      <c r="A499" t="s">
        <v>1779</v>
      </c>
      <c r="B499">
        <v>604968</v>
      </c>
      <c r="C499" t="s">
        <v>1786</v>
      </c>
      <c r="D499">
        <v>872584</v>
      </c>
      <c r="E499" t="s">
        <v>1795</v>
      </c>
      <c r="F499">
        <v>895368</v>
      </c>
      <c r="G499" t="s">
        <v>4022</v>
      </c>
      <c r="H499" t="s">
        <v>4013</v>
      </c>
      <c r="I499" t="s">
        <v>2547</v>
      </c>
      <c r="J499" t="s">
        <v>1779</v>
      </c>
      <c r="K499">
        <v>-0.02</v>
      </c>
      <c r="L499">
        <v>-3.9999999999999994E-2</v>
      </c>
      <c r="M499">
        <f t="shared" si="7"/>
        <v>-1.9999999999999993E-2</v>
      </c>
    </row>
    <row r="500" spans="1:13">
      <c r="A500" t="s">
        <v>1779</v>
      </c>
      <c r="B500">
        <v>604968</v>
      </c>
      <c r="C500" t="s">
        <v>1786</v>
      </c>
      <c r="D500">
        <v>872584</v>
      </c>
      <c r="E500" t="s">
        <v>1787</v>
      </c>
      <c r="F500">
        <v>894600</v>
      </c>
      <c r="G500" t="s">
        <v>4025</v>
      </c>
      <c r="H500" t="s">
        <v>4013</v>
      </c>
      <c r="I500" t="s">
        <v>2547</v>
      </c>
      <c r="J500" t="s">
        <v>1779</v>
      </c>
      <c r="K500">
        <v>-0.02</v>
      </c>
      <c r="L500">
        <v>-3.9999999999999994E-2</v>
      </c>
      <c r="M500">
        <f t="shared" si="7"/>
        <v>-1.9999999999999993E-2</v>
      </c>
    </row>
    <row r="501" spans="1:13">
      <c r="A501" t="s">
        <v>1779</v>
      </c>
      <c r="B501">
        <v>604968</v>
      </c>
      <c r="C501" t="s">
        <v>1786</v>
      </c>
      <c r="D501">
        <v>872584</v>
      </c>
      <c r="E501" t="s">
        <v>1794</v>
      </c>
      <c r="F501">
        <v>895496</v>
      </c>
      <c r="G501" t="s">
        <v>4028</v>
      </c>
      <c r="H501" t="s">
        <v>4013</v>
      </c>
      <c r="I501" t="s">
        <v>2547</v>
      </c>
      <c r="J501" t="s">
        <v>1779</v>
      </c>
      <c r="K501">
        <v>-0.02</v>
      </c>
      <c r="L501">
        <v>-3.9999999999999994E-2</v>
      </c>
      <c r="M501">
        <f t="shared" si="7"/>
        <v>-1.9999999999999993E-2</v>
      </c>
    </row>
    <row r="502" spans="1:13">
      <c r="A502" t="s">
        <v>1779</v>
      </c>
      <c r="B502">
        <v>604968</v>
      </c>
      <c r="C502" t="s">
        <v>1786</v>
      </c>
      <c r="D502">
        <v>872584</v>
      </c>
      <c r="E502" t="s">
        <v>1791</v>
      </c>
      <c r="F502">
        <v>894984</v>
      </c>
      <c r="G502" t="s">
        <v>4030</v>
      </c>
      <c r="H502" t="s">
        <v>4013</v>
      </c>
      <c r="I502" t="s">
        <v>2547</v>
      </c>
      <c r="J502" t="s">
        <v>1779</v>
      </c>
      <c r="K502">
        <v>-0.02</v>
      </c>
      <c r="L502">
        <v>-3.9999999999999994E-2</v>
      </c>
      <c r="M502">
        <f t="shared" si="7"/>
        <v>-1.9999999999999993E-2</v>
      </c>
    </row>
    <row r="503" spans="1:13">
      <c r="A503" t="s">
        <v>1779</v>
      </c>
      <c r="B503">
        <v>604968</v>
      </c>
      <c r="C503" t="s">
        <v>1786</v>
      </c>
      <c r="D503">
        <v>872584</v>
      </c>
      <c r="E503" t="s">
        <v>1790</v>
      </c>
      <c r="F503">
        <v>983176</v>
      </c>
      <c r="G503" t="s">
        <v>4033</v>
      </c>
      <c r="H503" t="s">
        <v>4013</v>
      </c>
      <c r="I503" t="s">
        <v>2547</v>
      </c>
      <c r="J503" t="s">
        <v>1779</v>
      </c>
      <c r="K503">
        <v>-0.02</v>
      </c>
      <c r="L503">
        <v>-3.9999999999999994E-2</v>
      </c>
      <c r="M503">
        <f t="shared" si="7"/>
        <v>-1.9999999999999993E-2</v>
      </c>
    </row>
    <row r="504" spans="1:13">
      <c r="A504" t="s">
        <v>1779</v>
      </c>
      <c r="B504">
        <v>604968</v>
      </c>
      <c r="C504" t="s">
        <v>1786</v>
      </c>
      <c r="D504">
        <v>872584</v>
      </c>
      <c r="E504" t="s">
        <v>1789</v>
      </c>
      <c r="F504">
        <v>895112</v>
      </c>
      <c r="G504" t="s">
        <v>4036</v>
      </c>
      <c r="H504" t="s">
        <v>4013</v>
      </c>
      <c r="I504" t="s">
        <v>2547</v>
      </c>
      <c r="J504" t="s">
        <v>1779</v>
      </c>
      <c r="K504">
        <v>-0.02</v>
      </c>
      <c r="L504">
        <v>-3.9999999999999994E-2</v>
      </c>
      <c r="M504">
        <f t="shared" si="7"/>
        <v>-1.9999999999999993E-2</v>
      </c>
    </row>
    <row r="505" spans="1:13">
      <c r="A505" t="s">
        <v>1717</v>
      </c>
      <c r="B505">
        <v>700645</v>
      </c>
      <c r="C505" t="s">
        <v>1752</v>
      </c>
      <c r="D505">
        <v>2315408</v>
      </c>
      <c r="E505" t="s">
        <v>1761</v>
      </c>
      <c r="F505">
        <v>2319888</v>
      </c>
      <c r="G505" t="s">
        <v>4039</v>
      </c>
      <c r="H505" t="s">
        <v>3767</v>
      </c>
      <c r="I505" t="s">
        <v>2457</v>
      </c>
      <c r="J505" t="s">
        <v>1717</v>
      </c>
      <c r="K505">
        <v>0</v>
      </c>
      <c r="L505">
        <v>-2.5000000000000001E-2</v>
      </c>
      <c r="M505">
        <f t="shared" si="7"/>
        <v>-2.5000000000000001E-2</v>
      </c>
    </row>
    <row r="506" spans="1:13">
      <c r="A506" t="s">
        <v>2014</v>
      </c>
      <c r="B506">
        <v>824328</v>
      </c>
      <c r="C506" t="s">
        <v>2021</v>
      </c>
      <c r="D506">
        <v>840712</v>
      </c>
      <c r="G506" t="s">
        <v>3817</v>
      </c>
      <c r="H506" t="s">
        <v>3817</v>
      </c>
      <c r="I506" t="s">
        <v>246</v>
      </c>
      <c r="J506" t="s">
        <v>2014</v>
      </c>
      <c r="K506">
        <v>-1.2500000000000002E-2</v>
      </c>
      <c r="L506">
        <v>-4.9529491804392374E-2</v>
      </c>
      <c r="M506">
        <f t="shared" si="7"/>
        <v>-3.702949180439237E-2</v>
      </c>
    </row>
    <row r="507" spans="1:13">
      <c r="A507" t="s">
        <v>1348</v>
      </c>
      <c r="B507">
        <v>601450</v>
      </c>
      <c r="C507" t="s">
        <v>1349</v>
      </c>
      <c r="D507">
        <v>849160</v>
      </c>
      <c r="E507" t="s">
        <v>1358</v>
      </c>
      <c r="F507">
        <v>601511</v>
      </c>
      <c r="G507" t="s">
        <v>4043</v>
      </c>
      <c r="H507" t="s">
        <v>2510</v>
      </c>
      <c r="I507" t="s">
        <v>2457</v>
      </c>
      <c r="J507" t="s">
        <v>1348</v>
      </c>
      <c r="K507">
        <v>-1.2500000000000002E-2</v>
      </c>
      <c r="L507">
        <v>-4.4788699046689251E-2</v>
      </c>
      <c r="M507">
        <f t="shared" si="7"/>
        <v>-3.2288699046689247E-2</v>
      </c>
    </row>
    <row r="508" spans="1:13">
      <c r="A508" t="s">
        <v>1717</v>
      </c>
      <c r="B508">
        <v>700645</v>
      </c>
      <c r="C508" t="s">
        <v>1752</v>
      </c>
      <c r="D508">
        <v>2315408</v>
      </c>
      <c r="E508" t="s">
        <v>1766</v>
      </c>
      <c r="F508">
        <v>2320528</v>
      </c>
      <c r="G508" t="s">
        <v>4046</v>
      </c>
      <c r="H508" t="s">
        <v>3767</v>
      </c>
      <c r="I508" t="s">
        <v>2457</v>
      </c>
      <c r="J508" t="s">
        <v>1717</v>
      </c>
      <c r="K508">
        <v>0</v>
      </c>
      <c r="L508">
        <v>-2.5000000000000001E-2</v>
      </c>
      <c r="M508">
        <f t="shared" si="7"/>
        <v>-2.5000000000000001E-2</v>
      </c>
    </row>
    <row r="509" spans="1:13">
      <c r="A509" t="s">
        <v>1717</v>
      </c>
      <c r="B509">
        <v>700645</v>
      </c>
      <c r="C509" t="s">
        <v>373</v>
      </c>
      <c r="D509">
        <v>2315536</v>
      </c>
      <c r="E509" t="s">
        <v>1771</v>
      </c>
      <c r="F509">
        <v>2320656</v>
      </c>
      <c r="G509" t="s">
        <v>2464</v>
      </c>
      <c r="H509" t="s">
        <v>3641</v>
      </c>
      <c r="I509" t="s">
        <v>2403</v>
      </c>
      <c r="J509" t="s">
        <v>2529</v>
      </c>
      <c r="K509">
        <v>0</v>
      </c>
      <c r="L509">
        <v>0</v>
      </c>
      <c r="M509">
        <f t="shared" si="7"/>
        <v>0</v>
      </c>
    </row>
    <row r="510" spans="1:13">
      <c r="A510" t="s">
        <v>2292</v>
      </c>
      <c r="B510">
        <v>604206</v>
      </c>
      <c r="C510" t="s">
        <v>2316</v>
      </c>
      <c r="D510">
        <v>860168</v>
      </c>
      <c r="G510" t="s">
        <v>4051</v>
      </c>
      <c r="H510" t="s">
        <v>4051</v>
      </c>
      <c r="I510" t="s">
        <v>2971</v>
      </c>
      <c r="J510" t="s">
        <v>2292</v>
      </c>
      <c r="K510">
        <v>-0.02</v>
      </c>
      <c r="L510">
        <v>-4.0000000000000008E-2</v>
      </c>
      <c r="M510">
        <f t="shared" si="7"/>
        <v>-2.0000000000000007E-2</v>
      </c>
    </row>
    <row r="511" spans="1:13">
      <c r="A511" t="s">
        <v>1504</v>
      </c>
      <c r="B511">
        <v>601755</v>
      </c>
      <c r="C511" t="s">
        <v>1561</v>
      </c>
      <c r="D511">
        <v>831112</v>
      </c>
      <c r="E511" t="s">
        <v>1572</v>
      </c>
      <c r="F511">
        <v>831240</v>
      </c>
      <c r="G511" t="s">
        <v>4054</v>
      </c>
      <c r="H511" t="s">
        <v>2970</v>
      </c>
      <c r="I511" t="s">
        <v>2971</v>
      </c>
      <c r="J511" t="s">
        <v>2972</v>
      </c>
      <c r="K511">
        <v>-0.02</v>
      </c>
      <c r="L511">
        <v>-0.02</v>
      </c>
      <c r="M511">
        <f t="shared" si="7"/>
        <v>0</v>
      </c>
    </row>
    <row r="512" spans="1:13">
      <c r="A512" t="s">
        <v>1244</v>
      </c>
      <c r="B512">
        <v>602284</v>
      </c>
      <c r="C512" t="s">
        <v>1318</v>
      </c>
      <c r="D512">
        <v>879496</v>
      </c>
      <c r="E512" t="s">
        <v>1323</v>
      </c>
      <c r="F512">
        <v>934024</v>
      </c>
      <c r="G512" t="s">
        <v>4057</v>
      </c>
      <c r="H512" t="s">
        <v>4058</v>
      </c>
      <c r="I512" t="s">
        <v>2457</v>
      </c>
      <c r="J512" t="s">
        <v>2739</v>
      </c>
      <c r="K512">
        <v>0</v>
      </c>
      <c r="L512">
        <v>-3.0000000000000006E-2</v>
      </c>
      <c r="M512">
        <f t="shared" si="7"/>
        <v>-3.0000000000000006E-2</v>
      </c>
    </row>
    <row r="513" spans="1:13">
      <c r="A513" t="s">
        <v>1581</v>
      </c>
      <c r="B513">
        <v>605248</v>
      </c>
      <c r="C513" t="s">
        <v>1612</v>
      </c>
      <c r="D513">
        <v>810128</v>
      </c>
      <c r="G513" t="s">
        <v>3605</v>
      </c>
      <c r="H513" t="s">
        <v>3605</v>
      </c>
      <c r="I513" t="s">
        <v>246</v>
      </c>
      <c r="J513" t="s">
        <v>1581</v>
      </c>
      <c r="K513">
        <v>-0.02</v>
      </c>
      <c r="L513">
        <v>-5.0413737912711601E-2</v>
      </c>
      <c r="M513">
        <f t="shared" si="7"/>
        <v>-3.04137379127116E-2</v>
      </c>
    </row>
    <row r="514" spans="1:13">
      <c r="A514" t="s">
        <v>2028</v>
      </c>
      <c r="B514">
        <v>601303</v>
      </c>
      <c r="C514" t="s">
        <v>2031</v>
      </c>
      <c r="D514">
        <v>838920</v>
      </c>
      <c r="G514" t="s">
        <v>3713</v>
      </c>
      <c r="H514" t="s">
        <v>3713</v>
      </c>
      <c r="I514" t="s">
        <v>246</v>
      </c>
      <c r="J514" t="s">
        <v>2028</v>
      </c>
      <c r="K514">
        <v>-0.02</v>
      </c>
      <c r="L514">
        <v>-4.8192126820669035E-2</v>
      </c>
      <c r="M514">
        <f t="shared" si="7"/>
        <v>-2.8192126820669034E-2</v>
      </c>
    </row>
    <row r="515" spans="1:13">
      <c r="A515" t="s">
        <v>1717</v>
      </c>
      <c r="B515">
        <v>700645</v>
      </c>
      <c r="C515" t="s">
        <v>1752</v>
      </c>
      <c r="D515">
        <v>2315408</v>
      </c>
      <c r="E515" t="s">
        <v>1760</v>
      </c>
      <c r="F515">
        <v>2319504</v>
      </c>
      <c r="G515" t="s">
        <v>4064</v>
      </c>
      <c r="H515" t="s">
        <v>3767</v>
      </c>
      <c r="I515" t="s">
        <v>2457</v>
      </c>
      <c r="J515" t="s">
        <v>1717</v>
      </c>
      <c r="K515">
        <v>0</v>
      </c>
      <c r="L515">
        <v>-2.5000000000000001E-2</v>
      </c>
      <c r="M515">
        <f t="shared" si="7"/>
        <v>-2.5000000000000001E-2</v>
      </c>
    </row>
    <row r="516" spans="1:13">
      <c r="A516" t="s">
        <v>1244</v>
      </c>
      <c r="B516">
        <v>602284</v>
      </c>
      <c r="C516" t="s">
        <v>1290</v>
      </c>
      <c r="D516">
        <v>878600</v>
      </c>
      <c r="G516" t="s">
        <v>3900</v>
      </c>
      <c r="H516" t="s">
        <v>3900</v>
      </c>
      <c r="I516" t="s">
        <v>2457</v>
      </c>
      <c r="J516" t="s">
        <v>2739</v>
      </c>
      <c r="K516">
        <v>-0.02</v>
      </c>
      <c r="L516">
        <v>-0.05</v>
      </c>
      <c r="M516">
        <f t="shared" si="7"/>
        <v>-3.0000000000000002E-2</v>
      </c>
    </row>
    <row r="517" spans="1:13">
      <c r="A517" t="s">
        <v>1581</v>
      </c>
      <c r="B517">
        <v>605248</v>
      </c>
      <c r="C517" t="s">
        <v>1611</v>
      </c>
      <c r="D517">
        <v>905864</v>
      </c>
      <c r="G517" t="s">
        <v>3603</v>
      </c>
      <c r="H517" t="s">
        <v>3603</v>
      </c>
      <c r="I517" t="s">
        <v>246</v>
      </c>
      <c r="J517" t="s">
        <v>1581</v>
      </c>
      <c r="K517">
        <v>-0.02</v>
      </c>
      <c r="L517">
        <v>-4.77306815222939E-2</v>
      </c>
      <c r="M517">
        <f t="shared" ref="M517:M580" si="8">L517-K517</f>
        <v>-2.7730681522293899E-2</v>
      </c>
    </row>
    <row r="518" spans="1:13">
      <c r="A518" t="s">
        <v>1929</v>
      </c>
      <c r="B518">
        <v>953224</v>
      </c>
      <c r="C518" t="s">
        <v>1947</v>
      </c>
      <c r="D518">
        <v>955144</v>
      </c>
      <c r="G518" t="s">
        <v>3556</v>
      </c>
      <c r="H518" t="s">
        <v>3556</v>
      </c>
      <c r="I518" t="s">
        <v>246</v>
      </c>
      <c r="J518" t="s">
        <v>2479</v>
      </c>
      <c r="K518">
        <v>-5.0000000000000001E-3</v>
      </c>
      <c r="L518">
        <v>-3.4288683644406848E-2</v>
      </c>
      <c r="M518">
        <f t="shared" si="8"/>
        <v>-2.9288683644406847E-2</v>
      </c>
    </row>
    <row r="519" spans="1:13">
      <c r="A519" t="s">
        <v>1444</v>
      </c>
      <c r="B519">
        <v>801928</v>
      </c>
      <c r="C519" t="s">
        <v>1465</v>
      </c>
      <c r="D519">
        <v>992392</v>
      </c>
      <c r="G519" t="s">
        <v>4072</v>
      </c>
      <c r="H519" t="s">
        <v>4072</v>
      </c>
      <c r="I519" t="s">
        <v>2971</v>
      </c>
      <c r="J519" t="s">
        <v>3208</v>
      </c>
      <c r="K519">
        <v>-0.02</v>
      </c>
      <c r="L519">
        <v>-0.05</v>
      </c>
      <c r="M519">
        <f t="shared" si="8"/>
        <v>-3.0000000000000002E-2</v>
      </c>
    </row>
    <row r="520" spans="1:13">
      <c r="A520" t="s">
        <v>1244</v>
      </c>
      <c r="B520">
        <v>602284</v>
      </c>
      <c r="C520" t="s">
        <v>1335</v>
      </c>
      <c r="D520">
        <v>877832</v>
      </c>
      <c r="E520" t="s">
        <v>1339</v>
      </c>
      <c r="F520">
        <v>700704</v>
      </c>
      <c r="G520" t="s">
        <v>3960</v>
      </c>
      <c r="H520" t="s">
        <v>4075</v>
      </c>
      <c r="I520" t="s">
        <v>2457</v>
      </c>
      <c r="J520" t="s">
        <v>2739</v>
      </c>
      <c r="K520">
        <v>-1.2500000000000002E-2</v>
      </c>
      <c r="L520">
        <v>-4.250000000000001E-2</v>
      </c>
      <c r="M520">
        <f t="shared" si="8"/>
        <v>-3.0000000000000006E-2</v>
      </c>
    </row>
    <row r="521" spans="1:13">
      <c r="A521" t="s">
        <v>1244</v>
      </c>
      <c r="B521">
        <v>602284</v>
      </c>
      <c r="C521" t="s">
        <v>1335</v>
      </c>
      <c r="D521">
        <v>877832</v>
      </c>
      <c r="E521" t="s">
        <v>1342</v>
      </c>
      <c r="F521">
        <v>933640</v>
      </c>
      <c r="G521" t="s">
        <v>3984</v>
      </c>
      <c r="H521" t="s">
        <v>4075</v>
      </c>
      <c r="I521" t="s">
        <v>2457</v>
      </c>
      <c r="J521" t="s">
        <v>2739</v>
      </c>
      <c r="K521">
        <v>-0.02</v>
      </c>
      <c r="L521">
        <v>-0.05</v>
      </c>
      <c r="M521">
        <f t="shared" si="8"/>
        <v>-3.0000000000000002E-2</v>
      </c>
    </row>
    <row r="522" spans="1:13">
      <c r="A522" t="s">
        <v>1244</v>
      </c>
      <c r="B522">
        <v>602284</v>
      </c>
      <c r="C522" t="s">
        <v>1335</v>
      </c>
      <c r="D522">
        <v>877832</v>
      </c>
      <c r="E522" t="s">
        <v>1346</v>
      </c>
      <c r="F522">
        <v>962952</v>
      </c>
      <c r="G522" t="s">
        <v>3978</v>
      </c>
      <c r="H522" t="s">
        <v>4075</v>
      </c>
      <c r="I522" t="s">
        <v>2457</v>
      </c>
      <c r="J522" t="s">
        <v>2739</v>
      </c>
      <c r="K522">
        <v>-1.2500000000000002E-2</v>
      </c>
      <c r="L522">
        <v>-4.250000000000001E-2</v>
      </c>
      <c r="M522">
        <f t="shared" si="8"/>
        <v>-3.0000000000000006E-2</v>
      </c>
    </row>
    <row r="523" spans="1:13">
      <c r="A523" t="s">
        <v>1244</v>
      </c>
      <c r="B523">
        <v>602284</v>
      </c>
      <c r="C523" t="s">
        <v>1335</v>
      </c>
      <c r="D523">
        <v>877832</v>
      </c>
      <c r="E523" t="s">
        <v>1340</v>
      </c>
      <c r="F523">
        <v>700707</v>
      </c>
      <c r="G523" t="s">
        <v>3981</v>
      </c>
      <c r="H523" t="s">
        <v>4075</v>
      </c>
      <c r="I523" t="s">
        <v>2457</v>
      </c>
      <c r="J523" t="s">
        <v>2739</v>
      </c>
      <c r="K523">
        <v>-1.2500000000000002E-2</v>
      </c>
      <c r="L523">
        <v>-4.250000000000001E-2</v>
      </c>
      <c r="M523">
        <f t="shared" si="8"/>
        <v>-3.0000000000000006E-2</v>
      </c>
    </row>
    <row r="524" spans="1:13">
      <c r="A524" t="s">
        <v>1244</v>
      </c>
      <c r="B524">
        <v>602284</v>
      </c>
      <c r="C524" t="s">
        <v>1335</v>
      </c>
      <c r="D524">
        <v>877832</v>
      </c>
      <c r="E524" t="s">
        <v>1336</v>
      </c>
      <c r="F524">
        <v>842896</v>
      </c>
      <c r="G524" t="s">
        <v>3966</v>
      </c>
      <c r="H524" t="s">
        <v>4075</v>
      </c>
      <c r="I524" t="s">
        <v>2457</v>
      </c>
      <c r="J524" t="s">
        <v>2739</v>
      </c>
      <c r="K524">
        <v>-1.2500000000000002E-2</v>
      </c>
      <c r="L524">
        <v>-4.250000000000001E-2</v>
      </c>
      <c r="M524">
        <f t="shared" si="8"/>
        <v>-3.0000000000000006E-2</v>
      </c>
    </row>
    <row r="525" spans="1:13">
      <c r="A525" t="s">
        <v>1244</v>
      </c>
      <c r="B525">
        <v>602284</v>
      </c>
      <c r="C525" t="s">
        <v>1335</v>
      </c>
      <c r="D525">
        <v>877832</v>
      </c>
      <c r="E525" t="s">
        <v>1344</v>
      </c>
      <c r="F525">
        <v>890888</v>
      </c>
      <c r="G525" t="s">
        <v>3963</v>
      </c>
      <c r="H525" t="s">
        <v>4075</v>
      </c>
      <c r="I525" t="s">
        <v>2457</v>
      </c>
      <c r="J525" t="s">
        <v>2739</v>
      </c>
      <c r="K525">
        <v>-1.2500000000000002E-2</v>
      </c>
      <c r="L525">
        <v>-4.3696640240408834E-2</v>
      </c>
      <c r="M525">
        <f t="shared" si="8"/>
        <v>-3.1196640240408829E-2</v>
      </c>
    </row>
    <row r="526" spans="1:13">
      <c r="A526" t="s">
        <v>1244</v>
      </c>
      <c r="B526">
        <v>602284</v>
      </c>
      <c r="C526" t="s">
        <v>1335</v>
      </c>
      <c r="D526">
        <v>877832</v>
      </c>
      <c r="E526" t="s">
        <v>1338</v>
      </c>
      <c r="F526">
        <v>890376</v>
      </c>
      <c r="G526" t="s">
        <v>3972</v>
      </c>
      <c r="H526" t="s">
        <v>4075</v>
      </c>
      <c r="I526" t="s">
        <v>2457</v>
      </c>
      <c r="J526" t="s">
        <v>2739</v>
      </c>
      <c r="K526">
        <v>-1.2500000000000002E-2</v>
      </c>
      <c r="L526">
        <v>-4.250000000000001E-2</v>
      </c>
      <c r="M526">
        <f t="shared" si="8"/>
        <v>-3.0000000000000006E-2</v>
      </c>
    </row>
    <row r="527" spans="1:13">
      <c r="A527" t="s">
        <v>1244</v>
      </c>
      <c r="B527">
        <v>602284</v>
      </c>
      <c r="C527" t="s">
        <v>1335</v>
      </c>
      <c r="D527">
        <v>877832</v>
      </c>
      <c r="E527" t="s">
        <v>1345</v>
      </c>
      <c r="F527">
        <v>602707</v>
      </c>
      <c r="G527" t="s">
        <v>3975</v>
      </c>
      <c r="H527" t="s">
        <v>4075</v>
      </c>
      <c r="I527" t="s">
        <v>2457</v>
      </c>
      <c r="J527" t="s">
        <v>2739</v>
      </c>
      <c r="K527">
        <v>-0.02</v>
      </c>
      <c r="L527">
        <v>-0.05</v>
      </c>
      <c r="M527">
        <f t="shared" si="8"/>
        <v>-3.0000000000000002E-2</v>
      </c>
    </row>
    <row r="528" spans="1:13">
      <c r="A528" t="s">
        <v>1244</v>
      </c>
      <c r="B528">
        <v>602284</v>
      </c>
      <c r="C528" t="s">
        <v>1335</v>
      </c>
      <c r="D528">
        <v>877832</v>
      </c>
      <c r="E528" t="s">
        <v>1347</v>
      </c>
      <c r="F528">
        <v>890632</v>
      </c>
      <c r="G528" t="s">
        <v>3987</v>
      </c>
      <c r="H528" t="s">
        <v>4075</v>
      </c>
      <c r="I528" t="s">
        <v>2457</v>
      </c>
      <c r="J528" t="s">
        <v>2739</v>
      </c>
      <c r="K528">
        <v>-0.02</v>
      </c>
      <c r="L528">
        <v>-6.6091968482914334E-2</v>
      </c>
      <c r="M528">
        <f t="shared" si="8"/>
        <v>-4.6091968482914331E-2</v>
      </c>
    </row>
    <row r="529" spans="1:13">
      <c r="A529" t="s">
        <v>1244</v>
      </c>
      <c r="B529">
        <v>602284</v>
      </c>
      <c r="C529" t="s">
        <v>1335</v>
      </c>
      <c r="D529">
        <v>877832</v>
      </c>
      <c r="E529" t="s">
        <v>1341</v>
      </c>
      <c r="F529">
        <v>890504</v>
      </c>
      <c r="G529" t="s">
        <v>3956</v>
      </c>
      <c r="H529" t="s">
        <v>4075</v>
      </c>
      <c r="I529" t="s">
        <v>2457</v>
      </c>
      <c r="J529" t="s">
        <v>2739</v>
      </c>
      <c r="K529">
        <v>-0.02</v>
      </c>
      <c r="L529">
        <v>-0.05</v>
      </c>
      <c r="M529">
        <f t="shared" si="8"/>
        <v>-3.0000000000000002E-2</v>
      </c>
    </row>
    <row r="530" spans="1:13">
      <c r="A530" t="s">
        <v>1244</v>
      </c>
      <c r="B530">
        <v>602284</v>
      </c>
      <c r="C530" t="s">
        <v>1335</v>
      </c>
      <c r="D530">
        <v>877832</v>
      </c>
      <c r="E530" t="s">
        <v>1337</v>
      </c>
      <c r="F530">
        <v>819728</v>
      </c>
      <c r="G530" t="s">
        <v>3969</v>
      </c>
      <c r="H530" t="s">
        <v>4075</v>
      </c>
      <c r="I530" t="s">
        <v>2457</v>
      </c>
      <c r="J530" t="s">
        <v>2739</v>
      </c>
      <c r="K530">
        <v>-1.2500000000000002E-2</v>
      </c>
      <c r="L530">
        <v>-4.6888104216821387E-2</v>
      </c>
      <c r="M530">
        <f t="shared" si="8"/>
        <v>-3.4388104216821383E-2</v>
      </c>
    </row>
    <row r="531" spans="1:13">
      <c r="A531" t="s">
        <v>1244</v>
      </c>
      <c r="B531">
        <v>602284</v>
      </c>
      <c r="C531" t="s">
        <v>1335</v>
      </c>
      <c r="D531">
        <v>877832</v>
      </c>
      <c r="E531" t="s">
        <v>1343</v>
      </c>
      <c r="F531">
        <v>998024</v>
      </c>
      <c r="G531" t="s">
        <v>3954</v>
      </c>
      <c r="H531" t="s">
        <v>4075</v>
      </c>
      <c r="I531" t="s">
        <v>2457</v>
      </c>
      <c r="J531" t="s">
        <v>2739</v>
      </c>
      <c r="K531">
        <v>-0.02</v>
      </c>
      <c r="L531">
        <v>-5.486750062504353E-2</v>
      </c>
      <c r="M531">
        <f t="shared" si="8"/>
        <v>-3.4867500625043527E-2</v>
      </c>
    </row>
    <row r="532" spans="1:13">
      <c r="A532" t="s">
        <v>1244</v>
      </c>
      <c r="B532">
        <v>602284</v>
      </c>
      <c r="C532" t="s">
        <v>1281</v>
      </c>
      <c r="D532">
        <v>878216</v>
      </c>
      <c r="E532" t="s">
        <v>1288</v>
      </c>
      <c r="F532">
        <v>602734</v>
      </c>
      <c r="G532" t="s">
        <v>3883</v>
      </c>
      <c r="H532" t="s">
        <v>4099</v>
      </c>
      <c r="I532" t="s">
        <v>2457</v>
      </c>
      <c r="J532" t="s">
        <v>2739</v>
      </c>
      <c r="K532">
        <v>-1.2500000000000002E-2</v>
      </c>
      <c r="L532">
        <v>-4.250000000000001E-2</v>
      </c>
      <c r="M532">
        <f t="shared" si="8"/>
        <v>-3.0000000000000006E-2</v>
      </c>
    </row>
    <row r="533" spans="1:13">
      <c r="A533" t="s">
        <v>1244</v>
      </c>
      <c r="B533">
        <v>602284</v>
      </c>
      <c r="C533" t="s">
        <v>1281</v>
      </c>
      <c r="D533">
        <v>878216</v>
      </c>
      <c r="E533" t="s">
        <v>1289</v>
      </c>
      <c r="F533">
        <v>893448</v>
      </c>
      <c r="G533" t="s">
        <v>3888</v>
      </c>
      <c r="H533" t="s">
        <v>4099</v>
      </c>
      <c r="I533" t="s">
        <v>2457</v>
      </c>
      <c r="J533" t="s">
        <v>2739</v>
      </c>
      <c r="K533">
        <v>-0.02</v>
      </c>
      <c r="L533">
        <v>-0.05</v>
      </c>
      <c r="M533">
        <f t="shared" si="8"/>
        <v>-3.0000000000000002E-2</v>
      </c>
    </row>
    <row r="534" spans="1:13">
      <c r="A534" t="s">
        <v>1244</v>
      </c>
      <c r="B534">
        <v>602284</v>
      </c>
      <c r="C534" t="s">
        <v>1281</v>
      </c>
      <c r="D534">
        <v>878216</v>
      </c>
      <c r="E534" t="s">
        <v>1282</v>
      </c>
      <c r="F534">
        <v>700706</v>
      </c>
      <c r="G534" t="s">
        <v>3886</v>
      </c>
      <c r="H534" t="s">
        <v>4099</v>
      </c>
      <c r="I534" t="s">
        <v>2457</v>
      </c>
      <c r="J534" t="s">
        <v>2739</v>
      </c>
      <c r="K534">
        <v>-1.2500000000000002E-2</v>
      </c>
      <c r="L534">
        <v>-4.250000000000001E-2</v>
      </c>
      <c r="M534">
        <f t="shared" si="8"/>
        <v>-3.0000000000000006E-2</v>
      </c>
    </row>
    <row r="535" spans="1:13">
      <c r="A535" t="s">
        <v>1779</v>
      </c>
      <c r="B535">
        <v>604968</v>
      </c>
      <c r="C535" t="s">
        <v>1809</v>
      </c>
      <c r="D535">
        <v>872840</v>
      </c>
      <c r="G535" t="s">
        <v>4105</v>
      </c>
      <c r="H535" t="s">
        <v>4105</v>
      </c>
      <c r="I535" t="s">
        <v>2547</v>
      </c>
      <c r="J535" t="s">
        <v>1779</v>
      </c>
      <c r="K535">
        <v>-0.02</v>
      </c>
      <c r="L535">
        <v>-3.9999999999999994E-2</v>
      </c>
      <c r="M535">
        <f t="shared" si="8"/>
        <v>-1.9999999999999993E-2</v>
      </c>
    </row>
    <row r="536" spans="1:13">
      <c r="A536" t="s">
        <v>1244</v>
      </c>
      <c r="B536">
        <v>602284</v>
      </c>
      <c r="C536" t="s">
        <v>1281</v>
      </c>
      <c r="D536">
        <v>878216</v>
      </c>
      <c r="E536" t="s">
        <v>1285</v>
      </c>
      <c r="F536">
        <v>602760</v>
      </c>
      <c r="G536" t="s">
        <v>3881</v>
      </c>
      <c r="H536" t="s">
        <v>4099</v>
      </c>
      <c r="I536" t="s">
        <v>2457</v>
      </c>
      <c r="J536" t="s">
        <v>2739</v>
      </c>
      <c r="K536">
        <v>-1.2500000000000002E-2</v>
      </c>
      <c r="L536">
        <v>-4.7079871544686985E-2</v>
      </c>
      <c r="M536">
        <f t="shared" si="8"/>
        <v>-3.4579871544686981E-2</v>
      </c>
    </row>
    <row r="537" spans="1:13">
      <c r="A537" t="s">
        <v>1244</v>
      </c>
      <c r="B537">
        <v>602284</v>
      </c>
      <c r="C537" t="s">
        <v>1281</v>
      </c>
      <c r="D537">
        <v>878216</v>
      </c>
      <c r="E537" t="s">
        <v>1284</v>
      </c>
      <c r="F537">
        <v>891016</v>
      </c>
      <c r="G537" t="s">
        <v>3879</v>
      </c>
      <c r="H537" t="s">
        <v>4099</v>
      </c>
      <c r="I537" t="s">
        <v>2457</v>
      </c>
      <c r="J537" t="s">
        <v>2739</v>
      </c>
      <c r="K537">
        <v>-1.2500000000000002E-2</v>
      </c>
      <c r="L537">
        <v>-4.250000000000001E-2</v>
      </c>
      <c r="M537">
        <f t="shared" si="8"/>
        <v>-3.0000000000000006E-2</v>
      </c>
    </row>
    <row r="538" spans="1:13">
      <c r="A538" t="s">
        <v>1244</v>
      </c>
      <c r="B538">
        <v>602284</v>
      </c>
      <c r="C538" t="s">
        <v>1281</v>
      </c>
      <c r="D538">
        <v>878216</v>
      </c>
      <c r="E538" t="s">
        <v>1286</v>
      </c>
      <c r="F538">
        <v>998280</v>
      </c>
      <c r="G538" t="s">
        <v>3894</v>
      </c>
      <c r="H538" t="s">
        <v>4099</v>
      </c>
      <c r="I538" t="s">
        <v>2457</v>
      </c>
      <c r="J538" t="s">
        <v>2739</v>
      </c>
      <c r="K538">
        <v>-1.2500000000000002E-2</v>
      </c>
      <c r="L538">
        <v>-4.250000000000001E-2</v>
      </c>
      <c r="M538">
        <f t="shared" si="8"/>
        <v>-3.0000000000000006E-2</v>
      </c>
    </row>
    <row r="539" spans="1:13">
      <c r="A539" t="s">
        <v>1244</v>
      </c>
      <c r="B539">
        <v>602284</v>
      </c>
      <c r="C539" t="s">
        <v>1281</v>
      </c>
      <c r="D539">
        <v>878216</v>
      </c>
      <c r="E539" t="s">
        <v>1283</v>
      </c>
      <c r="F539">
        <v>998408</v>
      </c>
      <c r="G539" t="s">
        <v>3890</v>
      </c>
      <c r="H539" t="s">
        <v>4099</v>
      </c>
      <c r="I539" t="s">
        <v>2457</v>
      </c>
      <c r="J539" t="s">
        <v>2739</v>
      </c>
      <c r="K539">
        <v>-1.2500000000000002E-2</v>
      </c>
      <c r="L539">
        <v>-4.250000000000001E-2</v>
      </c>
      <c r="M539">
        <f t="shared" si="8"/>
        <v>-3.0000000000000006E-2</v>
      </c>
    </row>
    <row r="540" spans="1:13">
      <c r="A540" t="s">
        <v>2322</v>
      </c>
      <c r="B540">
        <v>601152</v>
      </c>
      <c r="C540" t="s">
        <v>2327</v>
      </c>
      <c r="D540">
        <v>842632</v>
      </c>
      <c r="G540" t="s">
        <v>3834</v>
      </c>
      <c r="H540" t="s">
        <v>3834</v>
      </c>
      <c r="I540" t="s">
        <v>246</v>
      </c>
      <c r="J540" t="s">
        <v>2322</v>
      </c>
      <c r="K540">
        <v>-1.2500000000000002E-2</v>
      </c>
      <c r="L540">
        <v>-4.1629405606783867E-2</v>
      </c>
      <c r="M540">
        <f t="shared" si="8"/>
        <v>-2.9129405606783863E-2</v>
      </c>
    </row>
    <row r="541" spans="1:13">
      <c r="A541" t="s">
        <v>1244</v>
      </c>
      <c r="B541">
        <v>602284</v>
      </c>
      <c r="C541" t="s">
        <v>1292</v>
      </c>
      <c r="D541">
        <v>878984</v>
      </c>
      <c r="E541" t="s">
        <v>1304</v>
      </c>
      <c r="F541">
        <v>891400</v>
      </c>
      <c r="G541" t="s">
        <v>3944</v>
      </c>
      <c r="H541" t="s">
        <v>4113</v>
      </c>
      <c r="I541" t="s">
        <v>2457</v>
      </c>
      <c r="J541" t="s">
        <v>2739</v>
      </c>
      <c r="K541">
        <v>-1.2500000000000002E-2</v>
      </c>
      <c r="L541">
        <v>-4.3155722799578779E-2</v>
      </c>
      <c r="M541">
        <f t="shared" si="8"/>
        <v>-3.0655722799578775E-2</v>
      </c>
    </row>
    <row r="542" spans="1:13">
      <c r="A542" t="s">
        <v>1244</v>
      </c>
      <c r="B542">
        <v>602284</v>
      </c>
      <c r="C542" t="s">
        <v>1292</v>
      </c>
      <c r="D542">
        <v>878984</v>
      </c>
      <c r="E542" t="s">
        <v>1305</v>
      </c>
      <c r="F542">
        <v>891528</v>
      </c>
      <c r="G542" t="s">
        <v>3947</v>
      </c>
      <c r="H542" t="s">
        <v>4113</v>
      </c>
      <c r="I542" t="s">
        <v>2457</v>
      </c>
      <c r="J542" t="s">
        <v>2739</v>
      </c>
      <c r="K542">
        <v>-1.2500000000000002E-2</v>
      </c>
      <c r="L542">
        <v>-4.250000000000001E-2</v>
      </c>
      <c r="M542">
        <f t="shared" si="8"/>
        <v>-3.0000000000000006E-2</v>
      </c>
    </row>
    <row r="543" spans="1:13">
      <c r="A543" t="s">
        <v>1244</v>
      </c>
      <c r="B543">
        <v>602284</v>
      </c>
      <c r="C543" t="s">
        <v>1292</v>
      </c>
      <c r="D543">
        <v>878984</v>
      </c>
      <c r="E543" t="s">
        <v>1296</v>
      </c>
      <c r="F543">
        <v>960904</v>
      </c>
      <c r="G543" t="s">
        <v>3939</v>
      </c>
      <c r="H543" t="s">
        <v>4113</v>
      </c>
      <c r="I543" t="s">
        <v>2457</v>
      </c>
      <c r="J543" t="s">
        <v>2739</v>
      </c>
      <c r="K543">
        <v>-1.2500000000000002E-2</v>
      </c>
      <c r="L543">
        <v>-4.250000000000001E-2</v>
      </c>
      <c r="M543">
        <f t="shared" si="8"/>
        <v>-3.0000000000000006E-2</v>
      </c>
    </row>
    <row r="544" spans="1:13">
      <c r="A544" t="s">
        <v>1244</v>
      </c>
      <c r="B544">
        <v>602284</v>
      </c>
      <c r="C544" t="s">
        <v>1292</v>
      </c>
      <c r="D544">
        <v>878984</v>
      </c>
      <c r="E544" t="s">
        <v>1306</v>
      </c>
      <c r="F544">
        <v>961416</v>
      </c>
      <c r="G544" t="s">
        <v>3912</v>
      </c>
      <c r="H544" t="s">
        <v>4113</v>
      </c>
      <c r="I544" t="s">
        <v>2457</v>
      </c>
      <c r="J544" t="s">
        <v>2739</v>
      </c>
      <c r="K544">
        <v>-1.2500000000000002E-2</v>
      </c>
      <c r="L544">
        <v>-4.250000000000001E-2</v>
      </c>
      <c r="M544">
        <f t="shared" si="8"/>
        <v>-3.0000000000000006E-2</v>
      </c>
    </row>
    <row r="545" spans="1:13">
      <c r="A545" t="s">
        <v>1244</v>
      </c>
      <c r="B545">
        <v>602284</v>
      </c>
      <c r="C545" t="s">
        <v>1292</v>
      </c>
      <c r="D545">
        <v>878984</v>
      </c>
      <c r="E545" t="s">
        <v>1301</v>
      </c>
      <c r="F545">
        <v>892040</v>
      </c>
      <c r="G545" t="s">
        <v>3921</v>
      </c>
      <c r="H545" t="s">
        <v>4113</v>
      </c>
      <c r="I545" t="s">
        <v>2457</v>
      </c>
      <c r="J545" t="s">
        <v>2739</v>
      </c>
      <c r="K545">
        <v>-1.2500000000000002E-2</v>
      </c>
      <c r="L545">
        <v>-4.250000000000001E-2</v>
      </c>
      <c r="M545">
        <f t="shared" si="8"/>
        <v>-3.0000000000000006E-2</v>
      </c>
    </row>
    <row r="546" spans="1:13">
      <c r="A546" t="s">
        <v>1244</v>
      </c>
      <c r="B546">
        <v>602284</v>
      </c>
      <c r="C546" t="s">
        <v>1292</v>
      </c>
      <c r="D546">
        <v>878984</v>
      </c>
      <c r="E546" t="s">
        <v>1298</v>
      </c>
      <c r="F546">
        <v>891656</v>
      </c>
      <c r="G546" t="s">
        <v>3927</v>
      </c>
      <c r="H546" t="s">
        <v>4113</v>
      </c>
      <c r="I546" t="s">
        <v>2457</v>
      </c>
      <c r="J546" t="s">
        <v>2739</v>
      </c>
      <c r="K546">
        <v>-1.2500000000000002E-2</v>
      </c>
      <c r="L546">
        <v>-4.250000000000001E-2</v>
      </c>
      <c r="M546">
        <f t="shared" si="8"/>
        <v>-3.0000000000000006E-2</v>
      </c>
    </row>
    <row r="547" spans="1:13">
      <c r="A547" t="s">
        <v>1244</v>
      </c>
      <c r="B547">
        <v>602284</v>
      </c>
      <c r="C547" t="s">
        <v>1292</v>
      </c>
      <c r="D547">
        <v>878984</v>
      </c>
      <c r="E547" t="s">
        <v>1295</v>
      </c>
      <c r="F547">
        <v>891784</v>
      </c>
      <c r="G547" t="s">
        <v>3918</v>
      </c>
      <c r="H547" t="s">
        <v>4113</v>
      </c>
      <c r="I547" t="s">
        <v>2457</v>
      </c>
      <c r="J547" t="s">
        <v>2739</v>
      </c>
      <c r="K547">
        <v>-1.2500000000000002E-2</v>
      </c>
      <c r="L547">
        <v>-4.4084090182910166E-2</v>
      </c>
      <c r="M547">
        <f t="shared" si="8"/>
        <v>-3.1584090182910161E-2</v>
      </c>
    </row>
    <row r="548" spans="1:13">
      <c r="A548" t="s">
        <v>1244</v>
      </c>
      <c r="B548">
        <v>602284</v>
      </c>
      <c r="C548" t="s">
        <v>1292</v>
      </c>
      <c r="D548">
        <v>878984</v>
      </c>
      <c r="E548" t="s">
        <v>1294</v>
      </c>
      <c r="F548">
        <v>818704</v>
      </c>
      <c r="G548" t="s">
        <v>3936</v>
      </c>
      <c r="H548" t="s">
        <v>4113</v>
      </c>
      <c r="I548" t="s">
        <v>2457</v>
      </c>
      <c r="J548" t="s">
        <v>2739</v>
      </c>
      <c r="K548">
        <v>-1.2500000000000002E-2</v>
      </c>
      <c r="L548">
        <v>-4.250000000000001E-2</v>
      </c>
      <c r="M548">
        <f t="shared" si="8"/>
        <v>-3.0000000000000006E-2</v>
      </c>
    </row>
    <row r="549" spans="1:13">
      <c r="A549" t="s">
        <v>1244</v>
      </c>
      <c r="B549">
        <v>602284</v>
      </c>
      <c r="C549" t="s">
        <v>1292</v>
      </c>
      <c r="D549">
        <v>878984</v>
      </c>
      <c r="E549" t="s">
        <v>1300</v>
      </c>
      <c r="F549">
        <v>961160</v>
      </c>
      <c r="G549" t="s">
        <v>3906</v>
      </c>
      <c r="H549" t="s">
        <v>4113</v>
      </c>
      <c r="I549" t="s">
        <v>2457</v>
      </c>
      <c r="J549" t="s">
        <v>2739</v>
      </c>
      <c r="K549">
        <v>-1.2500000000000002E-2</v>
      </c>
      <c r="L549">
        <v>-4.303040226625475E-2</v>
      </c>
      <c r="M549">
        <f t="shared" si="8"/>
        <v>-3.0530402266254746E-2</v>
      </c>
    </row>
    <row r="550" spans="1:13">
      <c r="A550" t="s">
        <v>1244</v>
      </c>
      <c r="B550">
        <v>602284</v>
      </c>
      <c r="C550" t="s">
        <v>1292</v>
      </c>
      <c r="D550">
        <v>878984</v>
      </c>
      <c r="E550" t="s">
        <v>1279</v>
      </c>
      <c r="F550">
        <v>961544</v>
      </c>
      <c r="G550" t="s">
        <v>3951</v>
      </c>
      <c r="H550" t="s">
        <v>4113</v>
      </c>
      <c r="I550" t="s">
        <v>2457</v>
      </c>
      <c r="J550" t="s">
        <v>2739</v>
      </c>
      <c r="K550">
        <v>-1.2500000000000002E-2</v>
      </c>
      <c r="L550">
        <v>-4.250000000000001E-2</v>
      </c>
      <c r="M550">
        <f t="shared" si="8"/>
        <v>-3.0000000000000006E-2</v>
      </c>
    </row>
    <row r="551" spans="1:13">
      <c r="A551" t="s">
        <v>1244</v>
      </c>
      <c r="B551">
        <v>602284</v>
      </c>
      <c r="C551" t="s">
        <v>1292</v>
      </c>
      <c r="D551">
        <v>878984</v>
      </c>
      <c r="E551" t="s">
        <v>1308</v>
      </c>
      <c r="F551">
        <v>819856</v>
      </c>
      <c r="G551" t="s">
        <v>3930</v>
      </c>
      <c r="H551" t="s">
        <v>4113</v>
      </c>
      <c r="I551" t="s">
        <v>2457</v>
      </c>
      <c r="J551" t="s">
        <v>2739</v>
      </c>
      <c r="K551">
        <v>-1.2500000000000002E-2</v>
      </c>
      <c r="L551">
        <v>-4.250000000000001E-2</v>
      </c>
      <c r="M551">
        <f t="shared" si="8"/>
        <v>-3.0000000000000006E-2</v>
      </c>
    </row>
    <row r="552" spans="1:13">
      <c r="A552" t="s">
        <v>1244</v>
      </c>
      <c r="B552">
        <v>602284</v>
      </c>
      <c r="C552" t="s">
        <v>1292</v>
      </c>
      <c r="D552">
        <v>878984</v>
      </c>
      <c r="E552" t="s">
        <v>1307</v>
      </c>
      <c r="F552">
        <v>961288</v>
      </c>
      <c r="G552" t="s">
        <v>3933</v>
      </c>
      <c r="H552" t="s">
        <v>4113</v>
      </c>
      <c r="I552" t="s">
        <v>2457</v>
      </c>
      <c r="J552" t="s">
        <v>2739</v>
      </c>
      <c r="K552">
        <v>-1.2500000000000002E-2</v>
      </c>
      <c r="L552">
        <v>-4.250000000000001E-2</v>
      </c>
      <c r="M552">
        <f t="shared" si="8"/>
        <v>-3.0000000000000006E-2</v>
      </c>
    </row>
    <row r="553" spans="1:13">
      <c r="A553" t="s">
        <v>1244</v>
      </c>
      <c r="B553">
        <v>602284</v>
      </c>
      <c r="C553" t="s">
        <v>1292</v>
      </c>
      <c r="D553">
        <v>878984</v>
      </c>
      <c r="E553" t="s">
        <v>1303</v>
      </c>
      <c r="F553">
        <v>817936</v>
      </c>
      <c r="G553" t="s">
        <v>3909</v>
      </c>
      <c r="H553" t="s">
        <v>4113</v>
      </c>
      <c r="I553" t="s">
        <v>2457</v>
      </c>
      <c r="J553" t="s">
        <v>2739</v>
      </c>
      <c r="K553">
        <v>-1.2500000000000002E-2</v>
      </c>
      <c r="L553">
        <v>-4.250000000000001E-2</v>
      </c>
      <c r="M553">
        <f t="shared" si="8"/>
        <v>-3.0000000000000006E-2</v>
      </c>
    </row>
    <row r="554" spans="1:13">
      <c r="A554" t="s">
        <v>1244</v>
      </c>
      <c r="B554">
        <v>602284</v>
      </c>
      <c r="C554" t="s">
        <v>1292</v>
      </c>
      <c r="D554">
        <v>878984</v>
      </c>
      <c r="E554" t="s">
        <v>1302</v>
      </c>
      <c r="F554">
        <v>818448</v>
      </c>
      <c r="G554" t="s">
        <v>3941</v>
      </c>
      <c r="H554" t="s">
        <v>4113</v>
      </c>
      <c r="I554" t="s">
        <v>2457</v>
      </c>
      <c r="J554" t="s">
        <v>2739</v>
      </c>
      <c r="K554">
        <v>-1.2500000000000002E-2</v>
      </c>
      <c r="L554">
        <v>-4.250000000000001E-2</v>
      </c>
      <c r="M554">
        <f t="shared" si="8"/>
        <v>-3.0000000000000006E-2</v>
      </c>
    </row>
    <row r="555" spans="1:13">
      <c r="A555" t="s">
        <v>1244</v>
      </c>
      <c r="B555">
        <v>602284</v>
      </c>
      <c r="C555" t="s">
        <v>1292</v>
      </c>
      <c r="D555">
        <v>878984</v>
      </c>
      <c r="E555" t="s">
        <v>1299</v>
      </c>
      <c r="F555">
        <v>818192</v>
      </c>
      <c r="G555" t="s">
        <v>3915</v>
      </c>
      <c r="H555" t="s">
        <v>4113</v>
      </c>
      <c r="I555" t="s">
        <v>2457</v>
      </c>
      <c r="J555" t="s">
        <v>2739</v>
      </c>
      <c r="K555">
        <v>-0.02</v>
      </c>
      <c r="L555">
        <v>-5.4762811727003091E-2</v>
      </c>
      <c r="M555">
        <f t="shared" si="8"/>
        <v>-3.4762811727003087E-2</v>
      </c>
    </row>
    <row r="556" spans="1:13">
      <c r="A556" t="s">
        <v>1244</v>
      </c>
      <c r="B556">
        <v>602284</v>
      </c>
      <c r="C556" t="s">
        <v>1292</v>
      </c>
      <c r="D556">
        <v>878984</v>
      </c>
      <c r="E556" t="s">
        <v>1297</v>
      </c>
      <c r="F556">
        <v>818064</v>
      </c>
      <c r="G556" t="s">
        <v>3903</v>
      </c>
      <c r="H556" t="s">
        <v>4113</v>
      </c>
      <c r="I556" t="s">
        <v>2457</v>
      </c>
      <c r="J556" t="s">
        <v>2739</v>
      </c>
      <c r="K556">
        <v>-1.2500000000000002E-2</v>
      </c>
      <c r="L556">
        <v>-4.250000000000001E-2</v>
      </c>
      <c r="M556">
        <f t="shared" si="8"/>
        <v>-3.0000000000000006E-2</v>
      </c>
    </row>
    <row r="557" spans="1:13">
      <c r="A557" t="s">
        <v>1244</v>
      </c>
      <c r="B557">
        <v>602284</v>
      </c>
      <c r="C557" t="s">
        <v>1292</v>
      </c>
      <c r="D557">
        <v>878984</v>
      </c>
      <c r="E557" t="s">
        <v>1293</v>
      </c>
      <c r="F557">
        <v>818576</v>
      </c>
      <c r="G557" t="s">
        <v>3924</v>
      </c>
      <c r="H557" t="s">
        <v>4113</v>
      </c>
      <c r="I557" t="s">
        <v>2457</v>
      </c>
      <c r="J557" t="s">
        <v>2739</v>
      </c>
      <c r="K557">
        <v>-1.2500000000000002E-2</v>
      </c>
      <c r="L557">
        <v>-4.9114344455804815E-2</v>
      </c>
      <c r="M557">
        <f t="shared" si="8"/>
        <v>-3.6614344455804811E-2</v>
      </c>
    </row>
    <row r="558" spans="1:13">
      <c r="A558" t="s">
        <v>1244</v>
      </c>
      <c r="B558">
        <v>602284</v>
      </c>
      <c r="C558" t="s">
        <v>1245</v>
      </c>
      <c r="D558">
        <v>879112</v>
      </c>
      <c r="E558" t="s">
        <v>1253</v>
      </c>
      <c r="F558">
        <v>602296</v>
      </c>
      <c r="G558" t="s">
        <v>4032</v>
      </c>
      <c r="H558" t="s">
        <v>2738</v>
      </c>
      <c r="I558" t="s">
        <v>2457</v>
      </c>
      <c r="J558" t="s">
        <v>2739</v>
      </c>
      <c r="K558">
        <v>-1.2500000000000002E-2</v>
      </c>
      <c r="L558">
        <v>-4.250000000000001E-2</v>
      </c>
      <c r="M558">
        <f t="shared" si="8"/>
        <v>-3.0000000000000006E-2</v>
      </c>
    </row>
    <row r="559" spans="1:13">
      <c r="A559" t="s">
        <v>1444</v>
      </c>
      <c r="B559">
        <v>801928</v>
      </c>
      <c r="C559" t="s">
        <v>1484</v>
      </c>
      <c r="D559">
        <v>985736</v>
      </c>
      <c r="G559" t="s">
        <v>4139</v>
      </c>
      <c r="H559" t="s">
        <v>4139</v>
      </c>
      <c r="I559" t="s">
        <v>2971</v>
      </c>
      <c r="J559" t="s">
        <v>3208</v>
      </c>
      <c r="K559">
        <v>-0.02</v>
      </c>
      <c r="L559">
        <v>-0.05</v>
      </c>
      <c r="M559">
        <f t="shared" si="8"/>
        <v>-3.0000000000000002E-2</v>
      </c>
    </row>
    <row r="560" spans="1:13">
      <c r="A560" t="s">
        <v>1244</v>
      </c>
      <c r="B560">
        <v>602284</v>
      </c>
      <c r="C560" t="s">
        <v>1245</v>
      </c>
      <c r="D560">
        <v>879112</v>
      </c>
      <c r="E560" t="s">
        <v>1257</v>
      </c>
      <c r="F560">
        <v>602317</v>
      </c>
      <c r="G560" t="s">
        <v>4035</v>
      </c>
      <c r="H560" t="s">
        <v>2738</v>
      </c>
      <c r="I560" t="s">
        <v>2457</v>
      </c>
      <c r="J560" t="s">
        <v>2739</v>
      </c>
      <c r="K560">
        <v>-1.2500000000000002E-2</v>
      </c>
      <c r="L560">
        <v>-4.250000000000001E-2</v>
      </c>
      <c r="M560">
        <f t="shared" si="8"/>
        <v>-3.0000000000000006E-2</v>
      </c>
    </row>
    <row r="561" spans="1:13">
      <c r="A561" t="s">
        <v>1862</v>
      </c>
      <c r="B561">
        <v>600942</v>
      </c>
      <c r="C561" t="s">
        <v>851</v>
      </c>
      <c r="D561">
        <v>844168</v>
      </c>
      <c r="E561" t="s">
        <v>1901</v>
      </c>
      <c r="F561">
        <v>847880</v>
      </c>
      <c r="G561" t="s">
        <v>2998</v>
      </c>
      <c r="H561" t="s">
        <v>3349</v>
      </c>
      <c r="I561" t="s">
        <v>2403</v>
      </c>
      <c r="J561" t="s">
        <v>1872</v>
      </c>
      <c r="K561">
        <v>-1.7500000000000002E-2</v>
      </c>
      <c r="L561">
        <v>-3.5319380337765952E-2</v>
      </c>
      <c r="M561">
        <f t="shared" si="8"/>
        <v>-1.781938033776595E-2</v>
      </c>
    </row>
    <row r="562" spans="1:13">
      <c r="A562" t="s">
        <v>1244</v>
      </c>
      <c r="B562">
        <v>602284</v>
      </c>
      <c r="C562" t="s">
        <v>1245</v>
      </c>
      <c r="D562">
        <v>879112</v>
      </c>
      <c r="E562" t="s">
        <v>1254</v>
      </c>
      <c r="F562">
        <v>947592</v>
      </c>
      <c r="G562" t="s">
        <v>4050</v>
      </c>
      <c r="H562" t="s">
        <v>2738</v>
      </c>
      <c r="I562" t="s">
        <v>2457</v>
      </c>
      <c r="J562" t="s">
        <v>2739</v>
      </c>
      <c r="K562">
        <v>-1.7500000000000002E-2</v>
      </c>
      <c r="L562">
        <v>-4.7500000000000007E-2</v>
      </c>
      <c r="M562">
        <f t="shared" si="8"/>
        <v>-3.0000000000000006E-2</v>
      </c>
    </row>
    <row r="563" spans="1:13">
      <c r="A563" t="s">
        <v>1244</v>
      </c>
      <c r="B563">
        <v>602284</v>
      </c>
      <c r="C563" t="s">
        <v>1245</v>
      </c>
      <c r="D563">
        <v>879112</v>
      </c>
      <c r="E563" t="s">
        <v>1264</v>
      </c>
      <c r="F563">
        <v>891912</v>
      </c>
      <c r="G563" t="s">
        <v>4008</v>
      </c>
      <c r="H563" t="s">
        <v>2738</v>
      </c>
      <c r="I563" t="s">
        <v>2457</v>
      </c>
      <c r="J563" t="s">
        <v>2739</v>
      </c>
      <c r="K563">
        <v>-1.2500000000000002E-2</v>
      </c>
      <c r="L563">
        <v>-4.250000000000001E-2</v>
      </c>
      <c r="M563">
        <f t="shared" si="8"/>
        <v>-3.0000000000000006E-2</v>
      </c>
    </row>
    <row r="564" spans="1:13">
      <c r="A564" t="s">
        <v>1244</v>
      </c>
      <c r="B564">
        <v>602284</v>
      </c>
      <c r="C564" t="s">
        <v>1245</v>
      </c>
      <c r="D564">
        <v>879112</v>
      </c>
      <c r="E564" t="s">
        <v>1246</v>
      </c>
      <c r="F564">
        <v>892424</v>
      </c>
      <c r="G564" t="s">
        <v>4038</v>
      </c>
      <c r="H564" t="s">
        <v>2738</v>
      </c>
      <c r="I564" t="s">
        <v>2457</v>
      </c>
      <c r="J564" t="s">
        <v>2739</v>
      </c>
      <c r="K564">
        <v>-1.2500000000000002E-2</v>
      </c>
      <c r="L564">
        <v>-4.250000000000001E-2</v>
      </c>
      <c r="M564">
        <f t="shared" si="8"/>
        <v>-3.0000000000000006E-2</v>
      </c>
    </row>
    <row r="565" spans="1:13">
      <c r="A565" t="s">
        <v>1244</v>
      </c>
      <c r="B565">
        <v>602284</v>
      </c>
      <c r="C565" t="s">
        <v>1245</v>
      </c>
      <c r="D565">
        <v>879112</v>
      </c>
      <c r="E565" t="s">
        <v>1247</v>
      </c>
      <c r="F565">
        <v>892168</v>
      </c>
      <c r="G565" t="s">
        <v>3999</v>
      </c>
      <c r="H565" t="s">
        <v>2738</v>
      </c>
      <c r="I565" t="s">
        <v>2457</v>
      </c>
      <c r="J565" t="s">
        <v>2739</v>
      </c>
      <c r="K565">
        <v>-1.2500000000000002E-2</v>
      </c>
      <c r="L565">
        <v>-4.250000000000001E-2</v>
      </c>
      <c r="M565">
        <f t="shared" si="8"/>
        <v>-3.0000000000000006E-2</v>
      </c>
    </row>
    <row r="566" spans="1:13">
      <c r="A566" t="s">
        <v>1244</v>
      </c>
      <c r="B566">
        <v>602284</v>
      </c>
      <c r="C566" t="s">
        <v>1245</v>
      </c>
      <c r="D566">
        <v>879112</v>
      </c>
      <c r="E566" t="s">
        <v>1266</v>
      </c>
      <c r="F566">
        <v>892296</v>
      </c>
      <c r="G566" t="s">
        <v>4011</v>
      </c>
      <c r="H566" t="s">
        <v>2738</v>
      </c>
      <c r="I566" t="s">
        <v>2457</v>
      </c>
      <c r="J566" t="s">
        <v>2739</v>
      </c>
      <c r="K566">
        <v>-1.2500000000000002E-2</v>
      </c>
      <c r="L566">
        <v>-4.250000000000001E-2</v>
      </c>
      <c r="M566">
        <f t="shared" si="8"/>
        <v>-3.0000000000000006E-2</v>
      </c>
    </row>
    <row r="567" spans="1:13">
      <c r="A567" t="s">
        <v>1244</v>
      </c>
      <c r="B567">
        <v>602284</v>
      </c>
      <c r="C567" t="s">
        <v>1245</v>
      </c>
      <c r="D567">
        <v>879112</v>
      </c>
      <c r="E567" t="s">
        <v>1251</v>
      </c>
      <c r="F567">
        <v>602608</v>
      </c>
      <c r="G567" t="s">
        <v>4015</v>
      </c>
      <c r="H567" t="s">
        <v>2738</v>
      </c>
      <c r="I567" t="s">
        <v>2457</v>
      </c>
      <c r="J567" t="s">
        <v>2739</v>
      </c>
      <c r="K567">
        <v>-1.2500000000000002E-2</v>
      </c>
      <c r="L567">
        <v>-4.250000000000001E-2</v>
      </c>
      <c r="M567">
        <f t="shared" si="8"/>
        <v>-3.0000000000000006E-2</v>
      </c>
    </row>
    <row r="568" spans="1:13">
      <c r="A568" t="s">
        <v>1244</v>
      </c>
      <c r="B568">
        <v>602284</v>
      </c>
      <c r="C568" t="s">
        <v>1245</v>
      </c>
      <c r="D568">
        <v>879112</v>
      </c>
      <c r="E568" t="s">
        <v>1267</v>
      </c>
      <c r="F568">
        <v>892808</v>
      </c>
      <c r="G568" t="s">
        <v>4048</v>
      </c>
      <c r="H568" t="s">
        <v>2738</v>
      </c>
      <c r="I568" t="s">
        <v>2457</v>
      </c>
      <c r="J568" t="s">
        <v>2739</v>
      </c>
      <c r="K568">
        <v>-1.2500000000000002E-2</v>
      </c>
      <c r="L568">
        <v>-4.250000000000001E-2</v>
      </c>
      <c r="M568">
        <f t="shared" si="8"/>
        <v>-3.0000000000000006E-2</v>
      </c>
    </row>
    <row r="569" spans="1:13">
      <c r="A569" t="s">
        <v>1244</v>
      </c>
      <c r="B569">
        <v>602284</v>
      </c>
      <c r="C569" t="s">
        <v>1245</v>
      </c>
      <c r="D569">
        <v>879112</v>
      </c>
      <c r="E569" t="s">
        <v>1256</v>
      </c>
      <c r="F569">
        <v>892552</v>
      </c>
      <c r="G569" t="s">
        <v>4053</v>
      </c>
      <c r="H569" t="s">
        <v>2738</v>
      </c>
      <c r="I569" t="s">
        <v>2457</v>
      </c>
      <c r="J569" t="s">
        <v>2739</v>
      </c>
      <c r="K569">
        <v>-1.2500000000000002E-2</v>
      </c>
      <c r="L569">
        <v>-4.3374516233246563E-2</v>
      </c>
      <c r="M569">
        <f t="shared" si="8"/>
        <v>-3.0874516233246559E-2</v>
      </c>
    </row>
    <row r="570" spans="1:13">
      <c r="A570" t="s">
        <v>1244</v>
      </c>
      <c r="B570">
        <v>602284</v>
      </c>
      <c r="C570" t="s">
        <v>1245</v>
      </c>
      <c r="D570">
        <v>879112</v>
      </c>
      <c r="E570" t="s">
        <v>1249</v>
      </c>
      <c r="F570">
        <v>892680</v>
      </c>
      <c r="G570" t="s">
        <v>3996</v>
      </c>
      <c r="H570" t="s">
        <v>2738</v>
      </c>
      <c r="I570" t="s">
        <v>2457</v>
      </c>
      <c r="J570" t="s">
        <v>2739</v>
      </c>
      <c r="K570">
        <v>-1.2500000000000002E-2</v>
      </c>
      <c r="L570">
        <v>-4.3726321969935644E-2</v>
      </c>
      <c r="M570">
        <f t="shared" si="8"/>
        <v>-3.122632196993564E-2</v>
      </c>
    </row>
    <row r="571" spans="1:13">
      <c r="A571" t="s">
        <v>1244</v>
      </c>
      <c r="B571">
        <v>602284</v>
      </c>
      <c r="C571" t="s">
        <v>1245</v>
      </c>
      <c r="D571">
        <v>879112</v>
      </c>
      <c r="E571" t="s">
        <v>1261</v>
      </c>
      <c r="F571">
        <v>602673</v>
      </c>
      <c r="G571" t="s">
        <v>4002</v>
      </c>
      <c r="H571" t="s">
        <v>2738</v>
      </c>
      <c r="I571" t="s">
        <v>2457</v>
      </c>
      <c r="J571" t="s">
        <v>2739</v>
      </c>
      <c r="K571">
        <v>-1.2500000000000002E-2</v>
      </c>
      <c r="L571">
        <v>-4.250000000000001E-2</v>
      </c>
      <c r="M571">
        <f t="shared" si="8"/>
        <v>-3.0000000000000006E-2</v>
      </c>
    </row>
    <row r="572" spans="1:13">
      <c r="A572" t="s">
        <v>1244</v>
      </c>
      <c r="B572">
        <v>602284</v>
      </c>
      <c r="C572" t="s">
        <v>1245</v>
      </c>
      <c r="D572">
        <v>879112</v>
      </c>
      <c r="E572" t="s">
        <v>1252</v>
      </c>
      <c r="F572">
        <v>602672</v>
      </c>
      <c r="G572" t="s">
        <v>4027</v>
      </c>
      <c r="H572" t="s">
        <v>2738</v>
      </c>
      <c r="I572" t="s">
        <v>2457</v>
      </c>
      <c r="J572" t="s">
        <v>2739</v>
      </c>
      <c r="K572">
        <v>-1.2500000000000002E-2</v>
      </c>
      <c r="L572">
        <v>-4.250000000000001E-2</v>
      </c>
      <c r="M572">
        <f t="shared" si="8"/>
        <v>-3.0000000000000006E-2</v>
      </c>
    </row>
    <row r="573" spans="1:13">
      <c r="A573" t="s">
        <v>1244</v>
      </c>
      <c r="B573">
        <v>602284</v>
      </c>
      <c r="C573" t="s">
        <v>1245</v>
      </c>
      <c r="D573">
        <v>879112</v>
      </c>
      <c r="E573" t="s">
        <v>1250</v>
      </c>
      <c r="F573">
        <v>602622</v>
      </c>
      <c r="G573" t="s">
        <v>4024</v>
      </c>
      <c r="H573" t="s">
        <v>2738</v>
      </c>
      <c r="I573" t="s">
        <v>2457</v>
      </c>
      <c r="J573" t="s">
        <v>2739</v>
      </c>
      <c r="K573">
        <v>-1.2500000000000002E-2</v>
      </c>
      <c r="L573">
        <v>-6.2678119648037017E-2</v>
      </c>
      <c r="M573">
        <f t="shared" si="8"/>
        <v>-5.0178119648037013E-2</v>
      </c>
    </row>
    <row r="574" spans="1:13">
      <c r="A574" t="s">
        <v>1244</v>
      </c>
      <c r="B574">
        <v>602284</v>
      </c>
      <c r="C574" t="s">
        <v>1245</v>
      </c>
      <c r="D574">
        <v>879112</v>
      </c>
      <c r="E574" t="s">
        <v>1262</v>
      </c>
      <c r="F574">
        <v>818832</v>
      </c>
      <c r="G574" t="s">
        <v>4005</v>
      </c>
      <c r="H574" t="s">
        <v>2738</v>
      </c>
      <c r="I574" t="s">
        <v>2457</v>
      </c>
      <c r="J574" t="s">
        <v>2739</v>
      </c>
      <c r="K574">
        <v>-1.2500000000000002E-2</v>
      </c>
      <c r="L574">
        <v>-4.6442782845811666E-2</v>
      </c>
      <c r="M574">
        <f t="shared" si="8"/>
        <v>-3.3942782845811661E-2</v>
      </c>
    </row>
    <row r="575" spans="1:13">
      <c r="A575" t="s">
        <v>1244</v>
      </c>
      <c r="B575">
        <v>602284</v>
      </c>
      <c r="C575" t="s">
        <v>1245</v>
      </c>
      <c r="D575">
        <v>879112</v>
      </c>
      <c r="E575" t="s">
        <v>1265</v>
      </c>
      <c r="F575">
        <v>819088</v>
      </c>
      <c r="G575" t="s">
        <v>4045</v>
      </c>
      <c r="H575" t="s">
        <v>2738</v>
      </c>
      <c r="I575" t="s">
        <v>2457</v>
      </c>
      <c r="J575" t="s">
        <v>2739</v>
      </c>
      <c r="K575">
        <v>-1.2500000000000002E-2</v>
      </c>
      <c r="L575">
        <v>-4.250000000000001E-2</v>
      </c>
      <c r="M575">
        <f t="shared" si="8"/>
        <v>-3.0000000000000006E-2</v>
      </c>
    </row>
    <row r="576" spans="1:13">
      <c r="A576" t="s">
        <v>1244</v>
      </c>
      <c r="B576">
        <v>602284</v>
      </c>
      <c r="C576" t="s">
        <v>1245</v>
      </c>
      <c r="D576">
        <v>879112</v>
      </c>
      <c r="E576" t="s">
        <v>1260</v>
      </c>
      <c r="F576">
        <v>842640</v>
      </c>
      <c r="G576" t="s">
        <v>4018</v>
      </c>
      <c r="H576" t="s">
        <v>2738</v>
      </c>
      <c r="I576" t="s">
        <v>2457</v>
      </c>
      <c r="J576" t="s">
        <v>2739</v>
      </c>
      <c r="K576">
        <v>-0.02</v>
      </c>
      <c r="L576">
        <v>-5.6797694963025266E-2</v>
      </c>
      <c r="M576">
        <f t="shared" si="8"/>
        <v>-3.6797694963025263E-2</v>
      </c>
    </row>
    <row r="577" spans="1:13">
      <c r="A577" t="s">
        <v>1244</v>
      </c>
      <c r="B577">
        <v>602284</v>
      </c>
      <c r="C577" t="s">
        <v>1245</v>
      </c>
      <c r="D577">
        <v>879112</v>
      </c>
      <c r="E577" t="s">
        <v>1259</v>
      </c>
      <c r="F577">
        <v>819472</v>
      </c>
      <c r="G577" t="s">
        <v>3993</v>
      </c>
      <c r="H577" t="s">
        <v>2738</v>
      </c>
      <c r="I577" t="s">
        <v>2457</v>
      </c>
      <c r="J577" t="s">
        <v>2739</v>
      </c>
      <c r="K577">
        <v>-1.2500000000000002E-2</v>
      </c>
      <c r="L577">
        <v>-8.1817611551020436E-2</v>
      </c>
      <c r="M577">
        <f t="shared" si="8"/>
        <v>-6.9317611551020439E-2</v>
      </c>
    </row>
    <row r="578" spans="1:13">
      <c r="A578" t="s">
        <v>1244</v>
      </c>
      <c r="B578">
        <v>602284</v>
      </c>
      <c r="C578" t="s">
        <v>1245</v>
      </c>
      <c r="D578">
        <v>879112</v>
      </c>
      <c r="E578" t="s">
        <v>1258</v>
      </c>
      <c r="F578">
        <v>997896</v>
      </c>
      <c r="G578" t="s">
        <v>4021</v>
      </c>
      <c r="H578" t="s">
        <v>2738</v>
      </c>
      <c r="I578" t="s">
        <v>2457</v>
      </c>
      <c r="J578" t="s">
        <v>2739</v>
      </c>
      <c r="K578">
        <v>-1.2500000000000002E-2</v>
      </c>
      <c r="L578">
        <v>-4.6764737159008279E-2</v>
      </c>
      <c r="M578">
        <f t="shared" si="8"/>
        <v>-3.4264737159008275E-2</v>
      </c>
    </row>
    <row r="579" spans="1:13">
      <c r="A579" t="s">
        <v>1244</v>
      </c>
      <c r="B579">
        <v>602284</v>
      </c>
      <c r="C579" t="s">
        <v>1245</v>
      </c>
      <c r="D579">
        <v>879112</v>
      </c>
      <c r="E579" t="s">
        <v>1248</v>
      </c>
      <c r="F579">
        <v>602678</v>
      </c>
      <c r="G579" t="s">
        <v>4042</v>
      </c>
      <c r="H579" t="s">
        <v>2738</v>
      </c>
      <c r="I579" t="s">
        <v>2457</v>
      </c>
      <c r="J579" t="s">
        <v>2739</v>
      </c>
      <c r="K579">
        <v>-1.2500000000000002E-2</v>
      </c>
      <c r="L579">
        <v>-4.6160144310379271E-2</v>
      </c>
      <c r="M579">
        <f t="shared" si="8"/>
        <v>-3.3660144310379267E-2</v>
      </c>
    </row>
    <row r="580" spans="1:13">
      <c r="A580" t="s">
        <v>1244</v>
      </c>
      <c r="B580">
        <v>602284</v>
      </c>
      <c r="C580" t="s">
        <v>1318</v>
      </c>
      <c r="D580">
        <v>879496</v>
      </c>
      <c r="E580" t="s">
        <v>1320</v>
      </c>
      <c r="F580">
        <v>933768</v>
      </c>
      <c r="G580" t="s">
        <v>4103</v>
      </c>
      <c r="H580" t="s">
        <v>4058</v>
      </c>
      <c r="I580" t="s">
        <v>2457</v>
      </c>
      <c r="J580" t="s">
        <v>2739</v>
      </c>
      <c r="K580">
        <v>0</v>
      </c>
      <c r="L580">
        <v>-3.0000000000000006E-2</v>
      </c>
      <c r="M580">
        <f t="shared" si="8"/>
        <v>-3.0000000000000006E-2</v>
      </c>
    </row>
    <row r="581" spans="1:13">
      <c r="A581" t="s">
        <v>1244</v>
      </c>
      <c r="B581">
        <v>602284</v>
      </c>
      <c r="C581" t="s">
        <v>1318</v>
      </c>
      <c r="D581">
        <v>879496</v>
      </c>
      <c r="E581" t="s">
        <v>1322</v>
      </c>
      <c r="F581">
        <v>933896</v>
      </c>
      <c r="G581" t="s">
        <v>4095</v>
      </c>
      <c r="H581" t="s">
        <v>4058</v>
      </c>
      <c r="I581" t="s">
        <v>2457</v>
      </c>
      <c r="J581" t="s">
        <v>2739</v>
      </c>
      <c r="K581">
        <v>0</v>
      </c>
      <c r="L581">
        <v>-3.0000000000000006E-2</v>
      </c>
      <c r="M581">
        <f t="shared" ref="M581:M644" si="9">L581-K581</f>
        <v>-3.0000000000000006E-2</v>
      </c>
    </row>
    <row r="582" spans="1:13">
      <c r="A582" t="s">
        <v>1244</v>
      </c>
      <c r="B582">
        <v>602284</v>
      </c>
      <c r="C582" t="s">
        <v>1318</v>
      </c>
      <c r="D582">
        <v>879496</v>
      </c>
      <c r="E582" t="s">
        <v>1321</v>
      </c>
      <c r="F582">
        <v>843024</v>
      </c>
      <c r="G582" t="s">
        <v>4101</v>
      </c>
      <c r="H582" t="s">
        <v>4058</v>
      </c>
      <c r="I582" t="s">
        <v>2457</v>
      </c>
      <c r="J582" t="s">
        <v>2739</v>
      </c>
      <c r="K582">
        <v>0</v>
      </c>
      <c r="L582">
        <v>-3.0000000000000006E-2</v>
      </c>
      <c r="M582">
        <f t="shared" si="9"/>
        <v>-3.0000000000000006E-2</v>
      </c>
    </row>
    <row r="583" spans="1:13">
      <c r="A583" t="s">
        <v>1717</v>
      </c>
      <c r="B583">
        <v>700645</v>
      </c>
      <c r="C583" t="s">
        <v>1719</v>
      </c>
      <c r="D583">
        <v>700646</v>
      </c>
      <c r="E583" t="s">
        <v>1722</v>
      </c>
      <c r="F583">
        <v>700647</v>
      </c>
      <c r="G583" t="s">
        <v>4156</v>
      </c>
      <c r="H583" t="s">
        <v>2505</v>
      </c>
      <c r="I583" t="s">
        <v>2457</v>
      </c>
      <c r="J583" t="s">
        <v>1717</v>
      </c>
      <c r="K583">
        <v>0</v>
      </c>
      <c r="L583">
        <v>-2.5000000000000001E-2</v>
      </c>
      <c r="M583">
        <f t="shared" si="9"/>
        <v>-2.5000000000000001E-2</v>
      </c>
    </row>
    <row r="584" spans="1:13">
      <c r="A584" t="s">
        <v>1244</v>
      </c>
      <c r="B584">
        <v>602284</v>
      </c>
      <c r="C584" t="s">
        <v>1318</v>
      </c>
      <c r="D584">
        <v>879496</v>
      </c>
      <c r="E584" t="s">
        <v>1319</v>
      </c>
      <c r="F584">
        <v>819344</v>
      </c>
      <c r="G584" t="s">
        <v>4098</v>
      </c>
      <c r="H584" t="s">
        <v>4058</v>
      </c>
      <c r="I584" t="s">
        <v>2457</v>
      </c>
      <c r="J584" t="s">
        <v>2739</v>
      </c>
      <c r="K584">
        <v>0</v>
      </c>
      <c r="L584">
        <v>-3.0000000000000006E-2</v>
      </c>
      <c r="M584">
        <f t="shared" si="9"/>
        <v>-3.0000000000000006E-2</v>
      </c>
    </row>
    <row r="585" spans="1:13">
      <c r="A585" t="s">
        <v>1244</v>
      </c>
      <c r="B585">
        <v>602284</v>
      </c>
      <c r="C585" t="s">
        <v>1324</v>
      </c>
      <c r="D585">
        <v>880008</v>
      </c>
      <c r="E585" t="s">
        <v>1330</v>
      </c>
      <c r="F585">
        <v>947720</v>
      </c>
      <c r="G585" t="s">
        <v>4093</v>
      </c>
      <c r="H585" t="s">
        <v>4159</v>
      </c>
      <c r="I585" t="s">
        <v>2457</v>
      </c>
      <c r="J585" t="s">
        <v>2739</v>
      </c>
      <c r="K585">
        <v>-0.02</v>
      </c>
      <c r="L585">
        <v>-0.05</v>
      </c>
      <c r="M585">
        <f t="shared" si="9"/>
        <v>-3.0000000000000002E-2</v>
      </c>
    </row>
    <row r="586" spans="1:13">
      <c r="A586" t="s">
        <v>1244</v>
      </c>
      <c r="B586">
        <v>602284</v>
      </c>
      <c r="C586" t="s">
        <v>1324</v>
      </c>
      <c r="D586">
        <v>880008</v>
      </c>
      <c r="E586" t="s">
        <v>1328</v>
      </c>
      <c r="F586">
        <v>893320</v>
      </c>
      <c r="G586" t="s">
        <v>4085</v>
      </c>
      <c r="H586" t="s">
        <v>4159</v>
      </c>
      <c r="I586" t="s">
        <v>2457</v>
      </c>
      <c r="J586" t="s">
        <v>2739</v>
      </c>
      <c r="K586">
        <v>-0.02</v>
      </c>
      <c r="L586">
        <v>-5.3303978922121076E-2</v>
      </c>
      <c r="M586">
        <f t="shared" si="9"/>
        <v>-3.3303978922121072E-2</v>
      </c>
    </row>
    <row r="587" spans="1:13">
      <c r="A587" t="s">
        <v>1244</v>
      </c>
      <c r="B587">
        <v>602284</v>
      </c>
      <c r="C587" t="s">
        <v>1324</v>
      </c>
      <c r="D587">
        <v>880008</v>
      </c>
      <c r="E587" t="s">
        <v>1325</v>
      </c>
      <c r="F587">
        <v>700718</v>
      </c>
      <c r="G587" t="s">
        <v>4079</v>
      </c>
      <c r="H587" t="s">
        <v>4159</v>
      </c>
      <c r="I587" t="s">
        <v>2457</v>
      </c>
      <c r="J587" t="s">
        <v>2739</v>
      </c>
      <c r="K587">
        <v>-1.7500000000000009E-2</v>
      </c>
      <c r="L587">
        <v>-4.8640967673723987E-2</v>
      </c>
      <c r="M587">
        <f t="shared" si="9"/>
        <v>-3.1140967673723978E-2</v>
      </c>
    </row>
    <row r="588" spans="1:13">
      <c r="A588" t="s">
        <v>1244</v>
      </c>
      <c r="B588">
        <v>602284</v>
      </c>
      <c r="C588" t="s">
        <v>1324</v>
      </c>
      <c r="D588">
        <v>880008</v>
      </c>
      <c r="E588" t="s">
        <v>1334</v>
      </c>
      <c r="F588">
        <v>893192</v>
      </c>
      <c r="G588" t="s">
        <v>4087</v>
      </c>
      <c r="H588" t="s">
        <v>4159</v>
      </c>
      <c r="I588" t="s">
        <v>2457</v>
      </c>
      <c r="J588" t="s">
        <v>2739</v>
      </c>
      <c r="K588">
        <v>-0.02</v>
      </c>
      <c r="L588">
        <v>-5.3497879653950017E-2</v>
      </c>
      <c r="M588">
        <f t="shared" si="9"/>
        <v>-3.3497879653950013E-2</v>
      </c>
    </row>
    <row r="589" spans="1:13">
      <c r="A589" t="s">
        <v>1244</v>
      </c>
      <c r="B589">
        <v>602284</v>
      </c>
      <c r="C589" t="s">
        <v>1324</v>
      </c>
      <c r="D589">
        <v>880008</v>
      </c>
      <c r="E589" t="s">
        <v>1331</v>
      </c>
      <c r="F589">
        <v>855056</v>
      </c>
      <c r="G589" t="s">
        <v>4091</v>
      </c>
      <c r="H589" t="s">
        <v>4159</v>
      </c>
      <c r="I589" t="s">
        <v>2457</v>
      </c>
      <c r="J589" t="s">
        <v>2739</v>
      </c>
      <c r="K589">
        <v>-0.02</v>
      </c>
      <c r="L589">
        <v>-0.05</v>
      </c>
      <c r="M589">
        <f t="shared" si="9"/>
        <v>-3.0000000000000002E-2</v>
      </c>
    </row>
    <row r="590" spans="1:13">
      <c r="A590" t="s">
        <v>1244</v>
      </c>
      <c r="B590">
        <v>602284</v>
      </c>
      <c r="C590" t="s">
        <v>1324</v>
      </c>
      <c r="D590">
        <v>880008</v>
      </c>
      <c r="E590" t="s">
        <v>1329</v>
      </c>
      <c r="F590">
        <v>700710</v>
      </c>
      <c r="G590" t="s">
        <v>4081</v>
      </c>
      <c r="H590" t="s">
        <v>4159</v>
      </c>
      <c r="I590" t="s">
        <v>2457</v>
      </c>
      <c r="J590" t="s">
        <v>2739</v>
      </c>
      <c r="K590">
        <v>-1.7500000000000009E-2</v>
      </c>
      <c r="L590">
        <v>-5.0503160355382597E-2</v>
      </c>
      <c r="M590">
        <f t="shared" si="9"/>
        <v>-3.3003160355382588E-2</v>
      </c>
    </row>
    <row r="591" spans="1:13">
      <c r="A591" t="s">
        <v>1244</v>
      </c>
      <c r="B591">
        <v>602284</v>
      </c>
      <c r="C591" t="s">
        <v>1324</v>
      </c>
      <c r="D591">
        <v>880008</v>
      </c>
      <c r="E591" t="s">
        <v>1332</v>
      </c>
      <c r="F591">
        <v>892936</v>
      </c>
      <c r="G591" t="s">
        <v>4083</v>
      </c>
      <c r="H591" t="s">
        <v>4159</v>
      </c>
      <c r="I591" t="s">
        <v>2457</v>
      </c>
      <c r="J591" t="s">
        <v>2739</v>
      </c>
      <c r="K591">
        <v>-1.7500000000000009E-2</v>
      </c>
      <c r="L591">
        <v>-4.7500000000000014E-2</v>
      </c>
      <c r="M591">
        <f t="shared" si="9"/>
        <v>-3.0000000000000006E-2</v>
      </c>
    </row>
    <row r="592" spans="1:13">
      <c r="A592" t="s">
        <v>1244</v>
      </c>
      <c r="B592">
        <v>602284</v>
      </c>
      <c r="C592" t="s">
        <v>1324</v>
      </c>
      <c r="D592">
        <v>880008</v>
      </c>
      <c r="E592" t="s">
        <v>1326</v>
      </c>
      <c r="F592">
        <v>893064</v>
      </c>
      <c r="G592" t="s">
        <v>4077</v>
      </c>
      <c r="H592" t="s">
        <v>4159</v>
      </c>
      <c r="I592" t="s">
        <v>2457</v>
      </c>
      <c r="J592" t="s">
        <v>2739</v>
      </c>
      <c r="K592">
        <v>-0.02</v>
      </c>
      <c r="L592">
        <v>-5.3572769627301356E-2</v>
      </c>
      <c r="M592">
        <f t="shared" si="9"/>
        <v>-3.3572769627301352E-2</v>
      </c>
    </row>
    <row r="593" spans="1:13">
      <c r="A593" t="s">
        <v>2267</v>
      </c>
      <c r="B593">
        <v>604579</v>
      </c>
      <c r="C593" t="s">
        <v>2290</v>
      </c>
      <c r="D593">
        <v>872072</v>
      </c>
      <c r="G593" t="s">
        <v>4168</v>
      </c>
      <c r="H593" t="s">
        <v>4168</v>
      </c>
      <c r="I593" t="s">
        <v>2547</v>
      </c>
      <c r="J593" t="s">
        <v>2267</v>
      </c>
      <c r="K593">
        <v>-0.02</v>
      </c>
      <c r="L593">
        <v>-3.5000000000000003E-2</v>
      </c>
      <c r="M593">
        <f t="shared" si="9"/>
        <v>-1.5000000000000003E-2</v>
      </c>
    </row>
    <row r="594" spans="1:13">
      <c r="A594" t="s">
        <v>1244</v>
      </c>
      <c r="B594">
        <v>602284</v>
      </c>
      <c r="C594" t="s">
        <v>1324</v>
      </c>
      <c r="D594">
        <v>880008</v>
      </c>
      <c r="E594" t="s">
        <v>1327</v>
      </c>
      <c r="F594">
        <v>998664</v>
      </c>
      <c r="G594" t="s">
        <v>4089</v>
      </c>
      <c r="H594" t="s">
        <v>4159</v>
      </c>
      <c r="I594" t="s">
        <v>2457</v>
      </c>
      <c r="J594" t="s">
        <v>2739</v>
      </c>
      <c r="K594">
        <v>-0.02</v>
      </c>
      <c r="L594">
        <v>-5.0372402681796685E-2</v>
      </c>
      <c r="M594">
        <f t="shared" si="9"/>
        <v>-3.0372402681796685E-2</v>
      </c>
    </row>
    <row r="595" spans="1:13">
      <c r="A595" t="s">
        <v>1444</v>
      </c>
      <c r="B595">
        <v>801928</v>
      </c>
      <c r="C595" t="s">
        <v>1450</v>
      </c>
      <c r="D595">
        <v>989320</v>
      </c>
      <c r="G595" t="s">
        <v>4169</v>
      </c>
      <c r="H595" t="s">
        <v>4169</v>
      </c>
      <c r="I595" t="s">
        <v>2971</v>
      </c>
      <c r="J595" t="s">
        <v>3208</v>
      </c>
      <c r="K595">
        <v>-0.02</v>
      </c>
      <c r="L595">
        <v>-5.1469330415583311E-2</v>
      </c>
      <c r="M595">
        <f t="shared" si="9"/>
        <v>-3.1469330415583308E-2</v>
      </c>
    </row>
    <row r="596" spans="1:13">
      <c r="A596" t="s">
        <v>2292</v>
      </c>
      <c r="B596">
        <v>604206</v>
      </c>
      <c r="C596" t="s">
        <v>2315</v>
      </c>
      <c r="D596">
        <v>860040</v>
      </c>
      <c r="G596" t="s">
        <v>4170</v>
      </c>
      <c r="H596" t="s">
        <v>4170</v>
      </c>
      <c r="I596" t="s">
        <v>2971</v>
      </c>
      <c r="J596" t="s">
        <v>2292</v>
      </c>
      <c r="K596">
        <v>-0.02</v>
      </c>
      <c r="L596">
        <v>-4.0000000000000008E-2</v>
      </c>
      <c r="M596">
        <f t="shared" si="9"/>
        <v>-2.0000000000000007E-2</v>
      </c>
    </row>
    <row r="597" spans="1:13">
      <c r="A597" t="s">
        <v>1244</v>
      </c>
      <c r="B597">
        <v>602284</v>
      </c>
      <c r="C597" t="s">
        <v>1309</v>
      </c>
      <c r="D597">
        <v>877576</v>
      </c>
      <c r="E597" t="s">
        <v>1314</v>
      </c>
      <c r="F597">
        <v>890120</v>
      </c>
      <c r="G597" t="s">
        <v>4069</v>
      </c>
      <c r="H597" t="s">
        <v>3755</v>
      </c>
      <c r="I597" t="s">
        <v>2457</v>
      </c>
      <c r="J597" t="s">
        <v>2739</v>
      </c>
      <c r="K597">
        <v>-0.02</v>
      </c>
      <c r="L597">
        <v>-0.05</v>
      </c>
      <c r="M597">
        <f t="shared" si="9"/>
        <v>-3.0000000000000002E-2</v>
      </c>
    </row>
    <row r="598" spans="1:13">
      <c r="A598" t="s">
        <v>2014</v>
      </c>
      <c r="B598">
        <v>824328</v>
      </c>
      <c r="C598" t="s">
        <v>2017</v>
      </c>
      <c r="D598">
        <v>840328</v>
      </c>
      <c r="G598" t="s">
        <v>3814</v>
      </c>
      <c r="H598" t="s">
        <v>3814</v>
      </c>
      <c r="I598" t="s">
        <v>246</v>
      </c>
      <c r="J598" t="s">
        <v>2014</v>
      </c>
      <c r="K598">
        <v>-1.2500000000000002E-2</v>
      </c>
      <c r="L598">
        <v>-4.2500000000000003E-2</v>
      </c>
      <c r="M598">
        <f t="shared" si="9"/>
        <v>-0.03</v>
      </c>
    </row>
    <row r="599" spans="1:13">
      <c r="A599" t="s">
        <v>1997</v>
      </c>
      <c r="B599">
        <v>824584</v>
      </c>
      <c r="C599" t="s">
        <v>1998</v>
      </c>
      <c r="D599">
        <v>902920</v>
      </c>
      <c r="G599" t="s">
        <v>3719</v>
      </c>
      <c r="H599" t="s">
        <v>3719</v>
      </c>
      <c r="I599" t="s">
        <v>246</v>
      </c>
      <c r="J599" t="s">
        <v>1997</v>
      </c>
      <c r="K599">
        <v>-0.02</v>
      </c>
      <c r="L599">
        <v>-4.8693791007644607E-2</v>
      </c>
      <c r="M599">
        <f t="shared" si="9"/>
        <v>-2.8693791007644607E-2</v>
      </c>
    </row>
    <row r="600" spans="1:13">
      <c r="A600" t="s">
        <v>1348</v>
      </c>
      <c r="B600">
        <v>601450</v>
      </c>
      <c r="C600" t="s">
        <v>1364</v>
      </c>
      <c r="D600">
        <v>849544</v>
      </c>
      <c r="E600" t="s">
        <v>1371</v>
      </c>
      <c r="F600">
        <v>601461</v>
      </c>
      <c r="G600" t="s">
        <v>4174</v>
      </c>
      <c r="H600" t="s">
        <v>3644</v>
      </c>
      <c r="I600" t="s">
        <v>2457</v>
      </c>
      <c r="J600" t="s">
        <v>1348</v>
      </c>
      <c r="K600">
        <v>-0.02</v>
      </c>
      <c r="L600">
        <v>-5.0671441600434075E-2</v>
      </c>
      <c r="M600">
        <f t="shared" si="9"/>
        <v>-3.0671441600434075E-2</v>
      </c>
    </row>
    <row r="601" spans="1:13">
      <c r="A601" t="s">
        <v>2028</v>
      </c>
      <c r="B601">
        <v>601303</v>
      </c>
      <c r="C601" t="s">
        <v>2037</v>
      </c>
      <c r="D601">
        <v>601310</v>
      </c>
      <c r="E601" t="s">
        <v>2041</v>
      </c>
      <c r="F601">
        <v>601317</v>
      </c>
      <c r="G601" t="s">
        <v>3669</v>
      </c>
      <c r="H601" t="s">
        <v>2415</v>
      </c>
      <c r="I601" t="s">
        <v>246</v>
      </c>
      <c r="J601" t="s">
        <v>2028</v>
      </c>
      <c r="K601">
        <v>-1.2500000000000002E-2</v>
      </c>
      <c r="L601">
        <v>-4.1019370722238567E-2</v>
      </c>
      <c r="M601">
        <f t="shared" si="9"/>
        <v>-2.8519370722238563E-2</v>
      </c>
    </row>
    <row r="602" spans="1:13">
      <c r="A602" t="s">
        <v>2072</v>
      </c>
      <c r="B602">
        <v>601739</v>
      </c>
      <c r="C602" t="s">
        <v>2109</v>
      </c>
      <c r="D602">
        <v>909064</v>
      </c>
      <c r="E602" t="s">
        <v>2114</v>
      </c>
      <c r="F602">
        <v>909832</v>
      </c>
      <c r="G602" t="s">
        <v>3210</v>
      </c>
      <c r="H602" t="s">
        <v>2817</v>
      </c>
      <c r="I602" t="s">
        <v>2403</v>
      </c>
      <c r="J602" t="s">
        <v>2818</v>
      </c>
      <c r="K602">
        <v>-0.02</v>
      </c>
      <c r="L602">
        <v>-4.9999999999999992E-3</v>
      </c>
      <c r="M602">
        <f t="shared" si="9"/>
        <v>1.5000000000000001E-2</v>
      </c>
    </row>
    <row r="603" spans="1:13">
      <c r="A603" t="s">
        <v>1717</v>
      </c>
      <c r="B603">
        <v>700645</v>
      </c>
      <c r="C603" t="s">
        <v>1752</v>
      </c>
      <c r="D603">
        <v>2315408</v>
      </c>
      <c r="E603" t="s">
        <v>1755</v>
      </c>
      <c r="F603">
        <v>2319248</v>
      </c>
      <c r="G603" t="s">
        <v>4143</v>
      </c>
      <c r="H603" t="s">
        <v>3767</v>
      </c>
      <c r="I603" t="s">
        <v>2457</v>
      </c>
      <c r="J603" t="s">
        <v>1717</v>
      </c>
      <c r="K603">
        <v>0</v>
      </c>
      <c r="L603">
        <v>-2.5000000000000001E-2</v>
      </c>
      <c r="M603">
        <f t="shared" si="9"/>
        <v>-2.5000000000000001E-2</v>
      </c>
    </row>
    <row r="604" spans="1:13">
      <c r="A604" t="s">
        <v>2160</v>
      </c>
      <c r="B604">
        <v>603014</v>
      </c>
      <c r="C604" t="s">
        <v>2246</v>
      </c>
      <c r="D604">
        <v>835080</v>
      </c>
      <c r="G604" t="s">
        <v>4179</v>
      </c>
      <c r="H604" t="s">
        <v>4179</v>
      </c>
      <c r="I604" t="s">
        <v>2971</v>
      </c>
      <c r="J604" t="s">
        <v>3062</v>
      </c>
      <c r="K604">
        <v>-0.02</v>
      </c>
      <c r="L604">
        <v>-2.5000000000000005E-2</v>
      </c>
      <c r="M604">
        <f t="shared" si="9"/>
        <v>-5.0000000000000044E-3</v>
      </c>
    </row>
    <row r="605" spans="1:13">
      <c r="A605" t="s">
        <v>1581</v>
      </c>
      <c r="B605">
        <v>605248</v>
      </c>
      <c r="C605" t="s">
        <v>1582</v>
      </c>
      <c r="D605">
        <v>905224</v>
      </c>
      <c r="E605" t="s">
        <v>1583</v>
      </c>
      <c r="F605">
        <v>906376</v>
      </c>
      <c r="G605" t="s">
        <v>3580</v>
      </c>
      <c r="H605" t="s">
        <v>4181</v>
      </c>
      <c r="I605" t="s">
        <v>246</v>
      </c>
      <c r="J605" t="s">
        <v>1581</v>
      </c>
      <c r="K605">
        <v>-0.02</v>
      </c>
      <c r="L605">
        <v>-4.2163264757469357E-2</v>
      </c>
      <c r="M605">
        <f t="shared" si="9"/>
        <v>-2.2163264757469357E-2</v>
      </c>
    </row>
    <row r="606" spans="1:13">
      <c r="A606" t="s">
        <v>1581</v>
      </c>
      <c r="B606">
        <v>605248</v>
      </c>
      <c r="C606" t="s">
        <v>1582</v>
      </c>
      <c r="D606">
        <v>905224</v>
      </c>
      <c r="E606" t="s">
        <v>1591</v>
      </c>
      <c r="F606">
        <v>906248</v>
      </c>
      <c r="G606" t="s">
        <v>3595</v>
      </c>
      <c r="H606" t="s">
        <v>4181</v>
      </c>
      <c r="I606" t="s">
        <v>246</v>
      </c>
      <c r="J606" t="s">
        <v>1581</v>
      </c>
      <c r="K606">
        <v>-0.02</v>
      </c>
      <c r="L606">
        <v>-4.4623868823100904E-2</v>
      </c>
      <c r="M606">
        <f t="shared" si="9"/>
        <v>-2.4623868823100904E-2</v>
      </c>
    </row>
    <row r="607" spans="1:13">
      <c r="A607" t="s">
        <v>1496</v>
      </c>
      <c r="B607">
        <v>951432</v>
      </c>
      <c r="C607" t="s">
        <v>1503</v>
      </c>
      <c r="D607">
        <v>810000</v>
      </c>
      <c r="G607" t="s">
        <v>4184</v>
      </c>
      <c r="H607" t="s">
        <v>4184</v>
      </c>
      <c r="I607" t="s">
        <v>2971</v>
      </c>
      <c r="J607" t="s">
        <v>2292</v>
      </c>
      <c r="K607">
        <v>-0.02</v>
      </c>
      <c r="L607">
        <v>-4.0000000000000008E-2</v>
      </c>
      <c r="M607">
        <f t="shared" si="9"/>
        <v>-2.0000000000000007E-2</v>
      </c>
    </row>
    <row r="608" spans="1:13">
      <c r="A608" t="s">
        <v>1581</v>
      </c>
      <c r="B608">
        <v>605248</v>
      </c>
      <c r="C608" t="s">
        <v>1582</v>
      </c>
      <c r="D608">
        <v>905224</v>
      </c>
      <c r="E608" t="s">
        <v>1584</v>
      </c>
      <c r="F608">
        <v>605281</v>
      </c>
      <c r="G608" t="s">
        <v>3577</v>
      </c>
      <c r="H608" t="s">
        <v>4181</v>
      </c>
      <c r="I608" t="s">
        <v>246</v>
      </c>
      <c r="J608" t="s">
        <v>1581</v>
      </c>
      <c r="K608">
        <v>-0.02</v>
      </c>
      <c r="L608">
        <v>-4.2634391413865907E-2</v>
      </c>
      <c r="M608">
        <f t="shared" si="9"/>
        <v>-2.2634391413865907E-2</v>
      </c>
    </row>
    <row r="609" spans="1:13">
      <c r="A609" t="s">
        <v>1581</v>
      </c>
      <c r="B609">
        <v>605248</v>
      </c>
      <c r="C609" t="s">
        <v>1582</v>
      </c>
      <c r="D609">
        <v>905224</v>
      </c>
      <c r="E609" t="s">
        <v>1587</v>
      </c>
      <c r="F609">
        <v>906760</v>
      </c>
      <c r="G609" t="s">
        <v>3574</v>
      </c>
      <c r="H609" t="s">
        <v>4181</v>
      </c>
      <c r="I609" t="s">
        <v>246</v>
      </c>
      <c r="J609" t="s">
        <v>1581</v>
      </c>
      <c r="K609">
        <v>-1.2500000000000002E-2</v>
      </c>
      <c r="L609">
        <v>-3.4956740626526407E-2</v>
      </c>
      <c r="M609">
        <f t="shared" si="9"/>
        <v>-2.2456740626526403E-2</v>
      </c>
    </row>
    <row r="610" spans="1:13">
      <c r="A610" t="s">
        <v>1581</v>
      </c>
      <c r="B610">
        <v>605248</v>
      </c>
      <c r="C610" t="s">
        <v>1582</v>
      </c>
      <c r="D610">
        <v>905224</v>
      </c>
      <c r="E610" t="s">
        <v>1592</v>
      </c>
      <c r="F610">
        <v>905992</v>
      </c>
      <c r="G610" t="s">
        <v>3589</v>
      </c>
      <c r="H610" t="s">
        <v>4181</v>
      </c>
      <c r="I610" t="s">
        <v>246</v>
      </c>
      <c r="J610" t="s">
        <v>1581</v>
      </c>
      <c r="K610">
        <v>-0.02</v>
      </c>
      <c r="L610">
        <v>-4.1208802306454309E-2</v>
      </c>
      <c r="M610">
        <f t="shared" si="9"/>
        <v>-2.1208802306454309E-2</v>
      </c>
    </row>
    <row r="611" spans="1:13">
      <c r="A611" t="s">
        <v>1581</v>
      </c>
      <c r="B611">
        <v>605248</v>
      </c>
      <c r="C611" t="s">
        <v>1582</v>
      </c>
      <c r="D611">
        <v>905224</v>
      </c>
      <c r="E611" t="s">
        <v>1593</v>
      </c>
      <c r="F611">
        <v>906504</v>
      </c>
      <c r="G611" t="s">
        <v>3568</v>
      </c>
      <c r="H611" t="s">
        <v>4181</v>
      </c>
      <c r="I611" t="s">
        <v>246</v>
      </c>
      <c r="J611" t="s">
        <v>1581</v>
      </c>
      <c r="K611">
        <v>-0.02</v>
      </c>
      <c r="L611">
        <v>-3.5000000000000003E-2</v>
      </c>
      <c r="M611">
        <f t="shared" si="9"/>
        <v>-1.5000000000000003E-2</v>
      </c>
    </row>
    <row r="612" spans="1:13">
      <c r="A612" t="s">
        <v>1581</v>
      </c>
      <c r="B612">
        <v>605248</v>
      </c>
      <c r="C612" t="s">
        <v>1582</v>
      </c>
      <c r="D612">
        <v>905224</v>
      </c>
      <c r="E612" t="s">
        <v>1588</v>
      </c>
      <c r="F612">
        <v>605289</v>
      </c>
      <c r="G612" t="s">
        <v>3592</v>
      </c>
      <c r="H612" t="s">
        <v>4181</v>
      </c>
      <c r="I612" t="s">
        <v>246</v>
      </c>
      <c r="J612" t="s">
        <v>1581</v>
      </c>
      <c r="K612">
        <v>-0.02</v>
      </c>
      <c r="L612">
        <v>-4.6112094023092701E-2</v>
      </c>
      <c r="M612">
        <f t="shared" si="9"/>
        <v>-2.61120940230927E-2</v>
      </c>
    </row>
    <row r="613" spans="1:13">
      <c r="A613" t="s">
        <v>1444</v>
      </c>
      <c r="B613">
        <v>801928</v>
      </c>
      <c r="C613" t="s">
        <v>1488</v>
      </c>
      <c r="D613">
        <v>990216</v>
      </c>
      <c r="G613" t="s">
        <v>4190</v>
      </c>
      <c r="H613" t="s">
        <v>4190</v>
      </c>
      <c r="I613" t="s">
        <v>2971</v>
      </c>
      <c r="J613" t="s">
        <v>3208</v>
      </c>
      <c r="K613">
        <v>-0.02</v>
      </c>
      <c r="L613">
        <v>-0.05</v>
      </c>
      <c r="M613">
        <f t="shared" si="9"/>
        <v>-3.0000000000000002E-2</v>
      </c>
    </row>
    <row r="614" spans="1:13">
      <c r="A614" t="s">
        <v>1581</v>
      </c>
      <c r="B614">
        <v>605248</v>
      </c>
      <c r="C614" t="s">
        <v>1582</v>
      </c>
      <c r="D614">
        <v>905224</v>
      </c>
      <c r="E614" t="s">
        <v>1590</v>
      </c>
      <c r="F614">
        <v>906632</v>
      </c>
      <c r="G614" t="s">
        <v>3583</v>
      </c>
      <c r="H614" t="s">
        <v>4181</v>
      </c>
      <c r="I614" t="s">
        <v>246</v>
      </c>
      <c r="J614" t="s">
        <v>1581</v>
      </c>
      <c r="K614">
        <v>-0.02</v>
      </c>
      <c r="L614">
        <v>-4.2899734209246879E-2</v>
      </c>
      <c r="M614">
        <f t="shared" si="9"/>
        <v>-2.2899734209246878E-2</v>
      </c>
    </row>
    <row r="615" spans="1:13">
      <c r="A615" t="s">
        <v>1581</v>
      </c>
      <c r="B615">
        <v>605248</v>
      </c>
      <c r="C615" t="s">
        <v>1582</v>
      </c>
      <c r="D615">
        <v>905224</v>
      </c>
      <c r="E615" t="s">
        <v>1586</v>
      </c>
      <c r="F615">
        <v>960392</v>
      </c>
      <c r="G615" t="s">
        <v>3565</v>
      </c>
      <c r="H615" t="s">
        <v>4181</v>
      </c>
      <c r="I615" t="s">
        <v>246</v>
      </c>
      <c r="J615" t="s">
        <v>1581</v>
      </c>
      <c r="K615">
        <v>-0.02</v>
      </c>
      <c r="L615">
        <v>-3.5000000000000003E-2</v>
      </c>
      <c r="M615">
        <f t="shared" si="9"/>
        <v>-1.5000000000000003E-2</v>
      </c>
    </row>
    <row r="616" spans="1:13">
      <c r="A616" t="s">
        <v>1615</v>
      </c>
      <c r="B616">
        <v>700437</v>
      </c>
      <c r="C616" t="s">
        <v>1650</v>
      </c>
      <c r="D616">
        <v>914952</v>
      </c>
      <c r="E616" t="s">
        <v>1654</v>
      </c>
      <c r="F616">
        <v>918664</v>
      </c>
      <c r="G616" t="s">
        <v>4193</v>
      </c>
      <c r="H616" t="s">
        <v>3597</v>
      </c>
      <c r="I616" t="s">
        <v>2457</v>
      </c>
      <c r="J616" t="s">
        <v>1615</v>
      </c>
      <c r="K616">
        <v>-0.02</v>
      </c>
      <c r="L616">
        <v>-4.1467291950345597E-2</v>
      </c>
      <c r="M616">
        <f t="shared" si="9"/>
        <v>-2.1467291950345597E-2</v>
      </c>
    </row>
    <row r="617" spans="1:13">
      <c r="A617" t="s">
        <v>1862</v>
      </c>
      <c r="B617">
        <v>600942</v>
      </c>
      <c r="C617" t="s">
        <v>1872</v>
      </c>
      <c r="D617">
        <v>844808</v>
      </c>
      <c r="E617" t="s">
        <v>1889</v>
      </c>
      <c r="F617">
        <v>601106</v>
      </c>
      <c r="G617" t="s">
        <v>3124</v>
      </c>
      <c r="H617" t="s">
        <v>2835</v>
      </c>
      <c r="I617" t="s">
        <v>2403</v>
      </c>
      <c r="J617" t="s">
        <v>1872</v>
      </c>
      <c r="K617">
        <v>-0.02</v>
      </c>
      <c r="L617">
        <v>-3.5999999999999997E-2</v>
      </c>
      <c r="M617">
        <f t="shared" si="9"/>
        <v>-1.5999999999999997E-2</v>
      </c>
    </row>
    <row r="618" spans="1:13">
      <c r="A618" t="s">
        <v>1581</v>
      </c>
      <c r="B618">
        <v>605248</v>
      </c>
      <c r="C618" t="s">
        <v>1594</v>
      </c>
      <c r="D618">
        <v>905608</v>
      </c>
      <c r="E618" t="s">
        <v>1597</v>
      </c>
      <c r="F618">
        <v>605274</v>
      </c>
      <c r="G618" t="s">
        <v>3636</v>
      </c>
      <c r="H618" t="s">
        <v>4194</v>
      </c>
      <c r="I618" t="s">
        <v>246</v>
      </c>
      <c r="J618" t="s">
        <v>1581</v>
      </c>
      <c r="K618">
        <v>-0.01</v>
      </c>
      <c r="L618">
        <v>-3.9409074068515272E-2</v>
      </c>
      <c r="M618">
        <f t="shared" si="9"/>
        <v>-2.940907406851527E-2</v>
      </c>
    </row>
    <row r="619" spans="1:13">
      <c r="A619" t="s">
        <v>1581</v>
      </c>
      <c r="B619">
        <v>605248</v>
      </c>
      <c r="C619" t="s">
        <v>1594</v>
      </c>
      <c r="D619">
        <v>905608</v>
      </c>
      <c r="E619" t="s">
        <v>1603</v>
      </c>
      <c r="F619">
        <v>605280</v>
      </c>
      <c r="G619" t="s">
        <v>3640</v>
      </c>
      <c r="H619" t="s">
        <v>4194</v>
      </c>
      <c r="I619" t="s">
        <v>246</v>
      </c>
      <c r="J619" t="s">
        <v>1581</v>
      </c>
      <c r="K619">
        <v>-0.01</v>
      </c>
      <c r="L619">
        <v>-3.8623069590201321E-2</v>
      </c>
      <c r="M619">
        <f t="shared" si="9"/>
        <v>-2.8623069590201319E-2</v>
      </c>
    </row>
    <row r="620" spans="1:13">
      <c r="A620" t="s">
        <v>1581</v>
      </c>
      <c r="B620">
        <v>605248</v>
      </c>
      <c r="C620" t="s">
        <v>1594</v>
      </c>
      <c r="D620">
        <v>905608</v>
      </c>
      <c r="E620" t="s">
        <v>1604</v>
      </c>
      <c r="F620">
        <v>605273</v>
      </c>
      <c r="G620" t="s">
        <v>3627</v>
      </c>
      <c r="H620" t="s">
        <v>4194</v>
      </c>
      <c r="I620" t="s">
        <v>246</v>
      </c>
      <c r="J620" t="s">
        <v>1581</v>
      </c>
      <c r="K620">
        <v>-0.01</v>
      </c>
      <c r="L620">
        <v>-4.0302408167522376E-2</v>
      </c>
      <c r="M620">
        <f t="shared" si="9"/>
        <v>-3.0302408167522374E-2</v>
      </c>
    </row>
    <row r="621" spans="1:13">
      <c r="A621" t="s">
        <v>1581</v>
      </c>
      <c r="B621">
        <v>605248</v>
      </c>
      <c r="C621" t="s">
        <v>1594</v>
      </c>
      <c r="D621">
        <v>905608</v>
      </c>
      <c r="E621" t="s">
        <v>1599</v>
      </c>
      <c r="F621">
        <v>605268</v>
      </c>
      <c r="G621" t="s">
        <v>3624</v>
      </c>
      <c r="H621" t="s">
        <v>4194</v>
      </c>
      <c r="I621" t="s">
        <v>246</v>
      </c>
      <c r="J621" t="s">
        <v>1581</v>
      </c>
      <c r="K621">
        <v>-0.01</v>
      </c>
      <c r="L621">
        <v>-5.6666767950880562E-2</v>
      </c>
      <c r="M621">
        <f t="shared" si="9"/>
        <v>-4.666676795088056E-2</v>
      </c>
    </row>
    <row r="622" spans="1:13">
      <c r="A622" t="s">
        <v>1581</v>
      </c>
      <c r="B622">
        <v>605248</v>
      </c>
      <c r="C622" t="s">
        <v>1594</v>
      </c>
      <c r="D622">
        <v>905608</v>
      </c>
      <c r="E622" t="s">
        <v>1602</v>
      </c>
      <c r="F622">
        <v>907656</v>
      </c>
      <c r="G622" t="s">
        <v>3633</v>
      </c>
      <c r="H622" t="s">
        <v>4194</v>
      </c>
      <c r="I622" t="s">
        <v>246</v>
      </c>
      <c r="J622" t="s">
        <v>1581</v>
      </c>
      <c r="K622">
        <v>-3.7499999999999999E-2</v>
      </c>
      <c r="L622">
        <v>-6.0969893742831079E-2</v>
      </c>
      <c r="M622">
        <f t="shared" si="9"/>
        <v>-2.346989374283108E-2</v>
      </c>
    </row>
    <row r="623" spans="1:13">
      <c r="A623" t="s">
        <v>1581</v>
      </c>
      <c r="B623">
        <v>605248</v>
      </c>
      <c r="C623" t="s">
        <v>1594</v>
      </c>
      <c r="D623">
        <v>905608</v>
      </c>
      <c r="E623" t="s">
        <v>1595</v>
      </c>
      <c r="F623">
        <v>605272</v>
      </c>
      <c r="G623" t="s">
        <v>3638</v>
      </c>
      <c r="H623" t="s">
        <v>4194</v>
      </c>
      <c r="I623" t="s">
        <v>246</v>
      </c>
      <c r="J623" t="s">
        <v>1581</v>
      </c>
      <c r="K623">
        <v>-0.01</v>
      </c>
      <c r="L623">
        <v>-4.7726813160177919E-2</v>
      </c>
      <c r="M623">
        <f t="shared" si="9"/>
        <v>-3.7726813160177917E-2</v>
      </c>
    </row>
    <row r="624" spans="1:13">
      <c r="A624" t="s">
        <v>1581</v>
      </c>
      <c r="B624">
        <v>605248</v>
      </c>
      <c r="C624" t="s">
        <v>1594</v>
      </c>
      <c r="D624">
        <v>905608</v>
      </c>
      <c r="E624" t="s">
        <v>1601</v>
      </c>
      <c r="F624">
        <v>907784</v>
      </c>
      <c r="G624" t="s">
        <v>3646</v>
      </c>
      <c r="H624" t="s">
        <v>4194</v>
      </c>
      <c r="I624" t="s">
        <v>246</v>
      </c>
      <c r="J624" t="s">
        <v>1581</v>
      </c>
      <c r="K624">
        <v>-5.0000000000000001E-3</v>
      </c>
      <c r="L624">
        <v>-3.0479025692758222E-2</v>
      </c>
      <c r="M624">
        <f t="shared" si="9"/>
        <v>-2.5479025692758221E-2</v>
      </c>
    </row>
    <row r="625" spans="1:13">
      <c r="A625" t="s">
        <v>1581</v>
      </c>
      <c r="B625">
        <v>605248</v>
      </c>
      <c r="C625" t="s">
        <v>1594</v>
      </c>
      <c r="D625">
        <v>905608</v>
      </c>
      <c r="E625" t="s">
        <v>1598</v>
      </c>
      <c r="F625">
        <v>907400</v>
      </c>
      <c r="G625" t="s">
        <v>3630</v>
      </c>
      <c r="H625" t="s">
        <v>4194</v>
      </c>
      <c r="I625" t="s">
        <v>246</v>
      </c>
      <c r="J625" t="s">
        <v>1581</v>
      </c>
      <c r="K625">
        <v>-0.01</v>
      </c>
      <c r="L625">
        <v>-6.7684140154855313E-2</v>
      </c>
      <c r="M625">
        <f t="shared" si="9"/>
        <v>-5.7684140154855311E-2</v>
      </c>
    </row>
    <row r="626" spans="1:13">
      <c r="A626" t="s">
        <v>1581</v>
      </c>
      <c r="B626">
        <v>605248</v>
      </c>
      <c r="C626" t="s">
        <v>1594</v>
      </c>
      <c r="D626">
        <v>905608</v>
      </c>
      <c r="E626" t="s">
        <v>1596</v>
      </c>
      <c r="F626">
        <v>907528</v>
      </c>
      <c r="G626" t="s">
        <v>3645</v>
      </c>
      <c r="H626" t="s">
        <v>4194</v>
      </c>
      <c r="I626" t="s">
        <v>246</v>
      </c>
      <c r="J626" t="s">
        <v>1581</v>
      </c>
      <c r="K626">
        <v>-5.0000000000000001E-3</v>
      </c>
      <c r="L626">
        <v>-4.4079671682024008E-2</v>
      </c>
      <c r="M626">
        <f t="shared" si="9"/>
        <v>-3.907967168202401E-2</v>
      </c>
    </row>
    <row r="627" spans="1:13">
      <c r="A627" t="s">
        <v>1581</v>
      </c>
      <c r="B627">
        <v>605248</v>
      </c>
      <c r="C627" t="s">
        <v>1594</v>
      </c>
      <c r="D627">
        <v>905608</v>
      </c>
      <c r="E627" t="s">
        <v>1600</v>
      </c>
      <c r="F627">
        <v>995080</v>
      </c>
      <c r="G627" t="s">
        <v>3642</v>
      </c>
      <c r="H627" t="s">
        <v>4194</v>
      </c>
      <c r="I627" t="s">
        <v>246</v>
      </c>
      <c r="J627" t="s">
        <v>1581</v>
      </c>
      <c r="K627">
        <v>-5.0000000000000001E-3</v>
      </c>
      <c r="L627">
        <v>-2.3119702840738148E-2</v>
      </c>
      <c r="M627">
        <f t="shared" si="9"/>
        <v>-1.8119702840738147E-2</v>
      </c>
    </row>
    <row r="628" spans="1:13">
      <c r="A628" t="s">
        <v>1496</v>
      </c>
      <c r="B628">
        <v>951432</v>
      </c>
      <c r="C628" t="s">
        <v>1501</v>
      </c>
      <c r="D628">
        <v>953352</v>
      </c>
      <c r="G628" t="s">
        <v>4210</v>
      </c>
      <c r="H628" t="s">
        <v>4210</v>
      </c>
      <c r="I628" t="s">
        <v>2971</v>
      </c>
      <c r="J628" t="s">
        <v>2292</v>
      </c>
      <c r="K628">
        <v>-0.02</v>
      </c>
      <c r="L628">
        <v>-4.0000000000000008E-2</v>
      </c>
      <c r="M628">
        <f t="shared" si="9"/>
        <v>-2.0000000000000007E-2</v>
      </c>
    </row>
    <row r="629" spans="1:13">
      <c r="A629" t="s">
        <v>2028</v>
      </c>
      <c r="B629">
        <v>601303</v>
      </c>
      <c r="C629" t="s">
        <v>2030</v>
      </c>
      <c r="D629">
        <v>601343</v>
      </c>
      <c r="G629" t="s">
        <v>3663</v>
      </c>
      <c r="H629" t="s">
        <v>3663</v>
      </c>
      <c r="I629" t="s">
        <v>246</v>
      </c>
      <c r="J629" t="s">
        <v>2028</v>
      </c>
      <c r="K629">
        <v>-1.2500000000000002E-2</v>
      </c>
      <c r="L629">
        <v>-4.5738178043508902E-2</v>
      </c>
      <c r="M629">
        <f t="shared" si="9"/>
        <v>-3.3238178043508898E-2</v>
      </c>
    </row>
    <row r="630" spans="1:13">
      <c r="A630" t="s">
        <v>2267</v>
      </c>
      <c r="B630">
        <v>604579</v>
      </c>
      <c r="C630" t="s">
        <v>2291</v>
      </c>
      <c r="D630">
        <v>872200</v>
      </c>
      <c r="G630" t="s">
        <v>4213</v>
      </c>
      <c r="H630" t="s">
        <v>4213</v>
      </c>
      <c r="I630" t="s">
        <v>2547</v>
      </c>
      <c r="J630" t="s">
        <v>2267</v>
      </c>
      <c r="K630">
        <v>-0.02</v>
      </c>
      <c r="L630">
        <v>-3.8436735604676892E-2</v>
      </c>
      <c r="M630">
        <f t="shared" si="9"/>
        <v>-1.8436735604676891E-2</v>
      </c>
    </row>
    <row r="631" spans="1:13">
      <c r="A631" t="s">
        <v>1717</v>
      </c>
      <c r="B631">
        <v>700645</v>
      </c>
      <c r="C631" t="s">
        <v>1742</v>
      </c>
      <c r="D631">
        <v>949384</v>
      </c>
      <c r="E631" t="s">
        <v>1748</v>
      </c>
      <c r="F631">
        <v>949768</v>
      </c>
      <c r="G631" t="s">
        <v>4136</v>
      </c>
      <c r="H631" t="s">
        <v>4216</v>
      </c>
      <c r="I631" t="s">
        <v>2457</v>
      </c>
      <c r="J631" t="s">
        <v>1717</v>
      </c>
      <c r="K631">
        <v>-0.02</v>
      </c>
      <c r="L631">
        <v>-4.4999999999999998E-2</v>
      </c>
      <c r="M631">
        <f t="shared" si="9"/>
        <v>-2.4999999999999998E-2</v>
      </c>
    </row>
    <row r="632" spans="1:13">
      <c r="A632" t="s">
        <v>1862</v>
      </c>
      <c r="B632">
        <v>600942</v>
      </c>
      <c r="C632" t="s">
        <v>851</v>
      </c>
      <c r="D632">
        <v>844168</v>
      </c>
      <c r="E632" t="s">
        <v>1895</v>
      </c>
      <c r="F632">
        <v>934536</v>
      </c>
      <c r="G632" t="s">
        <v>2952</v>
      </c>
      <c r="H632" t="s">
        <v>3349</v>
      </c>
      <c r="I632" t="s">
        <v>2403</v>
      </c>
      <c r="J632" t="s">
        <v>1872</v>
      </c>
      <c r="K632">
        <v>-1.7500000000000002E-2</v>
      </c>
      <c r="L632">
        <v>-3.3750000000000002E-2</v>
      </c>
      <c r="M632">
        <f t="shared" si="9"/>
        <v>-1.6250000000000001E-2</v>
      </c>
    </row>
    <row r="633" spans="1:13">
      <c r="A633" t="s">
        <v>2052</v>
      </c>
      <c r="B633">
        <v>602118</v>
      </c>
      <c r="C633" t="s">
        <v>2071</v>
      </c>
      <c r="D633">
        <v>822792</v>
      </c>
      <c r="G633" t="s">
        <v>4221</v>
      </c>
      <c r="H633" t="s">
        <v>4221</v>
      </c>
      <c r="I633" t="s">
        <v>2971</v>
      </c>
      <c r="J633" t="s">
        <v>2052</v>
      </c>
      <c r="K633">
        <v>-0.02</v>
      </c>
      <c r="L633">
        <v>-4.0000000000000008E-2</v>
      </c>
      <c r="M633">
        <f t="shared" si="9"/>
        <v>-2.0000000000000007E-2</v>
      </c>
    </row>
    <row r="634" spans="1:13">
      <c r="A634" t="s">
        <v>1717</v>
      </c>
      <c r="B634">
        <v>700645</v>
      </c>
      <c r="C634" t="s">
        <v>1752</v>
      </c>
      <c r="D634">
        <v>2315408</v>
      </c>
      <c r="E634" t="s">
        <v>1753</v>
      </c>
      <c r="F634">
        <v>2318992</v>
      </c>
      <c r="G634" t="s">
        <v>4142</v>
      </c>
      <c r="H634" t="s">
        <v>3767</v>
      </c>
      <c r="I634" t="s">
        <v>2457</v>
      </c>
      <c r="J634" t="s">
        <v>1717</v>
      </c>
      <c r="K634">
        <v>0</v>
      </c>
      <c r="L634">
        <v>-2.5000000000000001E-2</v>
      </c>
      <c r="M634">
        <f t="shared" si="9"/>
        <v>-2.5000000000000001E-2</v>
      </c>
    </row>
    <row r="635" spans="1:13">
      <c r="A635" t="s">
        <v>2072</v>
      </c>
      <c r="B635">
        <v>601739</v>
      </c>
      <c r="C635" t="s">
        <v>2109</v>
      </c>
      <c r="D635">
        <v>909064</v>
      </c>
      <c r="E635" t="s">
        <v>2117</v>
      </c>
      <c r="F635">
        <v>601936</v>
      </c>
      <c r="G635" t="s">
        <v>3214</v>
      </c>
      <c r="H635" t="s">
        <v>2817</v>
      </c>
      <c r="I635" t="s">
        <v>2403</v>
      </c>
      <c r="J635" t="s">
        <v>2818</v>
      </c>
      <c r="K635">
        <v>-0.02</v>
      </c>
      <c r="L635">
        <v>-6.2575912302686946E-3</v>
      </c>
      <c r="M635">
        <f t="shared" si="9"/>
        <v>1.3742408769731306E-2</v>
      </c>
    </row>
    <row r="636" spans="1:13">
      <c r="A636" t="s">
        <v>2160</v>
      </c>
      <c r="B636">
        <v>603014</v>
      </c>
      <c r="C636" t="s">
        <v>2197</v>
      </c>
      <c r="D636">
        <v>835592</v>
      </c>
      <c r="E636" t="s">
        <v>690</v>
      </c>
      <c r="F636">
        <v>969224</v>
      </c>
      <c r="G636" t="s">
        <v>4227</v>
      </c>
      <c r="H636" t="s">
        <v>3150</v>
      </c>
      <c r="I636" t="s">
        <v>2971</v>
      </c>
      <c r="J636" t="s">
        <v>3062</v>
      </c>
      <c r="K636">
        <v>-0.02</v>
      </c>
      <c r="L636">
        <v>-2.5000000000000005E-2</v>
      </c>
      <c r="M636">
        <f t="shared" si="9"/>
        <v>-5.0000000000000044E-3</v>
      </c>
    </row>
    <row r="637" spans="1:13">
      <c r="A637" t="s">
        <v>1717</v>
      </c>
      <c r="B637">
        <v>700645</v>
      </c>
      <c r="C637" t="s">
        <v>1752</v>
      </c>
      <c r="D637">
        <v>2315408</v>
      </c>
      <c r="E637" t="s">
        <v>1759</v>
      </c>
      <c r="F637">
        <v>2320272</v>
      </c>
      <c r="G637" t="s">
        <v>4145</v>
      </c>
      <c r="H637" t="s">
        <v>3767</v>
      </c>
      <c r="I637" t="s">
        <v>2457</v>
      </c>
      <c r="J637" t="s">
        <v>1717</v>
      </c>
      <c r="K637">
        <v>0</v>
      </c>
      <c r="L637">
        <v>-2.5000000000000001E-2</v>
      </c>
      <c r="M637">
        <f t="shared" si="9"/>
        <v>-2.5000000000000001E-2</v>
      </c>
    </row>
    <row r="638" spans="1:13">
      <c r="A638" t="s">
        <v>1504</v>
      </c>
      <c r="B638">
        <v>601755</v>
      </c>
      <c r="C638" t="s">
        <v>1561</v>
      </c>
      <c r="D638">
        <v>831112</v>
      </c>
      <c r="E638" t="s">
        <v>1564</v>
      </c>
      <c r="F638">
        <v>987912</v>
      </c>
      <c r="G638" t="s">
        <v>4230</v>
      </c>
      <c r="H638" t="s">
        <v>2970</v>
      </c>
      <c r="I638" t="s">
        <v>2971</v>
      </c>
      <c r="J638" t="s">
        <v>2972</v>
      </c>
      <c r="K638">
        <v>-2.7500000000000004E-2</v>
      </c>
      <c r="L638">
        <v>-2.7500000000000004E-2</v>
      </c>
      <c r="M638">
        <f t="shared" si="9"/>
        <v>0</v>
      </c>
    </row>
    <row r="639" spans="1:13">
      <c r="A639" t="s">
        <v>1444</v>
      </c>
      <c r="B639">
        <v>801928</v>
      </c>
      <c r="C639" t="s">
        <v>1454</v>
      </c>
      <c r="D639">
        <v>992904</v>
      </c>
      <c r="E639" t="s">
        <v>1455</v>
      </c>
      <c r="F639">
        <v>993032</v>
      </c>
      <c r="G639" t="s">
        <v>4233</v>
      </c>
      <c r="H639" t="s">
        <v>3544</v>
      </c>
      <c r="I639" t="s">
        <v>2971</v>
      </c>
      <c r="J639" t="s">
        <v>3208</v>
      </c>
      <c r="K639">
        <v>-0.02</v>
      </c>
      <c r="L639">
        <v>-0.05</v>
      </c>
      <c r="M639">
        <f t="shared" si="9"/>
        <v>-3.0000000000000002E-2</v>
      </c>
    </row>
    <row r="640" spans="1:13">
      <c r="A640" t="s">
        <v>2072</v>
      </c>
      <c r="B640">
        <v>601739</v>
      </c>
      <c r="C640" t="s">
        <v>2086</v>
      </c>
      <c r="D640">
        <v>909192</v>
      </c>
      <c r="E640" t="s">
        <v>2097</v>
      </c>
      <c r="F640">
        <v>911752</v>
      </c>
      <c r="G640" t="s">
        <v>3341</v>
      </c>
      <c r="H640" t="s">
        <v>3280</v>
      </c>
      <c r="I640" t="s">
        <v>2403</v>
      </c>
      <c r="J640" t="s">
        <v>2529</v>
      </c>
      <c r="K640">
        <v>-0.02</v>
      </c>
      <c r="L640">
        <v>-4.9999999999999992E-3</v>
      </c>
      <c r="M640">
        <f t="shared" si="9"/>
        <v>1.5000000000000001E-2</v>
      </c>
    </row>
    <row r="641" spans="1:13">
      <c r="A641" t="s">
        <v>2072</v>
      </c>
      <c r="B641">
        <v>601739</v>
      </c>
      <c r="C641" t="s">
        <v>2086</v>
      </c>
      <c r="D641">
        <v>909192</v>
      </c>
      <c r="E641" t="s">
        <v>2091</v>
      </c>
      <c r="F641">
        <v>912008</v>
      </c>
      <c r="G641" t="s">
        <v>3333</v>
      </c>
      <c r="H641" t="s">
        <v>3280</v>
      </c>
      <c r="I641" t="s">
        <v>2403</v>
      </c>
      <c r="J641" t="s">
        <v>2529</v>
      </c>
      <c r="K641">
        <v>-1.7500000000000002E-2</v>
      </c>
      <c r="L641">
        <v>-3.7499999999999999E-3</v>
      </c>
      <c r="M641">
        <f t="shared" si="9"/>
        <v>1.3750000000000002E-2</v>
      </c>
    </row>
    <row r="642" spans="1:13">
      <c r="A642" t="s">
        <v>2072</v>
      </c>
      <c r="B642">
        <v>601739</v>
      </c>
      <c r="C642" t="s">
        <v>2086</v>
      </c>
      <c r="D642">
        <v>909192</v>
      </c>
      <c r="E642" t="s">
        <v>2088</v>
      </c>
      <c r="F642">
        <v>601893</v>
      </c>
      <c r="G642" t="s">
        <v>3329</v>
      </c>
      <c r="H642" t="s">
        <v>3280</v>
      </c>
      <c r="I642" t="s">
        <v>2403</v>
      </c>
      <c r="J642" t="s">
        <v>2529</v>
      </c>
      <c r="K642">
        <v>-0.02</v>
      </c>
      <c r="L642">
        <v>-4.9999999999999992E-3</v>
      </c>
      <c r="M642">
        <f t="shared" si="9"/>
        <v>1.5000000000000001E-2</v>
      </c>
    </row>
    <row r="643" spans="1:13">
      <c r="A643" t="s">
        <v>1581</v>
      </c>
      <c r="B643">
        <v>605248</v>
      </c>
      <c r="C643" t="s">
        <v>1582</v>
      </c>
      <c r="D643">
        <v>905224</v>
      </c>
      <c r="E643" t="s">
        <v>1589</v>
      </c>
      <c r="F643">
        <v>906120</v>
      </c>
      <c r="G643" t="s">
        <v>3586</v>
      </c>
      <c r="H643" t="s">
        <v>4181</v>
      </c>
      <c r="I643" t="s">
        <v>246</v>
      </c>
      <c r="J643" t="s">
        <v>1581</v>
      </c>
      <c r="K643">
        <v>-0.02</v>
      </c>
      <c r="L643">
        <v>-3.9072010063035692E-2</v>
      </c>
      <c r="M643">
        <f t="shared" si="9"/>
        <v>-1.9072010063035692E-2</v>
      </c>
    </row>
    <row r="644" spans="1:13">
      <c r="A644" t="s">
        <v>2072</v>
      </c>
      <c r="B644">
        <v>601739</v>
      </c>
      <c r="C644" t="s">
        <v>2086</v>
      </c>
      <c r="D644">
        <v>909192</v>
      </c>
      <c r="E644" t="s">
        <v>2090</v>
      </c>
      <c r="F644">
        <v>911880</v>
      </c>
      <c r="G644" t="s">
        <v>3360</v>
      </c>
      <c r="H644" t="s">
        <v>3280</v>
      </c>
      <c r="I644" t="s">
        <v>2403</v>
      </c>
      <c r="J644" t="s">
        <v>2529</v>
      </c>
      <c r="K644">
        <v>-1.7500000000000002E-2</v>
      </c>
      <c r="L644">
        <v>-3.7499999999999999E-3</v>
      </c>
      <c r="M644">
        <f t="shared" si="9"/>
        <v>1.3750000000000002E-2</v>
      </c>
    </row>
    <row r="645" spans="1:13">
      <c r="A645" t="s">
        <v>2072</v>
      </c>
      <c r="B645">
        <v>601739</v>
      </c>
      <c r="C645" t="s">
        <v>2086</v>
      </c>
      <c r="D645">
        <v>909192</v>
      </c>
      <c r="E645" t="s">
        <v>2095</v>
      </c>
      <c r="F645">
        <v>910984</v>
      </c>
      <c r="G645" t="s">
        <v>3354</v>
      </c>
      <c r="H645" t="s">
        <v>3280</v>
      </c>
      <c r="I645" t="s">
        <v>2403</v>
      </c>
      <c r="J645" t="s">
        <v>2529</v>
      </c>
      <c r="K645">
        <v>-1.7500000000000002E-2</v>
      </c>
      <c r="L645">
        <v>-3.7499999999999999E-3</v>
      </c>
      <c r="M645">
        <f t="shared" ref="M645:M708" si="10">L645-K645</f>
        <v>1.3750000000000002E-2</v>
      </c>
    </row>
    <row r="646" spans="1:13">
      <c r="A646" t="s">
        <v>2072</v>
      </c>
      <c r="B646">
        <v>601739</v>
      </c>
      <c r="C646" t="s">
        <v>2086</v>
      </c>
      <c r="D646">
        <v>909192</v>
      </c>
      <c r="E646" t="s">
        <v>2089</v>
      </c>
      <c r="F646">
        <v>912136</v>
      </c>
      <c r="G646" t="s">
        <v>3363</v>
      </c>
      <c r="H646" t="s">
        <v>3280</v>
      </c>
      <c r="I646" t="s">
        <v>2403</v>
      </c>
      <c r="J646" t="s">
        <v>2529</v>
      </c>
      <c r="K646">
        <v>-0.02</v>
      </c>
      <c r="L646">
        <v>-4.9999999999999992E-3</v>
      </c>
      <c r="M646">
        <f t="shared" si="10"/>
        <v>1.5000000000000001E-2</v>
      </c>
    </row>
    <row r="647" spans="1:13">
      <c r="A647" t="s">
        <v>2072</v>
      </c>
      <c r="B647">
        <v>601739</v>
      </c>
      <c r="C647" t="s">
        <v>2086</v>
      </c>
      <c r="D647">
        <v>909192</v>
      </c>
      <c r="E647" t="s">
        <v>2094</v>
      </c>
      <c r="F647">
        <v>911368</v>
      </c>
      <c r="G647" t="s">
        <v>3351</v>
      </c>
      <c r="H647" t="s">
        <v>3280</v>
      </c>
      <c r="I647" t="s">
        <v>2403</v>
      </c>
      <c r="J647" t="s">
        <v>2529</v>
      </c>
      <c r="K647">
        <v>-1.7500000000000002E-2</v>
      </c>
      <c r="L647">
        <v>-3.7499999999999999E-3</v>
      </c>
      <c r="M647">
        <f t="shared" si="10"/>
        <v>1.3750000000000002E-2</v>
      </c>
    </row>
    <row r="648" spans="1:13">
      <c r="A648" t="s">
        <v>2072</v>
      </c>
      <c r="B648">
        <v>601739</v>
      </c>
      <c r="C648" t="s">
        <v>2086</v>
      </c>
      <c r="D648">
        <v>909192</v>
      </c>
      <c r="E648" t="s">
        <v>2092</v>
      </c>
      <c r="F648">
        <v>911624</v>
      </c>
      <c r="G648" t="s">
        <v>3337</v>
      </c>
      <c r="H648" t="s">
        <v>3280</v>
      </c>
      <c r="I648" t="s">
        <v>2403</v>
      </c>
      <c r="J648" t="s">
        <v>2529</v>
      </c>
      <c r="K648">
        <v>-1.7500000000000002E-2</v>
      </c>
      <c r="L648">
        <v>-1.6259602492253056E-2</v>
      </c>
      <c r="M648">
        <f t="shared" si="10"/>
        <v>1.2403975077469459E-3</v>
      </c>
    </row>
    <row r="649" spans="1:13">
      <c r="A649" t="s">
        <v>2072</v>
      </c>
      <c r="B649">
        <v>601739</v>
      </c>
      <c r="C649" t="s">
        <v>2086</v>
      </c>
      <c r="D649">
        <v>909192</v>
      </c>
      <c r="E649" t="s">
        <v>2098</v>
      </c>
      <c r="F649">
        <v>911240</v>
      </c>
      <c r="G649" t="s">
        <v>3366</v>
      </c>
      <c r="H649" t="s">
        <v>3280</v>
      </c>
      <c r="I649" t="s">
        <v>2403</v>
      </c>
      <c r="J649" t="s">
        <v>2529</v>
      </c>
      <c r="K649">
        <v>-1.7500000000000002E-2</v>
      </c>
      <c r="L649">
        <v>-3.7499999999999999E-3</v>
      </c>
      <c r="M649">
        <f t="shared" si="10"/>
        <v>1.3750000000000002E-2</v>
      </c>
    </row>
    <row r="650" spans="1:13">
      <c r="A650" t="s">
        <v>2072</v>
      </c>
      <c r="B650">
        <v>601739</v>
      </c>
      <c r="C650" t="s">
        <v>2086</v>
      </c>
      <c r="D650">
        <v>909192</v>
      </c>
      <c r="E650" t="s">
        <v>2096</v>
      </c>
      <c r="F650">
        <v>910856</v>
      </c>
      <c r="G650" t="s">
        <v>3357</v>
      </c>
      <c r="H650" t="s">
        <v>3280</v>
      </c>
      <c r="I650" t="s">
        <v>2403</v>
      </c>
      <c r="J650" t="s">
        <v>2529</v>
      </c>
      <c r="K650">
        <v>-1.7500000000000002E-2</v>
      </c>
      <c r="L650">
        <v>-3.7499999999999999E-3</v>
      </c>
      <c r="M650">
        <f t="shared" si="10"/>
        <v>1.3750000000000002E-2</v>
      </c>
    </row>
    <row r="651" spans="1:13">
      <c r="A651" t="s">
        <v>2072</v>
      </c>
      <c r="B651">
        <v>601739</v>
      </c>
      <c r="C651" t="s">
        <v>2086</v>
      </c>
      <c r="D651">
        <v>909192</v>
      </c>
      <c r="E651" t="s">
        <v>2093</v>
      </c>
      <c r="F651">
        <v>911496</v>
      </c>
      <c r="G651" t="s">
        <v>3347</v>
      </c>
      <c r="H651" t="s">
        <v>3280</v>
      </c>
      <c r="I651" t="s">
        <v>2403</v>
      </c>
      <c r="J651" t="s">
        <v>2529</v>
      </c>
      <c r="K651">
        <v>-0.02</v>
      </c>
      <c r="L651">
        <v>-4.9999999999999992E-3</v>
      </c>
      <c r="M651">
        <f t="shared" si="10"/>
        <v>1.5000000000000001E-2</v>
      </c>
    </row>
    <row r="652" spans="1:13">
      <c r="A652" t="s">
        <v>1779</v>
      </c>
      <c r="B652">
        <v>604968</v>
      </c>
      <c r="C652" t="s">
        <v>1810</v>
      </c>
      <c r="D652">
        <v>808208</v>
      </c>
      <c r="G652" t="s">
        <v>4257</v>
      </c>
      <c r="H652" t="s">
        <v>4257</v>
      </c>
      <c r="I652" t="s">
        <v>2547</v>
      </c>
      <c r="J652" t="s">
        <v>1779</v>
      </c>
      <c r="K652">
        <v>-1.2500000000000002E-2</v>
      </c>
      <c r="L652">
        <v>-3.2500000000000001E-2</v>
      </c>
      <c r="M652">
        <f t="shared" si="10"/>
        <v>-1.9999999999999997E-2</v>
      </c>
    </row>
    <row r="653" spans="1:13">
      <c r="A653" t="s">
        <v>2072</v>
      </c>
      <c r="B653">
        <v>601739</v>
      </c>
      <c r="C653" t="s">
        <v>1134</v>
      </c>
      <c r="D653">
        <v>909320</v>
      </c>
      <c r="E653" t="s">
        <v>2083</v>
      </c>
      <c r="F653">
        <v>602029</v>
      </c>
      <c r="G653" t="s">
        <v>3321</v>
      </c>
      <c r="H653" t="s">
        <v>2528</v>
      </c>
      <c r="I653" t="s">
        <v>2403</v>
      </c>
      <c r="J653" t="s">
        <v>2529</v>
      </c>
      <c r="K653">
        <v>-0.02</v>
      </c>
      <c r="L653">
        <v>-4.9999999999999992E-3</v>
      </c>
      <c r="M653">
        <f t="shared" si="10"/>
        <v>1.5000000000000001E-2</v>
      </c>
    </row>
    <row r="654" spans="1:13">
      <c r="A654" t="s">
        <v>2072</v>
      </c>
      <c r="B654">
        <v>601739</v>
      </c>
      <c r="C654" t="s">
        <v>1134</v>
      </c>
      <c r="D654">
        <v>909320</v>
      </c>
      <c r="E654" t="s">
        <v>2079</v>
      </c>
      <c r="F654">
        <v>912264</v>
      </c>
      <c r="G654" t="s">
        <v>3293</v>
      </c>
      <c r="H654" t="s">
        <v>2528</v>
      </c>
      <c r="I654" t="s">
        <v>2403</v>
      </c>
      <c r="J654" t="s">
        <v>2529</v>
      </c>
      <c r="K654">
        <v>-0.02</v>
      </c>
      <c r="L654">
        <v>-4.9999999999999992E-3</v>
      </c>
      <c r="M654">
        <f t="shared" si="10"/>
        <v>1.5000000000000001E-2</v>
      </c>
    </row>
    <row r="655" spans="1:13">
      <c r="A655" t="s">
        <v>2072</v>
      </c>
      <c r="B655">
        <v>601739</v>
      </c>
      <c r="C655" t="s">
        <v>1134</v>
      </c>
      <c r="D655">
        <v>909320</v>
      </c>
      <c r="E655" t="s">
        <v>2081</v>
      </c>
      <c r="F655">
        <v>912392</v>
      </c>
      <c r="G655" t="s">
        <v>3309</v>
      </c>
      <c r="H655" t="s">
        <v>2528</v>
      </c>
      <c r="I655" t="s">
        <v>2403</v>
      </c>
      <c r="J655" t="s">
        <v>1504</v>
      </c>
      <c r="K655">
        <v>-5.0000000000000001E-3</v>
      </c>
      <c r="L655">
        <v>-2.5000000000000001E-3</v>
      </c>
      <c r="M655">
        <f t="shared" si="10"/>
        <v>2.5000000000000001E-3</v>
      </c>
    </row>
    <row r="656" spans="1:13">
      <c r="A656" t="s">
        <v>2072</v>
      </c>
      <c r="B656">
        <v>601739</v>
      </c>
      <c r="C656" t="s">
        <v>1134</v>
      </c>
      <c r="D656">
        <v>909320</v>
      </c>
      <c r="E656" t="s">
        <v>2074</v>
      </c>
      <c r="F656">
        <v>913416</v>
      </c>
      <c r="G656" t="s">
        <v>3277</v>
      </c>
      <c r="H656" t="s">
        <v>2528</v>
      </c>
      <c r="I656" t="s">
        <v>2403</v>
      </c>
      <c r="J656" t="s">
        <v>2529</v>
      </c>
      <c r="K656">
        <v>-0.02</v>
      </c>
      <c r="L656">
        <v>-4.9999999999999992E-3</v>
      </c>
      <c r="M656">
        <f t="shared" si="10"/>
        <v>1.5000000000000001E-2</v>
      </c>
    </row>
    <row r="657" spans="1:13">
      <c r="A657" t="s">
        <v>2072</v>
      </c>
      <c r="B657">
        <v>601739</v>
      </c>
      <c r="C657" t="s">
        <v>1134</v>
      </c>
      <c r="D657">
        <v>909320</v>
      </c>
      <c r="E657" t="s">
        <v>2075</v>
      </c>
      <c r="F657">
        <v>913288</v>
      </c>
      <c r="G657" t="s">
        <v>3286</v>
      </c>
      <c r="H657" t="s">
        <v>2528</v>
      </c>
      <c r="I657" t="s">
        <v>2403</v>
      </c>
      <c r="J657" t="s">
        <v>2529</v>
      </c>
      <c r="K657">
        <v>-0.02</v>
      </c>
      <c r="L657">
        <v>-4.9999999999999992E-3</v>
      </c>
      <c r="M657">
        <f t="shared" si="10"/>
        <v>1.5000000000000001E-2</v>
      </c>
    </row>
    <row r="658" spans="1:13">
      <c r="A658" t="s">
        <v>2072</v>
      </c>
      <c r="B658">
        <v>601739</v>
      </c>
      <c r="C658" t="s">
        <v>1134</v>
      </c>
      <c r="D658">
        <v>909320</v>
      </c>
      <c r="E658" t="s">
        <v>2073</v>
      </c>
      <c r="F658">
        <v>913160</v>
      </c>
      <c r="G658" t="s">
        <v>3282</v>
      </c>
      <c r="H658" t="s">
        <v>2528</v>
      </c>
      <c r="I658" t="s">
        <v>2403</v>
      </c>
      <c r="J658" t="s">
        <v>2529</v>
      </c>
      <c r="K658">
        <v>-0.02</v>
      </c>
      <c r="L658">
        <v>-5.49906171337383E-3</v>
      </c>
      <c r="M658">
        <f t="shared" si="10"/>
        <v>1.450093828662617E-2</v>
      </c>
    </row>
    <row r="659" spans="1:13">
      <c r="A659" t="s">
        <v>2072</v>
      </c>
      <c r="B659">
        <v>601739</v>
      </c>
      <c r="C659" t="s">
        <v>1134</v>
      </c>
      <c r="D659">
        <v>909320</v>
      </c>
      <c r="E659" t="s">
        <v>2085</v>
      </c>
      <c r="F659">
        <v>910600</v>
      </c>
      <c r="G659" t="s">
        <v>3325</v>
      </c>
      <c r="H659" t="s">
        <v>2528</v>
      </c>
      <c r="I659" t="s">
        <v>2403</v>
      </c>
      <c r="J659" t="s">
        <v>2529</v>
      </c>
      <c r="K659">
        <v>-0.02</v>
      </c>
      <c r="L659">
        <v>-4.9999999999999992E-3</v>
      </c>
      <c r="M659">
        <f t="shared" si="10"/>
        <v>1.5000000000000001E-2</v>
      </c>
    </row>
    <row r="660" spans="1:13">
      <c r="A660" t="s">
        <v>2072</v>
      </c>
      <c r="B660">
        <v>601739</v>
      </c>
      <c r="C660" t="s">
        <v>1134</v>
      </c>
      <c r="D660">
        <v>909320</v>
      </c>
      <c r="E660" t="s">
        <v>2080</v>
      </c>
      <c r="F660">
        <v>912648</v>
      </c>
      <c r="G660" t="s">
        <v>3301</v>
      </c>
      <c r="H660" t="s">
        <v>2528</v>
      </c>
      <c r="I660" t="s">
        <v>2403</v>
      </c>
      <c r="J660" t="s">
        <v>2529</v>
      </c>
      <c r="K660">
        <v>-0.02</v>
      </c>
      <c r="L660">
        <v>-4.9999999999999992E-3</v>
      </c>
      <c r="M660">
        <f t="shared" si="10"/>
        <v>1.5000000000000001E-2</v>
      </c>
    </row>
    <row r="661" spans="1:13">
      <c r="A661" t="s">
        <v>2072</v>
      </c>
      <c r="B661">
        <v>601739</v>
      </c>
      <c r="C661" t="s">
        <v>1134</v>
      </c>
      <c r="D661">
        <v>909320</v>
      </c>
      <c r="E661" t="s">
        <v>2082</v>
      </c>
      <c r="F661">
        <v>913032</v>
      </c>
      <c r="G661" t="s">
        <v>3313</v>
      </c>
      <c r="H661" t="s">
        <v>2528</v>
      </c>
      <c r="I661" t="s">
        <v>2403</v>
      </c>
      <c r="J661" t="s">
        <v>2529</v>
      </c>
      <c r="K661">
        <v>-0.02</v>
      </c>
      <c r="L661">
        <v>-4.9999999999999992E-3</v>
      </c>
      <c r="M661">
        <f t="shared" si="10"/>
        <v>1.5000000000000001E-2</v>
      </c>
    </row>
    <row r="662" spans="1:13">
      <c r="A662" t="s">
        <v>2072</v>
      </c>
      <c r="B662">
        <v>601739</v>
      </c>
      <c r="C662" t="s">
        <v>1134</v>
      </c>
      <c r="D662">
        <v>909320</v>
      </c>
      <c r="E662" t="s">
        <v>2084</v>
      </c>
      <c r="F662">
        <v>912904</v>
      </c>
      <c r="G662" t="s">
        <v>3305</v>
      </c>
      <c r="H662" t="s">
        <v>2528</v>
      </c>
      <c r="I662" t="s">
        <v>2403</v>
      </c>
      <c r="J662" t="s">
        <v>2529</v>
      </c>
      <c r="K662">
        <v>-0.02</v>
      </c>
      <c r="L662">
        <v>-4.9999999999999992E-3</v>
      </c>
      <c r="M662">
        <f t="shared" si="10"/>
        <v>1.5000000000000001E-2</v>
      </c>
    </row>
    <row r="663" spans="1:13">
      <c r="A663" t="s">
        <v>2072</v>
      </c>
      <c r="B663">
        <v>601739</v>
      </c>
      <c r="C663" t="s">
        <v>1134</v>
      </c>
      <c r="D663">
        <v>909320</v>
      </c>
      <c r="E663" t="s">
        <v>2078</v>
      </c>
      <c r="F663">
        <v>912520</v>
      </c>
      <c r="G663" t="s">
        <v>3317</v>
      </c>
      <c r="H663" t="s">
        <v>2528</v>
      </c>
      <c r="I663" t="s">
        <v>2403</v>
      </c>
      <c r="J663" t="s">
        <v>2529</v>
      </c>
      <c r="K663">
        <v>-0.02</v>
      </c>
      <c r="L663">
        <v>-4.9999999999999992E-3</v>
      </c>
      <c r="M663">
        <f t="shared" si="10"/>
        <v>1.5000000000000001E-2</v>
      </c>
    </row>
    <row r="664" spans="1:13">
      <c r="A664" t="s">
        <v>2072</v>
      </c>
      <c r="B664">
        <v>601739</v>
      </c>
      <c r="C664" t="s">
        <v>1134</v>
      </c>
      <c r="D664">
        <v>909320</v>
      </c>
      <c r="E664" t="s">
        <v>2076</v>
      </c>
      <c r="F664">
        <v>912776</v>
      </c>
      <c r="G664" t="s">
        <v>3297</v>
      </c>
      <c r="H664" t="s">
        <v>2528</v>
      </c>
      <c r="I664" t="s">
        <v>2403</v>
      </c>
      <c r="J664" t="s">
        <v>2529</v>
      </c>
      <c r="K664">
        <v>-0.02</v>
      </c>
      <c r="L664">
        <v>-4.9999999999999992E-3</v>
      </c>
      <c r="M664">
        <f t="shared" si="10"/>
        <v>1.5000000000000001E-2</v>
      </c>
    </row>
    <row r="665" spans="1:13">
      <c r="A665" t="s">
        <v>2322</v>
      </c>
      <c r="B665">
        <v>601152</v>
      </c>
      <c r="C665" t="s">
        <v>2328</v>
      </c>
      <c r="D665">
        <v>842760</v>
      </c>
      <c r="E665" t="s">
        <v>2329</v>
      </c>
      <c r="F665">
        <v>601280</v>
      </c>
      <c r="G665" t="s">
        <v>3837</v>
      </c>
      <c r="H665" t="s">
        <v>3601</v>
      </c>
      <c r="I665" t="s">
        <v>246</v>
      </c>
      <c r="J665" t="s">
        <v>2322</v>
      </c>
      <c r="K665">
        <v>-1.2500000000000002E-2</v>
      </c>
      <c r="L665">
        <v>-4.250627672899443E-2</v>
      </c>
      <c r="M665">
        <f t="shared" si="10"/>
        <v>-3.0006276728994426E-2</v>
      </c>
    </row>
    <row r="666" spans="1:13">
      <c r="A666" t="s">
        <v>2072</v>
      </c>
      <c r="B666">
        <v>601739</v>
      </c>
      <c r="C666" t="s">
        <v>2122</v>
      </c>
      <c r="D666">
        <v>909576</v>
      </c>
      <c r="E666" t="s">
        <v>2126</v>
      </c>
      <c r="F666">
        <v>602083</v>
      </c>
      <c r="G666" t="s">
        <v>3398</v>
      </c>
      <c r="H666" t="s">
        <v>3880</v>
      </c>
      <c r="I666" t="s">
        <v>2403</v>
      </c>
      <c r="J666" t="s">
        <v>2818</v>
      </c>
      <c r="K666">
        <v>-0.02</v>
      </c>
      <c r="L666">
        <v>-4.9999999999999992E-3</v>
      </c>
      <c r="M666">
        <f t="shared" si="10"/>
        <v>1.5000000000000001E-2</v>
      </c>
    </row>
    <row r="667" spans="1:13">
      <c r="A667" t="s">
        <v>2072</v>
      </c>
      <c r="B667">
        <v>601739</v>
      </c>
      <c r="C667" t="s">
        <v>2122</v>
      </c>
      <c r="D667">
        <v>909576</v>
      </c>
      <c r="E667" t="s">
        <v>2128</v>
      </c>
      <c r="F667">
        <v>602080</v>
      </c>
      <c r="G667" t="s">
        <v>3394</v>
      </c>
      <c r="H667" t="s">
        <v>3880</v>
      </c>
      <c r="I667" t="s">
        <v>2403</v>
      </c>
      <c r="J667" t="s">
        <v>2818</v>
      </c>
      <c r="K667">
        <v>-0.02</v>
      </c>
      <c r="L667">
        <v>-4.9999999999999992E-3</v>
      </c>
      <c r="M667">
        <f t="shared" si="10"/>
        <v>1.5000000000000001E-2</v>
      </c>
    </row>
    <row r="668" spans="1:13">
      <c r="A668" t="s">
        <v>2072</v>
      </c>
      <c r="B668">
        <v>601739</v>
      </c>
      <c r="C668" t="s">
        <v>2109</v>
      </c>
      <c r="D668">
        <v>909064</v>
      </c>
      <c r="E668" t="s">
        <v>2113</v>
      </c>
      <c r="F668">
        <v>910088</v>
      </c>
      <c r="G668" t="s">
        <v>3198</v>
      </c>
      <c r="H668" t="s">
        <v>2817</v>
      </c>
      <c r="I668" t="s">
        <v>2403</v>
      </c>
      <c r="J668" t="s">
        <v>2818</v>
      </c>
      <c r="K668">
        <v>-0.02</v>
      </c>
      <c r="L668">
        <v>-4.9999999999999992E-3</v>
      </c>
      <c r="M668">
        <f t="shared" si="10"/>
        <v>1.5000000000000001E-2</v>
      </c>
    </row>
    <row r="669" spans="1:13">
      <c r="A669" t="s">
        <v>2072</v>
      </c>
      <c r="B669">
        <v>601739</v>
      </c>
      <c r="C669" t="s">
        <v>2122</v>
      </c>
      <c r="D669">
        <v>909576</v>
      </c>
      <c r="E669" t="s">
        <v>2127</v>
      </c>
      <c r="F669">
        <v>914312</v>
      </c>
      <c r="G669" t="s">
        <v>3411</v>
      </c>
      <c r="H669" t="s">
        <v>3880</v>
      </c>
      <c r="I669" t="s">
        <v>2403</v>
      </c>
      <c r="J669" t="s">
        <v>2818</v>
      </c>
      <c r="K669">
        <v>-0.02</v>
      </c>
      <c r="L669">
        <v>-4.9999999999999992E-3</v>
      </c>
      <c r="M669">
        <f t="shared" si="10"/>
        <v>1.5000000000000001E-2</v>
      </c>
    </row>
    <row r="670" spans="1:13">
      <c r="A670" t="s">
        <v>2072</v>
      </c>
      <c r="B670">
        <v>601739</v>
      </c>
      <c r="C670" t="s">
        <v>2122</v>
      </c>
      <c r="D670">
        <v>909576</v>
      </c>
      <c r="E670" t="s">
        <v>2125</v>
      </c>
      <c r="F670">
        <v>803728</v>
      </c>
      <c r="G670" t="s">
        <v>3401</v>
      </c>
      <c r="H670" t="s">
        <v>3880</v>
      </c>
      <c r="I670" t="s">
        <v>2403</v>
      </c>
      <c r="J670" t="s">
        <v>2818</v>
      </c>
      <c r="K670">
        <v>-0.02</v>
      </c>
      <c r="L670">
        <v>-4.9999999999999992E-3</v>
      </c>
      <c r="M670">
        <f t="shared" si="10"/>
        <v>1.5000000000000001E-2</v>
      </c>
    </row>
    <row r="671" spans="1:13">
      <c r="A671" t="s">
        <v>2072</v>
      </c>
      <c r="B671">
        <v>601739</v>
      </c>
      <c r="C671" t="s">
        <v>2122</v>
      </c>
      <c r="D671">
        <v>909576</v>
      </c>
      <c r="E671" t="s">
        <v>2123</v>
      </c>
      <c r="F671">
        <v>914056</v>
      </c>
      <c r="G671" t="s">
        <v>3407</v>
      </c>
      <c r="H671" t="s">
        <v>3880</v>
      </c>
      <c r="I671" t="s">
        <v>2403</v>
      </c>
      <c r="J671" t="s">
        <v>2818</v>
      </c>
      <c r="K671">
        <v>-0.02</v>
      </c>
      <c r="L671">
        <v>-4.9999999999999992E-3</v>
      </c>
      <c r="M671">
        <f t="shared" si="10"/>
        <v>1.5000000000000001E-2</v>
      </c>
    </row>
    <row r="672" spans="1:13">
      <c r="A672" t="s">
        <v>2072</v>
      </c>
      <c r="B672">
        <v>601739</v>
      </c>
      <c r="C672" t="s">
        <v>2099</v>
      </c>
      <c r="D672">
        <v>909704</v>
      </c>
      <c r="E672" t="s">
        <v>2107</v>
      </c>
      <c r="F672">
        <v>984840</v>
      </c>
      <c r="G672" t="s">
        <v>3391</v>
      </c>
      <c r="H672" t="s">
        <v>4297</v>
      </c>
      <c r="I672" t="s">
        <v>2403</v>
      </c>
      <c r="J672" t="s">
        <v>2818</v>
      </c>
      <c r="K672">
        <v>-0.02</v>
      </c>
      <c r="L672">
        <v>-4.9999999999999992E-3</v>
      </c>
      <c r="M672">
        <f t="shared" si="10"/>
        <v>1.5000000000000001E-2</v>
      </c>
    </row>
    <row r="673" spans="1:13">
      <c r="A673" t="s">
        <v>2072</v>
      </c>
      <c r="B673">
        <v>601739</v>
      </c>
      <c r="C673" t="s">
        <v>2099</v>
      </c>
      <c r="D673">
        <v>909704</v>
      </c>
      <c r="E673" t="s">
        <v>2106</v>
      </c>
      <c r="F673">
        <v>985096</v>
      </c>
      <c r="G673" t="s">
        <v>3382</v>
      </c>
      <c r="H673" t="s">
        <v>4297</v>
      </c>
      <c r="I673" t="s">
        <v>2403</v>
      </c>
      <c r="J673" t="s">
        <v>2818</v>
      </c>
      <c r="K673">
        <v>-0.02</v>
      </c>
      <c r="L673">
        <v>-6.5417865925598857E-3</v>
      </c>
      <c r="M673">
        <f t="shared" si="10"/>
        <v>1.3458213407440115E-2</v>
      </c>
    </row>
    <row r="674" spans="1:13">
      <c r="A674" t="s">
        <v>2072</v>
      </c>
      <c r="B674">
        <v>601739</v>
      </c>
      <c r="C674" t="s">
        <v>2099</v>
      </c>
      <c r="D674">
        <v>909704</v>
      </c>
      <c r="E674" t="s">
        <v>2105</v>
      </c>
      <c r="F674">
        <v>914440</v>
      </c>
      <c r="G674" t="s">
        <v>3379</v>
      </c>
      <c r="H674" t="s">
        <v>4297</v>
      </c>
      <c r="I674" t="s">
        <v>2403</v>
      </c>
      <c r="J674" t="s">
        <v>2818</v>
      </c>
      <c r="K674">
        <v>-0.02</v>
      </c>
      <c r="L674">
        <v>-4.9999999999999992E-3</v>
      </c>
      <c r="M674">
        <f t="shared" si="10"/>
        <v>1.5000000000000001E-2</v>
      </c>
    </row>
    <row r="675" spans="1:13">
      <c r="A675" t="s">
        <v>2072</v>
      </c>
      <c r="B675">
        <v>601739</v>
      </c>
      <c r="C675" t="s">
        <v>2099</v>
      </c>
      <c r="D675">
        <v>909704</v>
      </c>
      <c r="E675" t="s">
        <v>2104</v>
      </c>
      <c r="F675">
        <v>984968</v>
      </c>
      <c r="G675" t="s">
        <v>3376</v>
      </c>
      <c r="H675" t="s">
        <v>4297</v>
      </c>
      <c r="I675" t="s">
        <v>2403</v>
      </c>
      <c r="J675" t="s">
        <v>2818</v>
      </c>
      <c r="K675">
        <v>-0.02</v>
      </c>
      <c r="L675">
        <v>-4.9999999999999992E-3</v>
      </c>
      <c r="M675">
        <f t="shared" si="10"/>
        <v>1.5000000000000001E-2</v>
      </c>
    </row>
    <row r="676" spans="1:13">
      <c r="A676" t="s">
        <v>2072</v>
      </c>
      <c r="B676">
        <v>601739</v>
      </c>
      <c r="C676" t="s">
        <v>2099</v>
      </c>
      <c r="D676">
        <v>909704</v>
      </c>
      <c r="E676" t="s">
        <v>2103</v>
      </c>
      <c r="F676">
        <v>985224</v>
      </c>
      <c r="G676" t="s">
        <v>3388</v>
      </c>
      <c r="H676" t="s">
        <v>4297</v>
      </c>
      <c r="I676" t="s">
        <v>2403</v>
      </c>
      <c r="J676" t="s">
        <v>2818</v>
      </c>
      <c r="K676">
        <v>-0.02</v>
      </c>
      <c r="L676">
        <v>-4.9999999999999992E-3</v>
      </c>
      <c r="M676">
        <f t="shared" si="10"/>
        <v>1.5000000000000001E-2</v>
      </c>
    </row>
    <row r="677" spans="1:13">
      <c r="A677" t="s">
        <v>2072</v>
      </c>
      <c r="B677">
        <v>601739</v>
      </c>
      <c r="C677" t="s">
        <v>2099</v>
      </c>
      <c r="D677">
        <v>909704</v>
      </c>
      <c r="E677" t="s">
        <v>2102</v>
      </c>
      <c r="F677">
        <v>978824</v>
      </c>
      <c r="G677" t="s">
        <v>3373</v>
      </c>
      <c r="H677" t="s">
        <v>4297</v>
      </c>
      <c r="I677" t="s">
        <v>2403</v>
      </c>
      <c r="J677" t="s">
        <v>2818</v>
      </c>
      <c r="K677">
        <v>-0.02</v>
      </c>
      <c r="L677">
        <v>-4.9999999999999992E-3</v>
      </c>
      <c r="M677">
        <f t="shared" si="10"/>
        <v>1.5000000000000001E-2</v>
      </c>
    </row>
    <row r="678" spans="1:13">
      <c r="A678" t="s">
        <v>2072</v>
      </c>
      <c r="B678">
        <v>601739</v>
      </c>
      <c r="C678" t="s">
        <v>2099</v>
      </c>
      <c r="D678">
        <v>909704</v>
      </c>
      <c r="E678" t="s">
        <v>2101</v>
      </c>
      <c r="F678">
        <v>914568</v>
      </c>
      <c r="G678" t="s">
        <v>3369</v>
      </c>
      <c r="H678" t="s">
        <v>4297</v>
      </c>
      <c r="I678" t="s">
        <v>2403</v>
      </c>
      <c r="J678" t="s">
        <v>2818</v>
      </c>
      <c r="K678">
        <v>-0.02</v>
      </c>
      <c r="L678">
        <v>-4.9999999999999992E-3</v>
      </c>
      <c r="M678">
        <f t="shared" si="10"/>
        <v>1.5000000000000001E-2</v>
      </c>
    </row>
    <row r="679" spans="1:13">
      <c r="A679" t="s">
        <v>2072</v>
      </c>
      <c r="B679">
        <v>601739</v>
      </c>
      <c r="C679" t="s">
        <v>2099</v>
      </c>
      <c r="D679">
        <v>909704</v>
      </c>
      <c r="E679" t="s">
        <v>2100</v>
      </c>
      <c r="F679">
        <v>985352</v>
      </c>
      <c r="G679" t="s">
        <v>3385</v>
      </c>
      <c r="H679" t="s">
        <v>4297</v>
      </c>
      <c r="I679" t="s">
        <v>2403</v>
      </c>
      <c r="J679" t="s">
        <v>2818</v>
      </c>
      <c r="K679">
        <v>-0.02</v>
      </c>
      <c r="L679">
        <v>-8.5176696756867811E-3</v>
      </c>
      <c r="M679">
        <f t="shared" si="10"/>
        <v>1.1482330324313219E-2</v>
      </c>
    </row>
    <row r="680" spans="1:13">
      <c r="A680" t="s">
        <v>1717</v>
      </c>
      <c r="B680">
        <v>700645</v>
      </c>
      <c r="C680" t="s">
        <v>373</v>
      </c>
      <c r="D680">
        <v>2315536</v>
      </c>
      <c r="E680" t="s">
        <v>1774</v>
      </c>
      <c r="F680">
        <v>2321040</v>
      </c>
      <c r="G680" t="s">
        <v>2476</v>
      </c>
      <c r="H680" t="s">
        <v>3641</v>
      </c>
      <c r="I680" t="s">
        <v>2403</v>
      </c>
      <c r="J680" t="s">
        <v>2529</v>
      </c>
      <c r="K680">
        <v>0</v>
      </c>
      <c r="L680">
        <v>0</v>
      </c>
      <c r="M680">
        <f t="shared" si="10"/>
        <v>0</v>
      </c>
    </row>
    <row r="681" spans="1:13">
      <c r="A681" t="s">
        <v>2267</v>
      </c>
      <c r="B681">
        <v>604579</v>
      </c>
      <c r="C681" t="s">
        <v>2273</v>
      </c>
      <c r="D681">
        <v>2315280</v>
      </c>
      <c r="E681" t="s">
        <v>2276</v>
      </c>
      <c r="F681">
        <v>2317456</v>
      </c>
      <c r="G681" t="s">
        <v>4315</v>
      </c>
      <c r="H681" t="s">
        <v>4316</v>
      </c>
      <c r="I681" t="s">
        <v>2547</v>
      </c>
      <c r="J681" t="s">
        <v>2267</v>
      </c>
      <c r="K681">
        <v>-0.02</v>
      </c>
      <c r="L681">
        <v>-3.5000000000000003E-2</v>
      </c>
      <c r="M681">
        <f t="shared" si="10"/>
        <v>-1.5000000000000003E-2</v>
      </c>
    </row>
    <row r="682" spans="1:13">
      <c r="A682" t="s">
        <v>1717</v>
      </c>
      <c r="B682">
        <v>700645</v>
      </c>
      <c r="C682" t="s">
        <v>1752</v>
      </c>
      <c r="D682">
        <v>2315408</v>
      </c>
      <c r="E682" t="s">
        <v>1756</v>
      </c>
      <c r="F682">
        <v>2320016</v>
      </c>
      <c r="G682" t="s">
        <v>4144</v>
      </c>
      <c r="H682" t="s">
        <v>3767</v>
      </c>
      <c r="I682" t="s">
        <v>2457</v>
      </c>
      <c r="J682" t="s">
        <v>1717</v>
      </c>
      <c r="K682">
        <v>0</v>
      </c>
      <c r="L682">
        <v>-2.5000000000000001E-2</v>
      </c>
      <c r="M682">
        <f t="shared" si="10"/>
        <v>-2.5000000000000001E-2</v>
      </c>
    </row>
    <row r="683" spans="1:13">
      <c r="A683" t="s">
        <v>1929</v>
      </c>
      <c r="B683">
        <v>953224</v>
      </c>
      <c r="C683" t="s">
        <v>1946</v>
      </c>
      <c r="D683">
        <v>964232</v>
      </c>
      <c r="G683" t="s">
        <v>3536</v>
      </c>
      <c r="H683" t="s">
        <v>3536</v>
      </c>
      <c r="I683" t="s">
        <v>246</v>
      </c>
      <c r="J683" t="s">
        <v>2479</v>
      </c>
      <c r="K683">
        <v>-5.0000000000000001E-3</v>
      </c>
      <c r="L683">
        <v>-9.9999999999999985E-3</v>
      </c>
      <c r="M683">
        <f t="shared" si="10"/>
        <v>-4.9999999999999984E-3</v>
      </c>
    </row>
    <row r="684" spans="1:13">
      <c r="A684" t="s">
        <v>1929</v>
      </c>
      <c r="B684">
        <v>953224</v>
      </c>
      <c r="C684" t="s">
        <v>1938</v>
      </c>
      <c r="D684">
        <v>955272</v>
      </c>
      <c r="G684" t="s">
        <v>3538</v>
      </c>
      <c r="H684" t="s">
        <v>3538</v>
      </c>
      <c r="I684" t="s">
        <v>246</v>
      </c>
      <c r="J684" t="s">
        <v>2479</v>
      </c>
      <c r="K684">
        <v>-5.0000000000000001E-3</v>
      </c>
      <c r="L684">
        <v>-1.444352260182603E-2</v>
      </c>
      <c r="M684">
        <f t="shared" si="10"/>
        <v>-9.4435226018260293E-3</v>
      </c>
    </row>
    <row r="685" spans="1:13">
      <c r="A685" t="s">
        <v>1504</v>
      </c>
      <c r="B685">
        <v>601755</v>
      </c>
      <c r="C685" t="s">
        <v>1561</v>
      </c>
      <c r="D685">
        <v>831112</v>
      </c>
      <c r="E685" t="s">
        <v>1565</v>
      </c>
      <c r="F685">
        <v>855560</v>
      </c>
      <c r="G685" t="s">
        <v>4325</v>
      </c>
      <c r="H685" t="s">
        <v>2970</v>
      </c>
      <c r="I685" t="s">
        <v>2971</v>
      </c>
      <c r="J685" t="s">
        <v>2972</v>
      </c>
      <c r="K685">
        <v>-0.02</v>
      </c>
      <c r="L685">
        <v>-0.02</v>
      </c>
      <c r="M685">
        <f t="shared" si="10"/>
        <v>0</v>
      </c>
    </row>
    <row r="686" spans="1:13">
      <c r="A686" t="s">
        <v>1504</v>
      </c>
      <c r="B686">
        <v>601755</v>
      </c>
      <c r="C686" t="s">
        <v>1522</v>
      </c>
      <c r="D686">
        <v>825352</v>
      </c>
      <c r="E686" t="s">
        <v>1533</v>
      </c>
      <c r="F686">
        <v>2318608</v>
      </c>
      <c r="G686" t="s">
        <v>2549</v>
      </c>
      <c r="H686" t="s">
        <v>2839</v>
      </c>
      <c r="I686" t="s">
        <v>2403</v>
      </c>
      <c r="J686" t="s">
        <v>1504</v>
      </c>
      <c r="K686">
        <v>-5.0000000000000001E-3</v>
      </c>
      <c r="L686">
        <v>-6.2167108584285187E-3</v>
      </c>
      <c r="M686">
        <f t="shared" si="10"/>
        <v>-1.2167108584285186E-3</v>
      </c>
    </row>
    <row r="687" spans="1:13">
      <c r="A687" t="s">
        <v>1717</v>
      </c>
      <c r="B687">
        <v>700645</v>
      </c>
      <c r="C687" t="s">
        <v>1742</v>
      </c>
      <c r="D687">
        <v>949384</v>
      </c>
      <c r="E687" t="s">
        <v>1743</v>
      </c>
      <c r="F687">
        <v>950024</v>
      </c>
      <c r="G687" t="s">
        <v>4126</v>
      </c>
      <c r="H687" t="s">
        <v>4216</v>
      </c>
      <c r="I687" t="s">
        <v>2457</v>
      </c>
      <c r="J687" t="s">
        <v>1717</v>
      </c>
      <c r="K687">
        <v>-0.02</v>
      </c>
      <c r="L687">
        <v>-4.4999999999999998E-2</v>
      </c>
      <c r="M687">
        <f t="shared" si="10"/>
        <v>-2.4999999999999998E-2</v>
      </c>
    </row>
    <row r="688" spans="1:13">
      <c r="A688" t="s">
        <v>2322</v>
      </c>
      <c r="B688">
        <v>601152</v>
      </c>
      <c r="C688" t="s">
        <v>2328</v>
      </c>
      <c r="D688">
        <v>842760</v>
      </c>
      <c r="E688" t="s">
        <v>2040</v>
      </c>
      <c r="F688">
        <v>844040</v>
      </c>
      <c r="G688" t="s">
        <v>3840</v>
      </c>
      <c r="H688" t="s">
        <v>3601</v>
      </c>
      <c r="I688" t="s">
        <v>246</v>
      </c>
      <c r="J688" t="s">
        <v>2322</v>
      </c>
      <c r="K688">
        <v>-1.2500000000000002E-2</v>
      </c>
      <c r="L688">
        <v>-4.4306527727847017E-2</v>
      </c>
      <c r="M688">
        <f t="shared" si="10"/>
        <v>-3.1806527727847013E-2</v>
      </c>
    </row>
    <row r="689" spans="1:13">
      <c r="A689" t="s">
        <v>1615</v>
      </c>
      <c r="B689">
        <v>700437</v>
      </c>
      <c r="C689" t="s">
        <v>1673</v>
      </c>
      <c r="D689">
        <v>915080</v>
      </c>
      <c r="E689" t="s">
        <v>1677</v>
      </c>
      <c r="F689">
        <v>919432</v>
      </c>
      <c r="G689" t="s">
        <v>4187</v>
      </c>
      <c r="H689" t="s">
        <v>3885</v>
      </c>
      <c r="I689" t="s">
        <v>2457</v>
      </c>
      <c r="J689" t="s">
        <v>1615</v>
      </c>
      <c r="K689">
        <v>-0.02</v>
      </c>
      <c r="L689">
        <v>-3.5000000000000003E-2</v>
      </c>
      <c r="M689">
        <f t="shared" si="10"/>
        <v>-1.5000000000000003E-2</v>
      </c>
    </row>
    <row r="690" spans="1:13">
      <c r="A690" t="s">
        <v>1615</v>
      </c>
      <c r="B690">
        <v>700437</v>
      </c>
      <c r="C690" t="s">
        <v>1673</v>
      </c>
      <c r="D690">
        <v>915080</v>
      </c>
      <c r="E690" t="s">
        <v>1682</v>
      </c>
      <c r="F690">
        <v>919176</v>
      </c>
      <c r="G690" t="s">
        <v>4172</v>
      </c>
      <c r="H690" t="s">
        <v>3885</v>
      </c>
      <c r="I690" t="s">
        <v>2457</v>
      </c>
      <c r="J690" t="s">
        <v>1615</v>
      </c>
      <c r="K690">
        <v>-0.02</v>
      </c>
      <c r="L690">
        <v>-3.5000000000000003E-2</v>
      </c>
      <c r="M690">
        <f t="shared" si="10"/>
        <v>-1.5000000000000003E-2</v>
      </c>
    </row>
    <row r="691" spans="1:13">
      <c r="A691" t="s">
        <v>1615</v>
      </c>
      <c r="B691">
        <v>700437</v>
      </c>
      <c r="C691" t="s">
        <v>1673</v>
      </c>
      <c r="D691">
        <v>915080</v>
      </c>
      <c r="E691" t="s">
        <v>1689</v>
      </c>
      <c r="F691">
        <v>919048</v>
      </c>
      <c r="G691" t="s">
        <v>4176</v>
      </c>
      <c r="H691" t="s">
        <v>3885</v>
      </c>
      <c r="I691" t="s">
        <v>2457</v>
      </c>
      <c r="J691" t="s">
        <v>1615</v>
      </c>
      <c r="K691">
        <v>-0.02</v>
      </c>
      <c r="L691">
        <v>-3.5000000000000003E-2</v>
      </c>
      <c r="M691">
        <f t="shared" si="10"/>
        <v>-1.5000000000000003E-2</v>
      </c>
    </row>
    <row r="692" spans="1:13">
      <c r="A692" t="s">
        <v>1615</v>
      </c>
      <c r="B692">
        <v>700437</v>
      </c>
      <c r="C692" t="s">
        <v>1673</v>
      </c>
      <c r="D692">
        <v>915080</v>
      </c>
      <c r="E692" t="s">
        <v>1687</v>
      </c>
      <c r="F692">
        <v>917896</v>
      </c>
      <c r="G692" t="s">
        <v>4171</v>
      </c>
      <c r="H692" t="s">
        <v>3885</v>
      </c>
      <c r="I692" t="s">
        <v>2457</v>
      </c>
      <c r="J692" t="s">
        <v>1615</v>
      </c>
      <c r="K692">
        <v>-0.02</v>
      </c>
      <c r="L692">
        <v>-3.5000000000000003E-2</v>
      </c>
      <c r="M692">
        <f t="shared" si="10"/>
        <v>-1.5000000000000003E-2</v>
      </c>
    </row>
    <row r="693" spans="1:13">
      <c r="A693" t="s">
        <v>1244</v>
      </c>
      <c r="B693">
        <v>602284</v>
      </c>
      <c r="C693" t="s">
        <v>1281</v>
      </c>
      <c r="D693">
        <v>878216</v>
      </c>
      <c r="E693" t="s">
        <v>1287</v>
      </c>
      <c r="F693">
        <v>602761</v>
      </c>
      <c r="G693" t="s">
        <v>3882</v>
      </c>
      <c r="H693" t="s">
        <v>4099</v>
      </c>
      <c r="I693" t="s">
        <v>2457</v>
      </c>
      <c r="J693" t="s">
        <v>2739</v>
      </c>
      <c r="K693">
        <v>-1.2500000000000002E-2</v>
      </c>
      <c r="L693">
        <v>-4.5154318919061562E-2</v>
      </c>
      <c r="M693">
        <f t="shared" si="10"/>
        <v>-3.2654318919061558E-2</v>
      </c>
    </row>
    <row r="694" spans="1:13">
      <c r="A694" t="s">
        <v>1615</v>
      </c>
      <c r="B694">
        <v>700437</v>
      </c>
      <c r="C694" t="s">
        <v>1673</v>
      </c>
      <c r="D694">
        <v>915080</v>
      </c>
      <c r="E694" t="s">
        <v>1683</v>
      </c>
      <c r="F694">
        <v>920328</v>
      </c>
      <c r="G694" t="s">
        <v>4180</v>
      </c>
      <c r="H694" t="s">
        <v>3885</v>
      </c>
      <c r="I694" t="s">
        <v>2457</v>
      </c>
      <c r="J694" t="s">
        <v>1615</v>
      </c>
      <c r="K694">
        <v>-0.02</v>
      </c>
      <c r="L694">
        <v>-3.7328037525738711E-2</v>
      </c>
      <c r="M694">
        <f t="shared" si="10"/>
        <v>-1.7328037525738711E-2</v>
      </c>
    </row>
    <row r="695" spans="1:13">
      <c r="A695" t="s">
        <v>1615</v>
      </c>
      <c r="B695">
        <v>700437</v>
      </c>
      <c r="C695" t="s">
        <v>1673</v>
      </c>
      <c r="D695">
        <v>915080</v>
      </c>
      <c r="E695" t="s">
        <v>1675</v>
      </c>
      <c r="F695">
        <v>919816</v>
      </c>
      <c r="G695" t="s">
        <v>4188</v>
      </c>
      <c r="H695" t="s">
        <v>3885</v>
      </c>
      <c r="I695" t="s">
        <v>2457</v>
      </c>
      <c r="J695" t="s">
        <v>1615</v>
      </c>
      <c r="K695">
        <v>-0.02</v>
      </c>
      <c r="L695">
        <v>-3.5000000000000003E-2</v>
      </c>
      <c r="M695">
        <f t="shared" si="10"/>
        <v>-1.5000000000000003E-2</v>
      </c>
    </row>
    <row r="696" spans="1:13">
      <c r="A696" t="s">
        <v>1615</v>
      </c>
      <c r="B696">
        <v>700437</v>
      </c>
      <c r="C696" t="s">
        <v>1673</v>
      </c>
      <c r="D696">
        <v>915080</v>
      </c>
      <c r="E696" t="s">
        <v>1686</v>
      </c>
      <c r="F696">
        <v>918024</v>
      </c>
      <c r="G696" t="s">
        <v>4185</v>
      </c>
      <c r="H696" t="s">
        <v>3885</v>
      </c>
      <c r="I696" t="s">
        <v>2457</v>
      </c>
      <c r="J696" t="s">
        <v>1615</v>
      </c>
      <c r="K696">
        <v>-0.02</v>
      </c>
      <c r="L696">
        <v>-3.5000000000000003E-2</v>
      </c>
      <c r="M696">
        <f t="shared" si="10"/>
        <v>-1.5000000000000003E-2</v>
      </c>
    </row>
    <row r="697" spans="1:13">
      <c r="A697" t="s">
        <v>1615</v>
      </c>
      <c r="B697">
        <v>700437</v>
      </c>
      <c r="C697" t="s">
        <v>1673</v>
      </c>
      <c r="D697">
        <v>915080</v>
      </c>
      <c r="E697" t="s">
        <v>1676</v>
      </c>
      <c r="F697">
        <v>919944</v>
      </c>
      <c r="G697" t="s">
        <v>4178</v>
      </c>
      <c r="H697" t="s">
        <v>3885</v>
      </c>
      <c r="I697" t="s">
        <v>2457</v>
      </c>
      <c r="J697" t="s">
        <v>1615</v>
      </c>
      <c r="K697">
        <v>-0.02</v>
      </c>
      <c r="L697">
        <v>-3.5000000000000003E-2</v>
      </c>
      <c r="M697">
        <f t="shared" si="10"/>
        <v>-1.5000000000000003E-2</v>
      </c>
    </row>
    <row r="698" spans="1:13">
      <c r="A698" t="s">
        <v>1615</v>
      </c>
      <c r="B698">
        <v>700437</v>
      </c>
      <c r="C698" t="s">
        <v>1673</v>
      </c>
      <c r="D698">
        <v>915080</v>
      </c>
      <c r="E698" t="s">
        <v>1680</v>
      </c>
      <c r="F698">
        <v>920072</v>
      </c>
      <c r="G698" t="s">
        <v>4186</v>
      </c>
      <c r="H698" t="s">
        <v>3885</v>
      </c>
      <c r="I698" t="s">
        <v>2457</v>
      </c>
      <c r="J698" t="s">
        <v>1615</v>
      </c>
      <c r="K698">
        <v>-0.02</v>
      </c>
      <c r="L698">
        <v>-3.5000000000000003E-2</v>
      </c>
      <c r="M698">
        <f t="shared" si="10"/>
        <v>-1.5000000000000003E-2</v>
      </c>
    </row>
    <row r="699" spans="1:13">
      <c r="A699" t="s">
        <v>1615</v>
      </c>
      <c r="B699">
        <v>700437</v>
      </c>
      <c r="C699" t="s">
        <v>1673</v>
      </c>
      <c r="D699">
        <v>915080</v>
      </c>
      <c r="E699" t="s">
        <v>1690</v>
      </c>
      <c r="F699">
        <v>919560</v>
      </c>
      <c r="G699" t="s">
        <v>4173</v>
      </c>
      <c r="H699" t="s">
        <v>3885</v>
      </c>
      <c r="I699" t="s">
        <v>2457</v>
      </c>
      <c r="J699" t="s">
        <v>1615</v>
      </c>
      <c r="K699">
        <v>-0.02</v>
      </c>
      <c r="L699">
        <v>-3.5000000000000003E-2</v>
      </c>
      <c r="M699">
        <f t="shared" si="10"/>
        <v>-1.5000000000000003E-2</v>
      </c>
    </row>
    <row r="700" spans="1:13">
      <c r="A700" t="s">
        <v>1615</v>
      </c>
      <c r="B700">
        <v>700437</v>
      </c>
      <c r="C700" t="s">
        <v>1673</v>
      </c>
      <c r="D700">
        <v>915080</v>
      </c>
      <c r="E700" t="s">
        <v>1688</v>
      </c>
      <c r="F700">
        <v>919304</v>
      </c>
      <c r="G700" t="s">
        <v>4175</v>
      </c>
      <c r="H700" t="s">
        <v>3885</v>
      </c>
      <c r="I700" t="s">
        <v>2457</v>
      </c>
      <c r="J700" t="s">
        <v>1615</v>
      </c>
      <c r="K700">
        <v>-0.02</v>
      </c>
      <c r="L700">
        <v>-3.5000000000000003E-2</v>
      </c>
      <c r="M700">
        <f t="shared" si="10"/>
        <v>-1.5000000000000003E-2</v>
      </c>
    </row>
    <row r="701" spans="1:13">
      <c r="A701" t="s">
        <v>1615</v>
      </c>
      <c r="B701">
        <v>700437</v>
      </c>
      <c r="C701" t="s">
        <v>1673</v>
      </c>
      <c r="D701">
        <v>915080</v>
      </c>
      <c r="E701" t="s">
        <v>1685</v>
      </c>
      <c r="F701">
        <v>918920</v>
      </c>
      <c r="G701" t="s">
        <v>4183</v>
      </c>
      <c r="H701" t="s">
        <v>3885</v>
      </c>
      <c r="I701" t="s">
        <v>2457</v>
      </c>
      <c r="J701" t="s">
        <v>1615</v>
      </c>
      <c r="K701">
        <v>-0.02</v>
      </c>
      <c r="L701">
        <v>-3.5000000000000003E-2</v>
      </c>
      <c r="M701">
        <f t="shared" si="10"/>
        <v>-1.5000000000000003E-2</v>
      </c>
    </row>
    <row r="702" spans="1:13">
      <c r="A702" t="s">
        <v>1615</v>
      </c>
      <c r="B702">
        <v>700437</v>
      </c>
      <c r="C702" t="s">
        <v>1673</v>
      </c>
      <c r="D702">
        <v>915080</v>
      </c>
      <c r="E702" t="s">
        <v>1681</v>
      </c>
      <c r="F702">
        <v>920200</v>
      </c>
      <c r="G702" t="s">
        <v>4189</v>
      </c>
      <c r="H702" t="s">
        <v>3885</v>
      </c>
      <c r="I702" t="s">
        <v>2457</v>
      </c>
      <c r="J702" t="s">
        <v>1615</v>
      </c>
      <c r="K702">
        <v>-0.02</v>
      </c>
      <c r="L702">
        <v>-3.5422247046935834E-2</v>
      </c>
      <c r="M702">
        <f t="shared" si="10"/>
        <v>-1.5422247046935834E-2</v>
      </c>
    </row>
    <row r="703" spans="1:13">
      <c r="A703" t="s">
        <v>1615</v>
      </c>
      <c r="B703">
        <v>700437</v>
      </c>
      <c r="C703" t="s">
        <v>1673</v>
      </c>
      <c r="D703">
        <v>915080</v>
      </c>
      <c r="E703" t="s">
        <v>1674</v>
      </c>
      <c r="F703">
        <v>918152</v>
      </c>
      <c r="G703" t="s">
        <v>4177</v>
      </c>
      <c r="H703" t="s">
        <v>3885</v>
      </c>
      <c r="I703" t="s">
        <v>2457</v>
      </c>
      <c r="J703" t="s">
        <v>1615</v>
      </c>
      <c r="K703">
        <v>-0.02</v>
      </c>
      <c r="L703">
        <v>-3.5000000000000003E-2</v>
      </c>
      <c r="M703">
        <f t="shared" si="10"/>
        <v>-1.5000000000000003E-2</v>
      </c>
    </row>
    <row r="704" spans="1:13">
      <c r="A704" t="s">
        <v>1615</v>
      </c>
      <c r="B704">
        <v>700437</v>
      </c>
      <c r="C704" t="s">
        <v>1673</v>
      </c>
      <c r="D704">
        <v>915080</v>
      </c>
      <c r="E704" t="s">
        <v>1679</v>
      </c>
      <c r="F704">
        <v>963336</v>
      </c>
      <c r="G704" t="s">
        <v>4182</v>
      </c>
      <c r="H704" t="s">
        <v>3885</v>
      </c>
      <c r="I704" t="s">
        <v>2457</v>
      </c>
      <c r="J704" t="s">
        <v>1615</v>
      </c>
      <c r="K704">
        <v>-0.02</v>
      </c>
      <c r="L704">
        <v>-3.9599181564147712E-2</v>
      </c>
      <c r="M704">
        <f t="shared" si="10"/>
        <v>-1.9599181564147711E-2</v>
      </c>
    </row>
    <row r="705" spans="1:13">
      <c r="A705" t="s">
        <v>1444</v>
      </c>
      <c r="B705">
        <v>801928</v>
      </c>
      <c r="C705" t="s">
        <v>1495</v>
      </c>
      <c r="D705">
        <v>997384</v>
      </c>
      <c r="G705" t="s">
        <v>4368</v>
      </c>
      <c r="H705" t="s">
        <v>4368</v>
      </c>
      <c r="I705" t="s">
        <v>2971</v>
      </c>
      <c r="J705" t="s">
        <v>3291</v>
      </c>
      <c r="K705">
        <v>-0.02</v>
      </c>
      <c r="L705">
        <v>-0.05</v>
      </c>
      <c r="M705">
        <f t="shared" si="10"/>
        <v>-3.0000000000000002E-2</v>
      </c>
    </row>
    <row r="706" spans="1:13">
      <c r="A706" t="s">
        <v>1615</v>
      </c>
      <c r="B706">
        <v>700437</v>
      </c>
      <c r="C706" t="s">
        <v>1616</v>
      </c>
      <c r="D706">
        <v>915208</v>
      </c>
      <c r="E706" t="s">
        <v>1622</v>
      </c>
      <c r="F706">
        <v>820752</v>
      </c>
      <c r="G706" t="s">
        <v>4292</v>
      </c>
      <c r="H706" t="s">
        <v>4371</v>
      </c>
      <c r="I706" t="s">
        <v>2457</v>
      </c>
      <c r="J706" t="s">
        <v>1615</v>
      </c>
      <c r="K706">
        <v>-0.02</v>
      </c>
      <c r="L706">
        <v>-3.5000000000000003E-2</v>
      </c>
      <c r="M706">
        <f t="shared" si="10"/>
        <v>-1.5000000000000003E-2</v>
      </c>
    </row>
    <row r="707" spans="1:13">
      <c r="A707" t="s">
        <v>1615</v>
      </c>
      <c r="B707">
        <v>700437</v>
      </c>
      <c r="C707" t="s">
        <v>1616</v>
      </c>
      <c r="D707">
        <v>915208</v>
      </c>
      <c r="E707" t="s">
        <v>1621</v>
      </c>
      <c r="F707">
        <v>921608</v>
      </c>
      <c r="G707" t="s">
        <v>4280</v>
      </c>
      <c r="H707" t="s">
        <v>4371</v>
      </c>
      <c r="I707" t="s">
        <v>2457</v>
      </c>
      <c r="J707" t="s">
        <v>1615</v>
      </c>
      <c r="K707">
        <v>-1.7500000000000009E-2</v>
      </c>
      <c r="L707">
        <v>-3.2500000000000008E-2</v>
      </c>
      <c r="M707">
        <f t="shared" si="10"/>
        <v>-1.4999999999999999E-2</v>
      </c>
    </row>
    <row r="708" spans="1:13">
      <c r="A708" t="s">
        <v>1615</v>
      </c>
      <c r="B708">
        <v>700437</v>
      </c>
      <c r="C708" t="s">
        <v>1616</v>
      </c>
      <c r="D708">
        <v>915208</v>
      </c>
      <c r="E708" t="s">
        <v>1624</v>
      </c>
      <c r="F708">
        <v>921352</v>
      </c>
      <c r="G708" t="s">
        <v>4276</v>
      </c>
      <c r="H708" t="s">
        <v>4371</v>
      </c>
      <c r="I708" t="s">
        <v>2457</v>
      </c>
      <c r="J708" t="s">
        <v>1615</v>
      </c>
      <c r="K708">
        <v>-1.7500000000000009E-2</v>
      </c>
      <c r="L708">
        <v>-3.2500000000000008E-2</v>
      </c>
      <c r="M708">
        <f t="shared" si="10"/>
        <v>-1.4999999999999999E-2</v>
      </c>
    </row>
    <row r="709" spans="1:13">
      <c r="A709" t="s">
        <v>1615</v>
      </c>
      <c r="B709">
        <v>700437</v>
      </c>
      <c r="C709" t="s">
        <v>1616</v>
      </c>
      <c r="D709">
        <v>915208</v>
      </c>
      <c r="E709" t="s">
        <v>1628</v>
      </c>
      <c r="F709">
        <v>999176</v>
      </c>
      <c r="G709" t="s">
        <v>4284</v>
      </c>
      <c r="H709" t="s">
        <v>4371</v>
      </c>
      <c r="I709" t="s">
        <v>2457</v>
      </c>
      <c r="J709" t="s">
        <v>1615</v>
      </c>
      <c r="K709">
        <v>-0.02</v>
      </c>
      <c r="L709">
        <v>-3.8775839776657828E-2</v>
      </c>
      <c r="M709">
        <f t="shared" ref="M709:M772" si="11">L709-K709</f>
        <v>-1.8775839776657827E-2</v>
      </c>
    </row>
    <row r="710" spans="1:13">
      <c r="A710" t="s">
        <v>1615</v>
      </c>
      <c r="B710">
        <v>700437</v>
      </c>
      <c r="C710" t="s">
        <v>1616</v>
      </c>
      <c r="D710">
        <v>915208</v>
      </c>
      <c r="E710" t="s">
        <v>1627</v>
      </c>
      <c r="F710">
        <v>921224</v>
      </c>
      <c r="G710" t="s">
        <v>4278</v>
      </c>
      <c r="H710" t="s">
        <v>4371</v>
      </c>
      <c r="I710" t="s">
        <v>2457</v>
      </c>
      <c r="J710" t="s">
        <v>1615</v>
      </c>
      <c r="K710">
        <v>-0.02</v>
      </c>
      <c r="L710">
        <v>-3.5000000000000003E-2</v>
      </c>
      <c r="M710">
        <f t="shared" si="11"/>
        <v>-1.5000000000000003E-2</v>
      </c>
    </row>
    <row r="711" spans="1:13">
      <c r="A711" t="s">
        <v>1615</v>
      </c>
      <c r="B711">
        <v>700437</v>
      </c>
      <c r="C711" t="s">
        <v>1616</v>
      </c>
      <c r="D711">
        <v>915208</v>
      </c>
      <c r="E711" t="s">
        <v>1626</v>
      </c>
      <c r="F711">
        <v>920584</v>
      </c>
      <c r="G711" t="s">
        <v>4288</v>
      </c>
      <c r="H711" t="s">
        <v>4371</v>
      </c>
      <c r="I711" t="s">
        <v>2457</v>
      </c>
      <c r="J711" t="s">
        <v>1615</v>
      </c>
      <c r="K711">
        <v>-0.02</v>
      </c>
      <c r="L711">
        <v>-3.5000000000000003E-2</v>
      </c>
      <c r="M711">
        <f t="shared" si="11"/>
        <v>-1.5000000000000003E-2</v>
      </c>
    </row>
    <row r="712" spans="1:13">
      <c r="A712" t="s">
        <v>1615</v>
      </c>
      <c r="B712">
        <v>700437</v>
      </c>
      <c r="C712" t="s">
        <v>1616</v>
      </c>
      <c r="D712">
        <v>915208</v>
      </c>
      <c r="E712" t="s">
        <v>1625</v>
      </c>
      <c r="F712">
        <v>921096</v>
      </c>
      <c r="G712" t="s">
        <v>4290</v>
      </c>
      <c r="H712" t="s">
        <v>4371</v>
      </c>
      <c r="I712" t="s">
        <v>2457</v>
      </c>
      <c r="J712" t="s">
        <v>1615</v>
      </c>
      <c r="K712">
        <v>-0.02</v>
      </c>
      <c r="L712">
        <v>-3.5000000000000003E-2</v>
      </c>
      <c r="M712">
        <f t="shared" si="11"/>
        <v>-1.5000000000000003E-2</v>
      </c>
    </row>
    <row r="713" spans="1:13">
      <c r="A713" t="s">
        <v>1615</v>
      </c>
      <c r="B713">
        <v>700437</v>
      </c>
      <c r="C713" t="s">
        <v>1616</v>
      </c>
      <c r="D713">
        <v>915208</v>
      </c>
      <c r="E713" t="s">
        <v>1623</v>
      </c>
      <c r="F713">
        <v>999048</v>
      </c>
      <c r="G713" t="s">
        <v>4282</v>
      </c>
      <c r="H713" t="s">
        <v>4371</v>
      </c>
      <c r="I713" t="s">
        <v>2457</v>
      </c>
      <c r="J713" t="s">
        <v>1615</v>
      </c>
      <c r="K713">
        <v>-1.7500000000000009E-2</v>
      </c>
      <c r="L713">
        <v>-3.2500000000000008E-2</v>
      </c>
      <c r="M713">
        <f t="shared" si="11"/>
        <v>-1.4999999999999999E-2</v>
      </c>
    </row>
    <row r="714" spans="1:13">
      <c r="A714" t="s">
        <v>1615</v>
      </c>
      <c r="B714">
        <v>700437</v>
      </c>
      <c r="C714" t="s">
        <v>1616</v>
      </c>
      <c r="D714">
        <v>915208</v>
      </c>
      <c r="E714" t="s">
        <v>1620</v>
      </c>
      <c r="F714">
        <v>921480</v>
      </c>
      <c r="G714" t="s">
        <v>4286</v>
      </c>
      <c r="H714" t="s">
        <v>4371</v>
      </c>
      <c r="I714" t="s">
        <v>2457</v>
      </c>
      <c r="J714" t="s">
        <v>1615</v>
      </c>
      <c r="K714">
        <v>-1.7500000000000009E-2</v>
      </c>
      <c r="L714">
        <v>-3.2500000000000008E-2</v>
      </c>
      <c r="M714">
        <f t="shared" si="11"/>
        <v>-1.4999999999999999E-2</v>
      </c>
    </row>
    <row r="715" spans="1:13">
      <c r="A715" t="s">
        <v>1615</v>
      </c>
      <c r="B715">
        <v>700437</v>
      </c>
      <c r="C715" t="s">
        <v>1616</v>
      </c>
      <c r="D715">
        <v>915208</v>
      </c>
      <c r="E715" t="s">
        <v>1619</v>
      </c>
      <c r="F715">
        <v>820240</v>
      </c>
      <c r="G715" t="s">
        <v>4296</v>
      </c>
      <c r="H715" t="s">
        <v>4371</v>
      </c>
      <c r="I715" t="s">
        <v>2457</v>
      </c>
      <c r="J715" t="s">
        <v>1615</v>
      </c>
      <c r="K715">
        <v>-0.02</v>
      </c>
      <c r="L715">
        <v>-3.5000000000000003E-2</v>
      </c>
      <c r="M715">
        <f t="shared" si="11"/>
        <v>-1.5000000000000003E-2</v>
      </c>
    </row>
    <row r="716" spans="1:13">
      <c r="A716" t="s">
        <v>1615</v>
      </c>
      <c r="B716">
        <v>700437</v>
      </c>
      <c r="C716" t="s">
        <v>1616</v>
      </c>
      <c r="D716">
        <v>915208</v>
      </c>
      <c r="E716" t="s">
        <v>586</v>
      </c>
      <c r="F716">
        <v>920712</v>
      </c>
      <c r="G716" t="s">
        <v>4272</v>
      </c>
      <c r="H716" t="s">
        <v>4371</v>
      </c>
      <c r="I716" t="s">
        <v>2457</v>
      </c>
      <c r="J716" t="s">
        <v>1615</v>
      </c>
      <c r="K716">
        <v>-0.02</v>
      </c>
      <c r="L716">
        <v>-3.5000000000000003E-2</v>
      </c>
      <c r="M716">
        <f t="shared" si="11"/>
        <v>-1.5000000000000003E-2</v>
      </c>
    </row>
    <row r="717" spans="1:13">
      <c r="A717" t="s">
        <v>1615</v>
      </c>
      <c r="B717">
        <v>700437</v>
      </c>
      <c r="C717" t="s">
        <v>1616</v>
      </c>
      <c r="D717">
        <v>915208</v>
      </c>
      <c r="E717" t="s">
        <v>1618</v>
      </c>
      <c r="F717">
        <v>920840</v>
      </c>
      <c r="G717" t="s">
        <v>4274</v>
      </c>
      <c r="H717" t="s">
        <v>4371</v>
      </c>
      <c r="I717" t="s">
        <v>2457</v>
      </c>
      <c r="J717" t="s">
        <v>1615</v>
      </c>
      <c r="K717">
        <v>-0.02</v>
      </c>
      <c r="L717">
        <v>-3.5000000000000003E-2</v>
      </c>
      <c r="M717">
        <f t="shared" si="11"/>
        <v>-1.5000000000000003E-2</v>
      </c>
    </row>
    <row r="718" spans="1:13">
      <c r="A718" t="s">
        <v>1615</v>
      </c>
      <c r="B718">
        <v>700437</v>
      </c>
      <c r="C718" t="s">
        <v>1616</v>
      </c>
      <c r="D718">
        <v>915208</v>
      </c>
      <c r="E718" t="s">
        <v>1617</v>
      </c>
      <c r="F718">
        <v>920968</v>
      </c>
      <c r="G718" t="s">
        <v>4294</v>
      </c>
      <c r="H718" t="s">
        <v>4371</v>
      </c>
      <c r="I718" t="s">
        <v>2457</v>
      </c>
      <c r="J718" t="s">
        <v>1615</v>
      </c>
      <c r="K718">
        <v>-0.02</v>
      </c>
      <c r="L718">
        <v>-3.5562916399708669E-2</v>
      </c>
      <c r="M718">
        <f t="shared" si="11"/>
        <v>-1.5562916399708668E-2</v>
      </c>
    </row>
    <row r="719" spans="1:13">
      <c r="A719" t="s">
        <v>1615</v>
      </c>
      <c r="B719">
        <v>700437</v>
      </c>
      <c r="C719" t="s">
        <v>1659</v>
      </c>
      <c r="D719">
        <v>915336</v>
      </c>
      <c r="E719" t="s">
        <v>1667</v>
      </c>
      <c r="F719">
        <v>922504</v>
      </c>
      <c r="G719" t="s">
        <v>4212</v>
      </c>
      <c r="H719" t="s">
        <v>4393</v>
      </c>
      <c r="I719" t="s">
        <v>2457</v>
      </c>
      <c r="J719" t="s">
        <v>1615</v>
      </c>
      <c r="K719">
        <v>-0.02</v>
      </c>
      <c r="L719">
        <v>-3.8355897324321986E-2</v>
      </c>
      <c r="M719">
        <f t="shared" si="11"/>
        <v>-1.8355897324321985E-2</v>
      </c>
    </row>
    <row r="720" spans="1:13">
      <c r="A720" t="s">
        <v>1615</v>
      </c>
      <c r="B720">
        <v>700437</v>
      </c>
      <c r="C720" t="s">
        <v>1659</v>
      </c>
      <c r="D720">
        <v>915336</v>
      </c>
      <c r="E720" t="s">
        <v>1664</v>
      </c>
      <c r="F720">
        <v>700768</v>
      </c>
      <c r="G720" t="s">
        <v>4206</v>
      </c>
      <c r="H720" t="s">
        <v>4393</v>
      </c>
      <c r="I720" t="s">
        <v>2457</v>
      </c>
      <c r="J720" t="s">
        <v>1615</v>
      </c>
      <c r="K720">
        <v>-0.02</v>
      </c>
      <c r="L720">
        <v>-3.5000000000000003E-2</v>
      </c>
      <c r="M720">
        <f t="shared" si="11"/>
        <v>-1.5000000000000003E-2</v>
      </c>
    </row>
    <row r="721" spans="1:13">
      <c r="A721" t="s">
        <v>1615</v>
      </c>
      <c r="B721">
        <v>700437</v>
      </c>
      <c r="C721" t="s">
        <v>1659</v>
      </c>
      <c r="D721">
        <v>915336</v>
      </c>
      <c r="E721" t="s">
        <v>1661</v>
      </c>
      <c r="F721">
        <v>700553</v>
      </c>
      <c r="G721" t="s">
        <v>4204</v>
      </c>
      <c r="H721" t="s">
        <v>4393</v>
      </c>
      <c r="I721" t="s">
        <v>2457</v>
      </c>
      <c r="J721" t="s">
        <v>1615</v>
      </c>
      <c r="K721">
        <v>-0.02</v>
      </c>
      <c r="L721">
        <v>-3.5000000000000003E-2</v>
      </c>
      <c r="M721">
        <f t="shared" si="11"/>
        <v>-1.5000000000000003E-2</v>
      </c>
    </row>
    <row r="722" spans="1:13">
      <c r="A722" t="s">
        <v>1615</v>
      </c>
      <c r="B722">
        <v>700437</v>
      </c>
      <c r="C722" t="s">
        <v>1659</v>
      </c>
      <c r="D722">
        <v>915336</v>
      </c>
      <c r="E722" t="s">
        <v>1665</v>
      </c>
      <c r="F722">
        <v>700554</v>
      </c>
      <c r="G722" t="s">
        <v>4209</v>
      </c>
      <c r="H722" t="s">
        <v>4393</v>
      </c>
      <c r="I722" t="s">
        <v>2457</v>
      </c>
      <c r="J722" t="s">
        <v>1615</v>
      </c>
      <c r="K722">
        <v>-0.02</v>
      </c>
      <c r="L722">
        <v>-3.519152328227737E-2</v>
      </c>
      <c r="M722">
        <f t="shared" si="11"/>
        <v>-1.519152328227737E-2</v>
      </c>
    </row>
    <row r="723" spans="1:13">
      <c r="A723" t="s">
        <v>1615</v>
      </c>
      <c r="B723">
        <v>700437</v>
      </c>
      <c r="C723" t="s">
        <v>1659</v>
      </c>
      <c r="D723">
        <v>915336</v>
      </c>
      <c r="E723" t="s">
        <v>1672</v>
      </c>
      <c r="F723">
        <v>820368</v>
      </c>
      <c r="G723" t="s">
        <v>4211</v>
      </c>
      <c r="H723" t="s">
        <v>4393</v>
      </c>
      <c r="I723" t="s">
        <v>2457</v>
      </c>
      <c r="J723" t="s">
        <v>1615</v>
      </c>
      <c r="K723">
        <v>-0.02</v>
      </c>
      <c r="L723">
        <v>-3.5000000000000003E-2</v>
      </c>
      <c r="M723">
        <f t="shared" si="11"/>
        <v>-1.5000000000000003E-2</v>
      </c>
    </row>
    <row r="724" spans="1:13">
      <c r="A724" t="s">
        <v>1615</v>
      </c>
      <c r="B724">
        <v>700437</v>
      </c>
      <c r="C724" t="s">
        <v>1659</v>
      </c>
      <c r="D724">
        <v>915336</v>
      </c>
      <c r="E724" t="s">
        <v>1279</v>
      </c>
      <c r="F724">
        <v>963464</v>
      </c>
      <c r="G724" t="s">
        <v>4228</v>
      </c>
      <c r="H724" t="s">
        <v>4393</v>
      </c>
      <c r="I724" t="s">
        <v>2457</v>
      </c>
      <c r="J724" t="s">
        <v>1615</v>
      </c>
      <c r="K724">
        <v>-0.02</v>
      </c>
      <c r="L724">
        <v>-3.5000000000000003E-2</v>
      </c>
      <c r="M724">
        <f t="shared" si="11"/>
        <v>-1.5000000000000003E-2</v>
      </c>
    </row>
    <row r="725" spans="1:13">
      <c r="A725" t="s">
        <v>1615</v>
      </c>
      <c r="B725">
        <v>700437</v>
      </c>
      <c r="C725" t="s">
        <v>1659</v>
      </c>
      <c r="D725">
        <v>915336</v>
      </c>
      <c r="E725" t="s">
        <v>560</v>
      </c>
      <c r="F725">
        <v>921992</v>
      </c>
      <c r="G725" t="s">
        <v>4223</v>
      </c>
      <c r="H725" t="s">
        <v>4393</v>
      </c>
      <c r="I725" t="s">
        <v>2457</v>
      </c>
      <c r="J725" t="s">
        <v>1615</v>
      </c>
      <c r="K725">
        <v>-0.02</v>
      </c>
      <c r="L725">
        <v>-3.5000000000000003E-2</v>
      </c>
      <c r="M725">
        <f t="shared" si="11"/>
        <v>-1.5000000000000003E-2</v>
      </c>
    </row>
    <row r="726" spans="1:13">
      <c r="A726" t="s">
        <v>1615</v>
      </c>
      <c r="B726">
        <v>700437</v>
      </c>
      <c r="C726" t="s">
        <v>1659</v>
      </c>
      <c r="D726">
        <v>915336</v>
      </c>
      <c r="E726" t="s">
        <v>1670</v>
      </c>
      <c r="F726">
        <v>922120</v>
      </c>
      <c r="G726" t="s">
        <v>4226</v>
      </c>
      <c r="H726" t="s">
        <v>4393</v>
      </c>
      <c r="I726" t="s">
        <v>2457</v>
      </c>
      <c r="J726" t="s">
        <v>1615</v>
      </c>
      <c r="K726">
        <v>-0.02</v>
      </c>
      <c r="L726">
        <v>-3.5000000000000003E-2</v>
      </c>
      <c r="M726">
        <f t="shared" si="11"/>
        <v>-1.5000000000000003E-2</v>
      </c>
    </row>
    <row r="727" spans="1:13">
      <c r="A727" t="s">
        <v>1615</v>
      </c>
      <c r="B727">
        <v>700437</v>
      </c>
      <c r="C727" t="s">
        <v>1659</v>
      </c>
      <c r="D727">
        <v>915336</v>
      </c>
      <c r="E727" t="s">
        <v>1662</v>
      </c>
      <c r="F727">
        <v>921736</v>
      </c>
      <c r="G727" t="s">
        <v>4220</v>
      </c>
      <c r="H727" t="s">
        <v>4393</v>
      </c>
      <c r="I727" t="s">
        <v>2457</v>
      </c>
      <c r="J727" t="s">
        <v>1615</v>
      </c>
      <c r="K727">
        <v>-0.02</v>
      </c>
      <c r="L727">
        <v>-3.752969583065871E-2</v>
      </c>
      <c r="M727">
        <f t="shared" si="11"/>
        <v>-1.752969583065871E-2</v>
      </c>
    </row>
    <row r="728" spans="1:13">
      <c r="A728" t="s">
        <v>1615</v>
      </c>
      <c r="B728">
        <v>700437</v>
      </c>
      <c r="C728" t="s">
        <v>1659</v>
      </c>
      <c r="D728">
        <v>915336</v>
      </c>
      <c r="E728" t="s">
        <v>1660</v>
      </c>
      <c r="F728">
        <v>947080</v>
      </c>
      <c r="G728" t="s">
        <v>4200</v>
      </c>
      <c r="H728" t="s">
        <v>4393</v>
      </c>
      <c r="I728" t="s">
        <v>2457</v>
      </c>
      <c r="J728" t="s">
        <v>1615</v>
      </c>
      <c r="K728">
        <v>-0.02</v>
      </c>
      <c r="L728">
        <v>-3.5000000000000003E-2</v>
      </c>
      <c r="M728">
        <f t="shared" si="11"/>
        <v>-1.5000000000000003E-2</v>
      </c>
    </row>
    <row r="729" spans="1:13">
      <c r="A729" t="s">
        <v>1615</v>
      </c>
      <c r="B729">
        <v>700437</v>
      </c>
      <c r="C729" t="s">
        <v>1659</v>
      </c>
      <c r="D729">
        <v>915336</v>
      </c>
      <c r="E729" t="s">
        <v>1668</v>
      </c>
      <c r="F729">
        <v>922248</v>
      </c>
      <c r="G729" t="s">
        <v>4207</v>
      </c>
      <c r="H729" t="s">
        <v>4393</v>
      </c>
      <c r="I729" t="s">
        <v>2457</v>
      </c>
      <c r="J729" t="s">
        <v>1615</v>
      </c>
      <c r="K729">
        <v>-0.02</v>
      </c>
      <c r="L729">
        <v>-3.5000000000000003E-2</v>
      </c>
      <c r="M729">
        <f t="shared" si="11"/>
        <v>-1.5000000000000003E-2</v>
      </c>
    </row>
    <row r="730" spans="1:13">
      <c r="A730" t="s">
        <v>1615</v>
      </c>
      <c r="B730">
        <v>700437</v>
      </c>
      <c r="C730" t="s">
        <v>1659</v>
      </c>
      <c r="D730">
        <v>915336</v>
      </c>
      <c r="E730" t="s">
        <v>1671</v>
      </c>
      <c r="F730">
        <v>921864</v>
      </c>
      <c r="G730" t="s">
        <v>4202</v>
      </c>
      <c r="H730" t="s">
        <v>4393</v>
      </c>
      <c r="I730" t="s">
        <v>2457</v>
      </c>
      <c r="J730" t="s">
        <v>1615</v>
      </c>
      <c r="K730">
        <v>-0.02</v>
      </c>
      <c r="L730">
        <v>-3.5000000000000003E-2</v>
      </c>
      <c r="M730">
        <f t="shared" si="11"/>
        <v>-1.5000000000000003E-2</v>
      </c>
    </row>
    <row r="731" spans="1:13">
      <c r="A731" t="s">
        <v>1615</v>
      </c>
      <c r="B731">
        <v>700437</v>
      </c>
      <c r="C731" t="s">
        <v>1659</v>
      </c>
      <c r="D731">
        <v>915336</v>
      </c>
      <c r="E731" t="s">
        <v>1669</v>
      </c>
      <c r="F731">
        <v>851856</v>
      </c>
      <c r="G731" t="s">
        <v>4215</v>
      </c>
      <c r="H731" t="s">
        <v>4393</v>
      </c>
      <c r="I731" t="s">
        <v>2457</v>
      </c>
      <c r="J731" t="s">
        <v>1615</v>
      </c>
      <c r="K731">
        <v>-0.02</v>
      </c>
      <c r="L731">
        <v>-4.0401375606558043E-2</v>
      </c>
      <c r="M731">
        <f t="shared" si="11"/>
        <v>-2.0401375606558043E-2</v>
      </c>
    </row>
    <row r="732" spans="1:13">
      <c r="A732" t="s">
        <v>1615</v>
      </c>
      <c r="B732">
        <v>700437</v>
      </c>
      <c r="C732" t="s">
        <v>1659</v>
      </c>
      <c r="D732">
        <v>915336</v>
      </c>
      <c r="E732" t="s">
        <v>1666</v>
      </c>
      <c r="F732">
        <v>922376</v>
      </c>
      <c r="G732" t="s">
        <v>4225</v>
      </c>
      <c r="H732" t="s">
        <v>4393</v>
      </c>
      <c r="I732" t="s">
        <v>2457</v>
      </c>
      <c r="J732" t="s">
        <v>1615</v>
      </c>
      <c r="K732">
        <v>-0.02</v>
      </c>
      <c r="L732">
        <v>-3.5000000000000003E-2</v>
      </c>
      <c r="M732">
        <f t="shared" si="11"/>
        <v>-1.5000000000000003E-2</v>
      </c>
    </row>
    <row r="733" spans="1:13">
      <c r="A733" t="s">
        <v>1615</v>
      </c>
      <c r="B733">
        <v>700437</v>
      </c>
      <c r="C733" t="s">
        <v>1659</v>
      </c>
      <c r="D733">
        <v>915336</v>
      </c>
      <c r="E733" t="s">
        <v>1663</v>
      </c>
      <c r="F733">
        <v>946952</v>
      </c>
      <c r="G733" t="s">
        <v>4218</v>
      </c>
      <c r="H733" t="s">
        <v>4393</v>
      </c>
      <c r="I733" t="s">
        <v>2457</v>
      </c>
      <c r="J733" t="s">
        <v>1615</v>
      </c>
      <c r="K733">
        <v>-0.02</v>
      </c>
      <c r="L733">
        <v>-4.1741494958507763E-2</v>
      </c>
      <c r="M733">
        <f t="shared" si="11"/>
        <v>-2.1741494958507763E-2</v>
      </c>
    </row>
    <row r="734" spans="1:13">
      <c r="A734" t="s">
        <v>1615</v>
      </c>
      <c r="B734">
        <v>700437</v>
      </c>
      <c r="C734" t="s">
        <v>1631</v>
      </c>
      <c r="D734">
        <v>915464</v>
      </c>
      <c r="E734" t="s">
        <v>1633</v>
      </c>
      <c r="F734">
        <v>923144</v>
      </c>
      <c r="G734" t="s">
        <v>4242</v>
      </c>
      <c r="H734" t="s">
        <v>4406</v>
      </c>
      <c r="I734" t="s">
        <v>2457</v>
      </c>
      <c r="J734" t="s">
        <v>1615</v>
      </c>
      <c r="K734">
        <v>-0.02</v>
      </c>
      <c r="L734">
        <v>-3.5000000000000003E-2</v>
      </c>
      <c r="M734">
        <f t="shared" si="11"/>
        <v>-1.5000000000000003E-2</v>
      </c>
    </row>
    <row r="735" spans="1:13">
      <c r="A735" t="s">
        <v>1615</v>
      </c>
      <c r="B735">
        <v>700437</v>
      </c>
      <c r="C735" t="s">
        <v>1631</v>
      </c>
      <c r="D735">
        <v>915464</v>
      </c>
      <c r="E735" t="s">
        <v>1643</v>
      </c>
      <c r="F735">
        <v>807952</v>
      </c>
      <c r="G735" t="s">
        <v>4248</v>
      </c>
      <c r="H735" t="s">
        <v>4406</v>
      </c>
      <c r="I735" t="s">
        <v>2457</v>
      </c>
      <c r="J735" t="s">
        <v>1615</v>
      </c>
      <c r="K735">
        <v>-0.02</v>
      </c>
      <c r="L735">
        <v>-3.5000000000000003E-2</v>
      </c>
      <c r="M735">
        <f t="shared" si="11"/>
        <v>-1.5000000000000003E-2</v>
      </c>
    </row>
    <row r="736" spans="1:13">
      <c r="A736" t="s">
        <v>1615</v>
      </c>
      <c r="B736">
        <v>700437</v>
      </c>
      <c r="C736" t="s">
        <v>1631</v>
      </c>
      <c r="D736">
        <v>915464</v>
      </c>
      <c r="E736" t="s">
        <v>1639</v>
      </c>
      <c r="F736">
        <v>922632</v>
      </c>
      <c r="G736" t="s">
        <v>4234</v>
      </c>
      <c r="H736" t="s">
        <v>4406</v>
      </c>
      <c r="I736" t="s">
        <v>2457</v>
      </c>
      <c r="J736" t="s">
        <v>1615</v>
      </c>
      <c r="K736">
        <v>-0.02</v>
      </c>
      <c r="L736">
        <v>-3.5000000000000003E-2</v>
      </c>
      <c r="M736">
        <f t="shared" si="11"/>
        <v>-1.5000000000000003E-2</v>
      </c>
    </row>
    <row r="737" spans="1:13">
      <c r="A737" t="s">
        <v>1615</v>
      </c>
      <c r="B737">
        <v>700437</v>
      </c>
      <c r="C737" t="s">
        <v>1631</v>
      </c>
      <c r="D737">
        <v>915464</v>
      </c>
      <c r="E737" t="s">
        <v>1644</v>
      </c>
      <c r="F737">
        <v>924296</v>
      </c>
      <c r="G737" t="s">
        <v>4235</v>
      </c>
      <c r="H737" t="s">
        <v>4406</v>
      </c>
      <c r="I737" t="s">
        <v>2457</v>
      </c>
      <c r="J737" t="s">
        <v>1615</v>
      </c>
      <c r="K737">
        <v>-0.02</v>
      </c>
      <c r="L737">
        <v>-3.5000000000000003E-2</v>
      </c>
      <c r="M737">
        <f t="shared" si="11"/>
        <v>-1.5000000000000003E-2</v>
      </c>
    </row>
    <row r="738" spans="1:13">
      <c r="A738" t="s">
        <v>1615</v>
      </c>
      <c r="B738">
        <v>700437</v>
      </c>
      <c r="C738" t="s">
        <v>1631</v>
      </c>
      <c r="D738">
        <v>915464</v>
      </c>
      <c r="E738" t="s">
        <v>1646</v>
      </c>
      <c r="F738">
        <v>807568</v>
      </c>
      <c r="G738" t="s">
        <v>4265</v>
      </c>
      <c r="H738" t="s">
        <v>4406</v>
      </c>
      <c r="I738" t="s">
        <v>2457</v>
      </c>
      <c r="J738" t="s">
        <v>1615</v>
      </c>
      <c r="K738">
        <v>-0.02</v>
      </c>
      <c r="L738">
        <v>-3.5000000000000003E-2</v>
      </c>
      <c r="M738">
        <f t="shared" si="11"/>
        <v>-1.5000000000000003E-2</v>
      </c>
    </row>
    <row r="739" spans="1:13">
      <c r="A739" t="s">
        <v>1615</v>
      </c>
      <c r="B739">
        <v>700437</v>
      </c>
      <c r="C739" t="s">
        <v>1631</v>
      </c>
      <c r="D739">
        <v>915464</v>
      </c>
      <c r="E739" t="s">
        <v>1635</v>
      </c>
      <c r="F739">
        <v>924168</v>
      </c>
      <c r="G739" t="s">
        <v>4246</v>
      </c>
      <c r="H739" t="s">
        <v>4406</v>
      </c>
      <c r="I739" t="s">
        <v>2457</v>
      </c>
      <c r="J739" t="s">
        <v>1615</v>
      </c>
      <c r="K739">
        <v>-0.02</v>
      </c>
      <c r="L739">
        <v>-3.8075373123107811E-2</v>
      </c>
      <c r="M739">
        <f t="shared" si="11"/>
        <v>-1.8075373123107811E-2</v>
      </c>
    </row>
    <row r="740" spans="1:13">
      <c r="A740" t="s">
        <v>1615</v>
      </c>
      <c r="B740">
        <v>700437</v>
      </c>
      <c r="C740" t="s">
        <v>1631</v>
      </c>
      <c r="D740">
        <v>915464</v>
      </c>
      <c r="E740" t="s">
        <v>1649</v>
      </c>
      <c r="F740">
        <v>922888</v>
      </c>
      <c r="G740" t="s">
        <v>4229</v>
      </c>
      <c r="H740" t="s">
        <v>4406</v>
      </c>
      <c r="I740" t="s">
        <v>2457</v>
      </c>
      <c r="J740" t="s">
        <v>1615</v>
      </c>
      <c r="K740">
        <v>-0.02</v>
      </c>
      <c r="L740">
        <v>-3.7356806491094213E-2</v>
      </c>
      <c r="M740">
        <f t="shared" si="11"/>
        <v>-1.7356806491094213E-2</v>
      </c>
    </row>
    <row r="741" spans="1:13">
      <c r="A741" t="s">
        <v>1615</v>
      </c>
      <c r="B741">
        <v>700437</v>
      </c>
      <c r="C741" t="s">
        <v>1631</v>
      </c>
      <c r="D741">
        <v>915464</v>
      </c>
      <c r="E741" t="s">
        <v>1648</v>
      </c>
      <c r="F741">
        <v>923784</v>
      </c>
      <c r="G741" t="s">
        <v>4261</v>
      </c>
      <c r="H741" t="s">
        <v>4406</v>
      </c>
      <c r="I741" t="s">
        <v>2457</v>
      </c>
      <c r="J741" t="s">
        <v>1615</v>
      </c>
      <c r="K741">
        <v>-0.02</v>
      </c>
      <c r="L741">
        <v>-3.5000000000000003E-2</v>
      </c>
      <c r="M741">
        <f t="shared" si="11"/>
        <v>-1.5000000000000003E-2</v>
      </c>
    </row>
    <row r="742" spans="1:13">
      <c r="A742" t="s">
        <v>1615</v>
      </c>
      <c r="B742">
        <v>700437</v>
      </c>
      <c r="C742" t="s">
        <v>1631</v>
      </c>
      <c r="D742">
        <v>915464</v>
      </c>
      <c r="E742" t="s">
        <v>1647</v>
      </c>
      <c r="F742">
        <v>923656</v>
      </c>
      <c r="G742" t="s">
        <v>4267</v>
      </c>
      <c r="H742" t="s">
        <v>4406</v>
      </c>
      <c r="I742" t="s">
        <v>2457</v>
      </c>
      <c r="J742" t="s">
        <v>1615</v>
      </c>
      <c r="K742">
        <v>-0.02</v>
      </c>
      <c r="L742">
        <v>-3.5000000000000003E-2</v>
      </c>
      <c r="M742">
        <f t="shared" si="11"/>
        <v>-1.5000000000000003E-2</v>
      </c>
    </row>
    <row r="743" spans="1:13">
      <c r="A743" t="s">
        <v>1615</v>
      </c>
      <c r="B743">
        <v>700437</v>
      </c>
      <c r="C743" t="s">
        <v>1631</v>
      </c>
      <c r="D743">
        <v>915464</v>
      </c>
      <c r="E743" t="s">
        <v>581</v>
      </c>
      <c r="F743">
        <v>922760</v>
      </c>
      <c r="G743" t="s">
        <v>4263</v>
      </c>
      <c r="H743" t="s">
        <v>4406</v>
      </c>
      <c r="I743" t="s">
        <v>2457</v>
      </c>
      <c r="J743" t="s">
        <v>1615</v>
      </c>
      <c r="K743">
        <v>-0.02</v>
      </c>
      <c r="L743">
        <v>-3.5000000000000003E-2</v>
      </c>
      <c r="M743">
        <f t="shared" si="11"/>
        <v>-1.5000000000000003E-2</v>
      </c>
    </row>
    <row r="744" spans="1:13">
      <c r="A744" t="s">
        <v>1615</v>
      </c>
      <c r="B744">
        <v>700437</v>
      </c>
      <c r="C744" t="s">
        <v>1631</v>
      </c>
      <c r="D744">
        <v>915464</v>
      </c>
      <c r="E744" t="s">
        <v>1645</v>
      </c>
      <c r="F744">
        <v>807440</v>
      </c>
      <c r="G744" t="s">
        <v>4259</v>
      </c>
      <c r="H744" t="s">
        <v>4406</v>
      </c>
      <c r="I744" t="s">
        <v>2457</v>
      </c>
      <c r="J744" t="s">
        <v>1615</v>
      </c>
      <c r="K744">
        <v>-0.02</v>
      </c>
      <c r="L744">
        <v>-3.5000000000000003E-2</v>
      </c>
      <c r="M744">
        <f t="shared" si="11"/>
        <v>-1.5000000000000003E-2</v>
      </c>
    </row>
    <row r="745" spans="1:13">
      <c r="A745" t="s">
        <v>1615</v>
      </c>
      <c r="B745">
        <v>700437</v>
      </c>
      <c r="C745" t="s">
        <v>1631</v>
      </c>
      <c r="D745">
        <v>915464</v>
      </c>
      <c r="E745" t="s">
        <v>577</v>
      </c>
      <c r="F745">
        <v>807312</v>
      </c>
      <c r="G745" t="s">
        <v>4254</v>
      </c>
      <c r="H745" t="s">
        <v>4406</v>
      </c>
      <c r="I745" t="s">
        <v>2457</v>
      </c>
      <c r="J745" t="s">
        <v>1615</v>
      </c>
      <c r="K745">
        <v>-0.02</v>
      </c>
      <c r="L745">
        <v>-3.5000000000000003E-2</v>
      </c>
      <c r="M745">
        <f t="shared" si="11"/>
        <v>-1.5000000000000003E-2</v>
      </c>
    </row>
    <row r="746" spans="1:13">
      <c r="A746" t="s">
        <v>1615</v>
      </c>
      <c r="B746">
        <v>700437</v>
      </c>
      <c r="C746" t="s">
        <v>1631</v>
      </c>
      <c r="D746">
        <v>915464</v>
      </c>
      <c r="E746" t="s">
        <v>1642</v>
      </c>
      <c r="F746">
        <v>923272</v>
      </c>
      <c r="G746" t="s">
        <v>4244</v>
      </c>
      <c r="H746" t="s">
        <v>4406</v>
      </c>
      <c r="I746" t="s">
        <v>2457</v>
      </c>
      <c r="J746" t="s">
        <v>1615</v>
      </c>
      <c r="K746">
        <v>-0.02</v>
      </c>
      <c r="L746">
        <v>-3.5000000000000003E-2</v>
      </c>
      <c r="M746">
        <f t="shared" si="11"/>
        <v>-1.5000000000000003E-2</v>
      </c>
    </row>
    <row r="747" spans="1:13">
      <c r="A747" t="s">
        <v>1615</v>
      </c>
      <c r="B747">
        <v>700437</v>
      </c>
      <c r="C747" t="s">
        <v>1631</v>
      </c>
      <c r="D747">
        <v>915464</v>
      </c>
      <c r="E747" t="s">
        <v>1641</v>
      </c>
      <c r="F747">
        <v>807696</v>
      </c>
      <c r="G747" t="s">
        <v>4252</v>
      </c>
      <c r="H747" t="s">
        <v>4406</v>
      </c>
      <c r="I747" t="s">
        <v>2457</v>
      </c>
      <c r="J747" t="s">
        <v>1615</v>
      </c>
      <c r="K747">
        <v>-0.02</v>
      </c>
      <c r="L747">
        <v>-3.5000000000000003E-2</v>
      </c>
      <c r="M747">
        <f t="shared" si="11"/>
        <v>-1.5000000000000003E-2</v>
      </c>
    </row>
    <row r="748" spans="1:13">
      <c r="A748" t="s">
        <v>1615</v>
      </c>
      <c r="B748">
        <v>700437</v>
      </c>
      <c r="C748" t="s">
        <v>1631</v>
      </c>
      <c r="D748">
        <v>915464</v>
      </c>
      <c r="E748" t="s">
        <v>1640</v>
      </c>
      <c r="F748">
        <v>924040</v>
      </c>
      <c r="G748" t="s">
        <v>4240</v>
      </c>
      <c r="H748" t="s">
        <v>4406</v>
      </c>
      <c r="I748" t="s">
        <v>2457</v>
      </c>
      <c r="J748" t="s">
        <v>1615</v>
      </c>
      <c r="K748">
        <v>-0.02</v>
      </c>
      <c r="L748">
        <v>-3.5000000000000003E-2</v>
      </c>
      <c r="M748">
        <f t="shared" si="11"/>
        <v>-1.5000000000000003E-2</v>
      </c>
    </row>
    <row r="749" spans="1:13">
      <c r="A749" t="s">
        <v>1615</v>
      </c>
      <c r="B749">
        <v>700437</v>
      </c>
      <c r="C749" t="s">
        <v>1631</v>
      </c>
      <c r="D749">
        <v>915464</v>
      </c>
      <c r="E749" t="s">
        <v>1638</v>
      </c>
      <c r="F749">
        <v>946824</v>
      </c>
      <c r="G749" t="s">
        <v>4250</v>
      </c>
      <c r="H749" t="s">
        <v>4406</v>
      </c>
      <c r="I749" t="s">
        <v>2457</v>
      </c>
      <c r="J749" t="s">
        <v>1615</v>
      </c>
      <c r="K749">
        <v>-0.02</v>
      </c>
      <c r="L749">
        <v>-3.623817918756668E-2</v>
      </c>
      <c r="M749">
        <f t="shared" si="11"/>
        <v>-1.6238179187566679E-2</v>
      </c>
    </row>
    <row r="750" spans="1:13">
      <c r="A750" t="s">
        <v>1615</v>
      </c>
      <c r="B750">
        <v>700437</v>
      </c>
      <c r="C750" t="s">
        <v>1631</v>
      </c>
      <c r="D750">
        <v>915464</v>
      </c>
      <c r="E750" t="s">
        <v>1637</v>
      </c>
      <c r="F750">
        <v>923400</v>
      </c>
      <c r="G750" t="s">
        <v>4238</v>
      </c>
      <c r="H750" t="s">
        <v>4406</v>
      </c>
      <c r="I750" t="s">
        <v>2457</v>
      </c>
      <c r="J750" t="s">
        <v>1615</v>
      </c>
      <c r="K750">
        <v>-0.02</v>
      </c>
      <c r="L750">
        <v>-3.5000000000000003E-2</v>
      </c>
      <c r="M750">
        <f t="shared" si="11"/>
        <v>-1.5000000000000003E-2</v>
      </c>
    </row>
    <row r="751" spans="1:13">
      <c r="A751" t="s">
        <v>1615</v>
      </c>
      <c r="B751">
        <v>700437</v>
      </c>
      <c r="C751" t="s">
        <v>1631</v>
      </c>
      <c r="D751">
        <v>915464</v>
      </c>
      <c r="E751" t="s">
        <v>1636</v>
      </c>
      <c r="F751">
        <v>923912</v>
      </c>
      <c r="G751" t="s">
        <v>4232</v>
      </c>
      <c r="H751" t="s">
        <v>4406</v>
      </c>
      <c r="I751" t="s">
        <v>2457</v>
      </c>
      <c r="J751" t="s">
        <v>1615</v>
      </c>
      <c r="K751">
        <v>-0.02</v>
      </c>
      <c r="L751">
        <v>-3.5000000000000003E-2</v>
      </c>
      <c r="M751">
        <f t="shared" si="11"/>
        <v>-1.5000000000000003E-2</v>
      </c>
    </row>
    <row r="752" spans="1:13">
      <c r="A752" t="s">
        <v>1615</v>
      </c>
      <c r="B752">
        <v>700437</v>
      </c>
      <c r="C752" t="s">
        <v>1631</v>
      </c>
      <c r="D752">
        <v>915464</v>
      </c>
      <c r="E752" t="s">
        <v>1634</v>
      </c>
      <c r="F752">
        <v>923528</v>
      </c>
      <c r="G752" t="s">
        <v>4269</v>
      </c>
      <c r="H752" t="s">
        <v>4406</v>
      </c>
      <c r="I752" t="s">
        <v>2457</v>
      </c>
      <c r="J752" t="s">
        <v>1615</v>
      </c>
      <c r="K752">
        <v>-1.7500000000000002E-2</v>
      </c>
      <c r="L752">
        <v>-3.2500000000000001E-2</v>
      </c>
      <c r="M752">
        <f t="shared" si="11"/>
        <v>-1.4999999999999999E-2</v>
      </c>
    </row>
    <row r="753" spans="1:13">
      <c r="A753" t="s">
        <v>1615</v>
      </c>
      <c r="B753">
        <v>700437</v>
      </c>
      <c r="C753" t="s">
        <v>1631</v>
      </c>
      <c r="D753">
        <v>915464</v>
      </c>
      <c r="E753" t="s">
        <v>568</v>
      </c>
      <c r="F753">
        <v>807824</v>
      </c>
      <c r="G753" t="s">
        <v>4236</v>
      </c>
      <c r="H753" t="s">
        <v>4406</v>
      </c>
      <c r="I753" t="s">
        <v>2457</v>
      </c>
      <c r="J753" t="s">
        <v>1615</v>
      </c>
      <c r="K753">
        <v>-0.02</v>
      </c>
      <c r="L753">
        <v>-3.5000000000000003E-2</v>
      </c>
      <c r="M753">
        <f t="shared" si="11"/>
        <v>-1.5000000000000003E-2</v>
      </c>
    </row>
    <row r="754" spans="1:13">
      <c r="A754" t="s">
        <v>1615</v>
      </c>
      <c r="B754">
        <v>700437</v>
      </c>
      <c r="C754" t="s">
        <v>1631</v>
      </c>
      <c r="D754">
        <v>915464</v>
      </c>
      <c r="E754" t="s">
        <v>1632</v>
      </c>
      <c r="F754">
        <v>923016</v>
      </c>
      <c r="G754" t="s">
        <v>4256</v>
      </c>
      <c r="H754" t="s">
        <v>4406</v>
      </c>
      <c r="I754" t="s">
        <v>2457</v>
      </c>
      <c r="J754" t="s">
        <v>1615</v>
      </c>
      <c r="K754">
        <v>-0.02</v>
      </c>
      <c r="L754">
        <v>-3.5000000000000003E-2</v>
      </c>
      <c r="M754">
        <f t="shared" si="11"/>
        <v>-1.5000000000000003E-2</v>
      </c>
    </row>
    <row r="755" spans="1:13">
      <c r="A755" t="s">
        <v>1717</v>
      </c>
      <c r="B755">
        <v>700645</v>
      </c>
      <c r="C755" t="s">
        <v>1724</v>
      </c>
      <c r="D755">
        <v>924424</v>
      </c>
      <c r="E755" t="s">
        <v>1725</v>
      </c>
      <c r="F755">
        <v>924808</v>
      </c>
      <c r="G755" t="s">
        <v>4152</v>
      </c>
      <c r="H755" t="s">
        <v>4418</v>
      </c>
      <c r="I755" t="s">
        <v>2457</v>
      </c>
      <c r="J755" t="s">
        <v>1717</v>
      </c>
      <c r="K755">
        <v>-0.02</v>
      </c>
      <c r="L755">
        <v>-4.4999999999999998E-2</v>
      </c>
      <c r="M755">
        <f t="shared" si="11"/>
        <v>-2.4999999999999998E-2</v>
      </c>
    </row>
    <row r="756" spans="1:13">
      <c r="A756" t="s">
        <v>1717</v>
      </c>
      <c r="B756">
        <v>700645</v>
      </c>
      <c r="C756" t="s">
        <v>1724</v>
      </c>
      <c r="D756">
        <v>924424</v>
      </c>
      <c r="E756" t="s">
        <v>1730</v>
      </c>
      <c r="F756">
        <v>925064</v>
      </c>
      <c r="G756" t="s">
        <v>4161</v>
      </c>
      <c r="H756" t="s">
        <v>4418</v>
      </c>
      <c r="I756" t="s">
        <v>2457</v>
      </c>
      <c r="J756" t="s">
        <v>1717</v>
      </c>
      <c r="K756">
        <v>-0.02</v>
      </c>
      <c r="L756">
        <v>-4.4999999999999998E-2</v>
      </c>
      <c r="M756">
        <f t="shared" si="11"/>
        <v>-2.4999999999999998E-2</v>
      </c>
    </row>
    <row r="757" spans="1:13">
      <c r="A757" t="s">
        <v>1717</v>
      </c>
      <c r="B757">
        <v>700645</v>
      </c>
      <c r="C757" t="s">
        <v>1724</v>
      </c>
      <c r="D757">
        <v>924424</v>
      </c>
      <c r="E757" t="s">
        <v>1729</v>
      </c>
      <c r="F757">
        <v>924936</v>
      </c>
      <c r="G757" t="s">
        <v>4163</v>
      </c>
      <c r="H757" t="s">
        <v>4418</v>
      </c>
      <c r="I757" t="s">
        <v>2457</v>
      </c>
      <c r="J757" t="s">
        <v>1717</v>
      </c>
      <c r="K757">
        <v>-0.02</v>
      </c>
      <c r="L757">
        <v>-4.4999999999999998E-2</v>
      </c>
      <c r="M757">
        <f t="shared" si="11"/>
        <v>-2.4999999999999998E-2</v>
      </c>
    </row>
    <row r="758" spans="1:13">
      <c r="A758" t="s">
        <v>1717</v>
      </c>
      <c r="B758">
        <v>700645</v>
      </c>
      <c r="C758" t="s">
        <v>1724</v>
      </c>
      <c r="D758">
        <v>924424</v>
      </c>
      <c r="E758" t="s">
        <v>1739</v>
      </c>
      <c r="F758">
        <v>926216</v>
      </c>
      <c r="G758" t="s">
        <v>4164</v>
      </c>
      <c r="H758" t="s">
        <v>4418</v>
      </c>
      <c r="I758" t="s">
        <v>2457</v>
      </c>
      <c r="J758" t="s">
        <v>1717</v>
      </c>
      <c r="K758">
        <v>-0.02</v>
      </c>
      <c r="L758">
        <v>-4.4999999999999998E-2</v>
      </c>
      <c r="M758">
        <f t="shared" si="11"/>
        <v>-2.4999999999999998E-2</v>
      </c>
    </row>
    <row r="759" spans="1:13">
      <c r="A759" t="s">
        <v>1717</v>
      </c>
      <c r="B759">
        <v>700645</v>
      </c>
      <c r="C759" t="s">
        <v>1724</v>
      </c>
      <c r="D759">
        <v>924424</v>
      </c>
      <c r="E759" t="s">
        <v>1735</v>
      </c>
      <c r="F759">
        <v>947208</v>
      </c>
      <c r="G759" t="s">
        <v>4160</v>
      </c>
      <c r="H759" t="s">
        <v>4418</v>
      </c>
      <c r="I759" t="s">
        <v>2457</v>
      </c>
      <c r="J759" t="s">
        <v>1717</v>
      </c>
      <c r="K759">
        <v>-0.02</v>
      </c>
      <c r="L759">
        <v>-4.4999999999999998E-2</v>
      </c>
      <c r="M759">
        <f t="shared" si="11"/>
        <v>-2.4999999999999998E-2</v>
      </c>
    </row>
    <row r="760" spans="1:13">
      <c r="A760" t="s">
        <v>1717</v>
      </c>
      <c r="B760">
        <v>700645</v>
      </c>
      <c r="C760" t="s">
        <v>1724</v>
      </c>
      <c r="D760">
        <v>924424</v>
      </c>
      <c r="E760" t="s">
        <v>1733</v>
      </c>
      <c r="F760">
        <v>924680</v>
      </c>
      <c r="G760" t="s">
        <v>4158</v>
      </c>
      <c r="H760" t="s">
        <v>4418</v>
      </c>
      <c r="I760" t="s">
        <v>2457</v>
      </c>
      <c r="J760" t="s">
        <v>1717</v>
      </c>
      <c r="K760">
        <v>-0.02</v>
      </c>
      <c r="L760">
        <v>-4.4999999999999998E-2</v>
      </c>
      <c r="M760">
        <f t="shared" si="11"/>
        <v>-2.4999999999999998E-2</v>
      </c>
    </row>
    <row r="761" spans="1:13">
      <c r="A761" t="s">
        <v>1717</v>
      </c>
      <c r="B761">
        <v>700645</v>
      </c>
      <c r="C761" t="s">
        <v>1724</v>
      </c>
      <c r="D761">
        <v>924424</v>
      </c>
      <c r="E761" t="s">
        <v>1741</v>
      </c>
      <c r="F761">
        <v>925192</v>
      </c>
      <c r="G761" t="s">
        <v>4157</v>
      </c>
      <c r="H761" t="s">
        <v>4418</v>
      </c>
      <c r="I761" t="s">
        <v>2457</v>
      </c>
      <c r="J761" t="s">
        <v>1717</v>
      </c>
      <c r="K761">
        <v>-0.02</v>
      </c>
      <c r="L761">
        <v>-4.4999999999999998E-2</v>
      </c>
      <c r="M761">
        <f t="shared" si="11"/>
        <v>-2.4999999999999998E-2</v>
      </c>
    </row>
    <row r="762" spans="1:13">
      <c r="A762" t="s">
        <v>1717</v>
      </c>
      <c r="B762">
        <v>700645</v>
      </c>
      <c r="C762" t="s">
        <v>1724</v>
      </c>
      <c r="D762">
        <v>924424</v>
      </c>
      <c r="E762" t="s">
        <v>1727</v>
      </c>
      <c r="F762">
        <v>824848</v>
      </c>
      <c r="G762" t="s">
        <v>4166</v>
      </c>
      <c r="H762" t="s">
        <v>4418</v>
      </c>
      <c r="I762" t="s">
        <v>2457</v>
      </c>
      <c r="J762" t="s">
        <v>1717</v>
      </c>
      <c r="K762">
        <v>-0.02</v>
      </c>
      <c r="L762">
        <v>-4.4999999999999998E-2</v>
      </c>
      <c r="M762">
        <f t="shared" si="11"/>
        <v>-2.4999999999999998E-2</v>
      </c>
    </row>
    <row r="763" spans="1:13">
      <c r="A763" t="s">
        <v>1348</v>
      </c>
      <c r="B763">
        <v>601450</v>
      </c>
      <c r="C763" t="s">
        <v>1364</v>
      </c>
      <c r="D763">
        <v>849544</v>
      </c>
      <c r="E763" t="s">
        <v>1367</v>
      </c>
      <c r="F763">
        <v>601463</v>
      </c>
      <c r="G763" t="s">
        <v>4366</v>
      </c>
      <c r="H763" t="s">
        <v>3644</v>
      </c>
      <c r="I763" t="s">
        <v>2457</v>
      </c>
      <c r="J763" t="s">
        <v>1348</v>
      </c>
      <c r="K763">
        <v>-0.02</v>
      </c>
      <c r="L763">
        <v>-0.05</v>
      </c>
      <c r="M763">
        <f t="shared" si="11"/>
        <v>-3.0000000000000002E-2</v>
      </c>
    </row>
    <row r="764" spans="1:13">
      <c r="A764" t="s">
        <v>1717</v>
      </c>
      <c r="B764">
        <v>700645</v>
      </c>
      <c r="C764" t="s">
        <v>1724</v>
      </c>
      <c r="D764">
        <v>924424</v>
      </c>
      <c r="E764" t="s">
        <v>1740</v>
      </c>
      <c r="F764">
        <v>1003912</v>
      </c>
      <c r="G764" t="s">
        <v>4167</v>
      </c>
      <c r="H764" t="s">
        <v>4418</v>
      </c>
      <c r="I764" t="s">
        <v>2457</v>
      </c>
      <c r="J764" t="s">
        <v>1717</v>
      </c>
      <c r="K764">
        <v>-0.02</v>
      </c>
      <c r="L764">
        <v>-4.4999999999999998E-2</v>
      </c>
      <c r="M764">
        <f t="shared" si="11"/>
        <v>-2.4999999999999998E-2</v>
      </c>
    </row>
    <row r="765" spans="1:13">
      <c r="A765" t="s">
        <v>1717</v>
      </c>
      <c r="B765">
        <v>700645</v>
      </c>
      <c r="C765" t="s">
        <v>1724</v>
      </c>
      <c r="D765">
        <v>924424</v>
      </c>
      <c r="E765" t="s">
        <v>1738</v>
      </c>
      <c r="F765">
        <v>806032</v>
      </c>
      <c r="G765" t="s">
        <v>4153</v>
      </c>
      <c r="H765" t="s">
        <v>4418</v>
      </c>
      <c r="I765" t="s">
        <v>2457</v>
      </c>
      <c r="J765" t="s">
        <v>1717</v>
      </c>
      <c r="K765">
        <v>-0.02</v>
      </c>
      <c r="L765">
        <v>-4.4999999999999998E-2</v>
      </c>
      <c r="M765">
        <f t="shared" si="11"/>
        <v>-2.4999999999999998E-2</v>
      </c>
    </row>
    <row r="766" spans="1:13">
      <c r="A766" t="s">
        <v>1717</v>
      </c>
      <c r="B766">
        <v>700645</v>
      </c>
      <c r="C766" t="s">
        <v>1724</v>
      </c>
      <c r="D766">
        <v>924424</v>
      </c>
      <c r="E766" t="s">
        <v>1737</v>
      </c>
      <c r="F766">
        <v>805776</v>
      </c>
      <c r="G766" t="s">
        <v>4165</v>
      </c>
      <c r="H766" t="s">
        <v>4418</v>
      </c>
      <c r="I766" t="s">
        <v>2457</v>
      </c>
      <c r="J766" t="s">
        <v>1717</v>
      </c>
      <c r="K766">
        <v>-0.02</v>
      </c>
      <c r="L766">
        <v>-4.4999999999999998E-2</v>
      </c>
      <c r="M766">
        <f t="shared" si="11"/>
        <v>-2.4999999999999998E-2</v>
      </c>
    </row>
    <row r="767" spans="1:13">
      <c r="A767" t="s">
        <v>1717</v>
      </c>
      <c r="B767">
        <v>700645</v>
      </c>
      <c r="C767" t="s">
        <v>1724</v>
      </c>
      <c r="D767">
        <v>924424</v>
      </c>
      <c r="E767" t="s">
        <v>1736</v>
      </c>
      <c r="F767">
        <v>805904</v>
      </c>
      <c r="G767" t="s">
        <v>4150</v>
      </c>
      <c r="H767" t="s">
        <v>4418</v>
      </c>
      <c r="I767" t="s">
        <v>2457</v>
      </c>
      <c r="J767" t="s">
        <v>1717</v>
      </c>
      <c r="K767">
        <v>-0.02</v>
      </c>
      <c r="L767">
        <v>-4.4999999999999998E-2</v>
      </c>
      <c r="M767">
        <f t="shared" si="11"/>
        <v>-2.4999999999999998E-2</v>
      </c>
    </row>
    <row r="768" spans="1:13">
      <c r="A768" t="s">
        <v>1717</v>
      </c>
      <c r="B768">
        <v>700645</v>
      </c>
      <c r="C768" t="s">
        <v>1724</v>
      </c>
      <c r="D768">
        <v>924424</v>
      </c>
      <c r="E768" t="s">
        <v>1732</v>
      </c>
      <c r="F768">
        <v>1003656</v>
      </c>
      <c r="G768" t="s">
        <v>4162</v>
      </c>
      <c r="H768" t="s">
        <v>4418</v>
      </c>
      <c r="I768" t="s">
        <v>2457</v>
      </c>
      <c r="J768" t="s">
        <v>1717</v>
      </c>
      <c r="K768">
        <v>-0.02</v>
      </c>
      <c r="L768">
        <v>-4.4999999999999998E-2</v>
      </c>
      <c r="M768">
        <f t="shared" si="11"/>
        <v>-2.4999999999999998E-2</v>
      </c>
    </row>
    <row r="769" spans="1:13">
      <c r="A769" t="s">
        <v>1717</v>
      </c>
      <c r="B769">
        <v>700645</v>
      </c>
      <c r="C769" t="s">
        <v>1724</v>
      </c>
      <c r="D769">
        <v>924424</v>
      </c>
      <c r="E769" t="s">
        <v>1731</v>
      </c>
      <c r="F769">
        <v>925448</v>
      </c>
      <c r="G769" t="s">
        <v>4148</v>
      </c>
      <c r="H769" t="s">
        <v>4418</v>
      </c>
      <c r="I769" t="s">
        <v>2457</v>
      </c>
      <c r="J769" t="s">
        <v>1717</v>
      </c>
      <c r="K769">
        <v>-0.02</v>
      </c>
      <c r="L769">
        <v>-4.4999999999999998E-2</v>
      </c>
      <c r="M769">
        <f t="shared" si="11"/>
        <v>-2.4999999999999998E-2</v>
      </c>
    </row>
    <row r="770" spans="1:13">
      <c r="A770" t="s">
        <v>1717</v>
      </c>
      <c r="B770">
        <v>700645</v>
      </c>
      <c r="C770" t="s">
        <v>1724</v>
      </c>
      <c r="D770">
        <v>924424</v>
      </c>
      <c r="E770" t="s">
        <v>1728</v>
      </c>
      <c r="F770">
        <v>875656</v>
      </c>
      <c r="G770" t="s">
        <v>4151</v>
      </c>
      <c r="H770" t="s">
        <v>4418</v>
      </c>
      <c r="I770" t="s">
        <v>2457</v>
      </c>
      <c r="J770" t="s">
        <v>1717</v>
      </c>
      <c r="K770">
        <v>-0.02</v>
      </c>
      <c r="L770">
        <v>-4.4999999999999998E-2</v>
      </c>
      <c r="M770">
        <f t="shared" si="11"/>
        <v>-2.4999999999999998E-2</v>
      </c>
    </row>
    <row r="771" spans="1:13">
      <c r="A771" t="s">
        <v>1717</v>
      </c>
      <c r="B771">
        <v>700645</v>
      </c>
      <c r="C771" t="s">
        <v>1724</v>
      </c>
      <c r="D771">
        <v>924424</v>
      </c>
      <c r="E771" t="s">
        <v>356</v>
      </c>
      <c r="F771">
        <v>1004040</v>
      </c>
      <c r="G771" t="s">
        <v>4154</v>
      </c>
      <c r="H771" t="s">
        <v>4418</v>
      </c>
      <c r="I771" t="s">
        <v>2457</v>
      </c>
      <c r="J771" t="s">
        <v>1717</v>
      </c>
      <c r="K771">
        <v>-0.02</v>
      </c>
      <c r="L771">
        <v>-4.4999999999999998E-2</v>
      </c>
      <c r="M771">
        <f t="shared" si="11"/>
        <v>-2.4999999999999998E-2</v>
      </c>
    </row>
    <row r="772" spans="1:13">
      <c r="A772" t="s">
        <v>1717</v>
      </c>
      <c r="B772">
        <v>700645</v>
      </c>
      <c r="C772" t="s">
        <v>1724</v>
      </c>
      <c r="D772">
        <v>924424</v>
      </c>
      <c r="E772" t="s">
        <v>1726</v>
      </c>
      <c r="F772">
        <v>925320</v>
      </c>
      <c r="G772" t="s">
        <v>4155</v>
      </c>
      <c r="H772" t="s">
        <v>4418</v>
      </c>
      <c r="I772" t="s">
        <v>2457</v>
      </c>
      <c r="J772" t="s">
        <v>1717</v>
      </c>
      <c r="K772">
        <v>-0.02</v>
      </c>
      <c r="L772">
        <v>-4.4999999999999998E-2</v>
      </c>
      <c r="M772">
        <f t="shared" si="11"/>
        <v>-2.4999999999999998E-2</v>
      </c>
    </row>
    <row r="773" spans="1:13">
      <c r="A773" t="s">
        <v>2160</v>
      </c>
      <c r="B773">
        <v>603014</v>
      </c>
      <c r="C773" t="s">
        <v>2221</v>
      </c>
      <c r="D773">
        <v>834824</v>
      </c>
      <c r="E773" t="s">
        <v>2228</v>
      </c>
      <c r="F773">
        <v>965896</v>
      </c>
      <c r="G773" t="s">
        <v>3764</v>
      </c>
      <c r="H773" t="s">
        <v>3061</v>
      </c>
      <c r="I773" t="s">
        <v>246</v>
      </c>
      <c r="J773" t="s">
        <v>2748</v>
      </c>
      <c r="K773">
        <v>-0.02</v>
      </c>
      <c r="L773">
        <v>-2.5000000000000005E-2</v>
      </c>
      <c r="M773">
        <f t="shared" ref="M773:M836" si="12">L773-K773</f>
        <v>-5.0000000000000044E-3</v>
      </c>
    </row>
    <row r="774" spans="1:13">
      <c r="A774" t="s">
        <v>1717</v>
      </c>
      <c r="B774">
        <v>700645</v>
      </c>
      <c r="C774" t="s">
        <v>373</v>
      </c>
      <c r="D774">
        <v>2315536</v>
      </c>
      <c r="E774" t="s">
        <v>1778</v>
      </c>
      <c r="F774">
        <v>2321808</v>
      </c>
      <c r="G774" t="s">
        <v>2485</v>
      </c>
      <c r="H774" t="s">
        <v>3641</v>
      </c>
      <c r="I774" t="s">
        <v>2403</v>
      </c>
      <c r="J774" t="s">
        <v>2529</v>
      </c>
      <c r="K774">
        <v>0</v>
      </c>
      <c r="L774">
        <v>0</v>
      </c>
      <c r="M774">
        <f t="shared" si="12"/>
        <v>0</v>
      </c>
    </row>
    <row r="775" spans="1:13">
      <c r="A775" t="s">
        <v>2146</v>
      </c>
      <c r="B775">
        <v>856720</v>
      </c>
      <c r="C775" t="s">
        <v>2154</v>
      </c>
      <c r="D775">
        <v>857744</v>
      </c>
      <c r="G775" t="s">
        <v>2449</v>
      </c>
      <c r="H775" t="s">
        <v>2449</v>
      </c>
      <c r="I775" t="s">
        <v>2403</v>
      </c>
      <c r="J775" t="s">
        <v>2404</v>
      </c>
      <c r="K775">
        <v>-5.0000000000000001E-3</v>
      </c>
      <c r="L775">
        <v>-3.8758768031195975E-2</v>
      </c>
      <c r="M775">
        <f t="shared" si="12"/>
        <v>-3.3758768031195978E-2</v>
      </c>
    </row>
    <row r="776" spans="1:13">
      <c r="A776" t="s">
        <v>1615</v>
      </c>
      <c r="B776">
        <v>700437</v>
      </c>
      <c r="C776" t="s">
        <v>1650</v>
      </c>
      <c r="D776">
        <v>914952</v>
      </c>
      <c r="E776" t="s">
        <v>1656</v>
      </c>
      <c r="F776">
        <v>918536</v>
      </c>
      <c r="G776" t="s">
        <v>4195</v>
      </c>
      <c r="H776" t="s">
        <v>3597</v>
      </c>
      <c r="I776" t="s">
        <v>2457</v>
      </c>
      <c r="J776" t="s">
        <v>1615</v>
      </c>
      <c r="K776">
        <v>-0.02</v>
      </c>
      <c r="L776">
        <v>-4.0263533152682926E-2</v>
      </c>
      <c r="M776">
        <f t="shared" si="12"/>
        <v>-2.0263533152682926E-2</v>
      </c>
    </row>
    <row r="777" spans="1:13">
      <c r="A777" t="s">
        <v>2322</v>
      </c>
      <c r="B777">
        <v>601152</v>
      </c>
      <c r="C777" t="s">
        <v>2328</v>
      </c>
      <c r="D777">
        <v>842760</v>
      </c>
      <c r="E777" t="s">
        <v>2043</v>
      </c>
      <c r="F777">
        <v>844296</v>
      </c>
      <c r="G777" t="s">
        <v>3843</v>
      </c>
      <c r="H777" t="s">
        <v>3601</v>
      </c>
      <c r="I777" t="s">
        <v>246</v>
      </c>
      <c r="J777" t="s">
        <v>2322</v>
      </c>
      <c r="K777">
        <v>-1.2500000000000002E-2</v>
      </c>
      <c r="L777">
        <v>-4.4739468997410679E-2</v>
      </c>
      <c r="M777">
        <f t="shared" si="12"/>
        <v>-3.2239468997410675E-2</v>
      </c>
    </row>
    <row r="778" spans="1:13">
      <c r="A778" t="s">
        <v>1717</v>
      </c>
      <c r="B778">
        <v>700645</v>
      </c>
      <c r="C778" t="s">
        <v>1742</v>
      </c>
      <c r="D778">
        <v>949384</v>
      </c>
      <c r="E778" t="s">
        <v>1751</v>
      </c>
      <c r="F778">
        <v>950280</v>
      </c>
      <c r="G778" t="s">
        <v>4134</v>
      </c>
      <c r="H778" t="s">
        <v>4216</v>
      </c>
      <c r="I778" t="s">
        <v>2457</v>
      </c>
      <c r="J778" t="s">
        <v>1717</v>
      </c>
      <c r="K778">
        <v>-0.02</v>
      </c>
      <c r="L778">
        <v>-4.4999999999999998E-2</v>
      </c>
      <c r="M778">
        <f t="shared" si="12"/>
        <v>-2.4999999999999998E-2</v>
      </c>
    </row>
    <row r="779" spans="1:13">
      <c r="A779" t="s">
        <v>1184</v>
      </c>
      <c r="B779">
        <v>605196</v>
      </c>
      <c r="C779" t="s">
        <v>1201</v>
      </c>
      <c r="D779">
        <v>2315664</v>
      </c>
      <c r="E779" t="s">
        <v>1205</v>
      </c>
      <c r="F779">
        <v>2322448</v>
      </c>
      <c r="G779" t="s">
        <v>2844</v>
      </c>
      <c r="H779" t="s">
        <v>4448</v>
      </c>
      <c r="I779" t="s">
        <v>2403</v>
      </c>
      <c r="J779" t="s">
        <v>1184</v>
      </c>
      <c r="K779">
        <v>0</v>
      </c>
      <c r="L779">
        <v>-9.9999999999999985E-3</v>
      </c>
      <c r="M779">
        <f t="shared" si="12"/>
        <v>-9.9999999999999985E-3</v>
      </c>
    </row>
    <row r="780" spans="1:13">
      <c r="A780" t="s">
        <v>1184</v>
      </c>
      <c r="B780">
        <v>605196</v>
      </c>
      <c r="C780" t="s">
        <v>1220</v>
      </c>
      <c r="D780">
        <v>940296</v>
      </c>
      <c r="E780" t="s">
        <v>1221</v>
      </c>
      <c r="F780">
        <v>941960</v>
      </c>
      <c r="G780" t="s">
        <v>2758</v>
      </c>
      <c r="H780" t="s">
        <v>4451</v>
      </c>
      <c r="I780" t="s">
        <v>2403</v>
      </c>
      <c r="J780" t="s">
        <v>1184</v>
      </c>
      <c r="K780">
        <v>-1.2500000000000002E-2</v>
      </c>
      <c r="L780">
        <v>-2.1064533368004439E-2</v>
      </c>
      <c r="M780">
        <f t="shared" si="12"/>
        <v>-8.5645333680044369E-3</v>
      </c>
    </row>
    <row r="781" spans="1:13">
      <c r="A781" t="s">
        <v>1184</v>
      </c>
      <c r="B781">
        <v>605196</v>
      </c>
      <c r="C781" t="s">
        <v>1220</v>
      </c>
      <c r="D781">
        <v>940296</v>
      </c>
      <c r="E781" t="s">
        <v>1229</v>
      </c>
      <c r="F781">
        <v>941832</v>
      </c>
      <c r="G781" t="s">
        <v>2763</v>
      </c>
      <c r="H781" t="s">
        <v>4451</v>
      </c>
      <c r="I781" t="s">
        <v>2403</v>
      </c>
      <c r="J781" t="s">
        <v>1184</v>
      </c>
      <c r="K781">
        <v>-1.2500000000000002E-2</v>
      </c>
      <c r="L781">
        <v>-1.6250000000000001E-2</v>
      </c>
      <c r="M781">
        <f t="shared" si="12"/>
        <v>-3.7499999999999981E-3</v>
      </c>
    </row>
    <row r="782" spans="1:13">
      <c r="A782" t="s">
        <v>1184</v>
      </c>
      <c r="B782">
        <v>605196</v>
      </c>
      <c r="C782" t="s">
        <v>1220</v>
      </c>
      <c r="D782">
        <v>940296</v>
      </c>
      <c r="E782" t="s">
        <v>1227</v>
      </c>
      <c r="F782">
        <v>941704</v>
      </c>
      <c r="G782" t="s">
        <v>2775</v>
      </c>
      <c r="H782" t="s">
        <v>4451</v>
      </c>
      <c r="I782" t="s">
        <v>2403</v>
      </c>
      <c r="J782" t="s">
        <v>1184</v>
      </c>
      <c r="K782">
        <v>-1.2500000000000002E-2</v>
      </c>
      <c r="L782">
        <v>-1.6250000000000001E-2</v>
      </c>
      <c r="M782">
        <f t="shared" si="12"/>
        <v>-3.7499999999999981E-3</v>
      </c>
    </row>
    <row r="783" spans="1:13">
      <c r="A783" t="s">
        <v>1184</v>
      </c>
      <c r="B783">
        <v>605196</v>
      </c>
      <c r="C783" t="s">
        <v>1220</v>
      </c>
      <c r="D783">
        <v>940296</v>
      </c>
      <c r="E783" t="s">
        <v>1226</v>
      </c>
      <c r="F783">
        <v>941192</v>
      </c>
      <c r="G783" t="s">
        <v>2750</v>
      </c>
      <c r="H783" t="s">
        <v>4451</v>
      </c>
      <c r="I783" t="s">
        <v>2403</v>
      </c>
      <c r="J783" t="s">
        <v>1184</v>
      </c>
      <c r="K783">
        <v>-1.2500000000000002E-2</v>
      </c>
      <c r="L783">
        <v>-1.7306149594844143E-2</v>
      </c>
      <c r="M783">
        <f t="shared" si="12"/>
        <v>-4.8061495948441401E-3</v>
      </c>
    </row>
    <row r="784" spans="1:13">
      <c r="A784" t="s">
        <v>1184</v>
      </c>
      <c r="B784">
        <v>605196</v>
      </c>
      <c r="C784" t="s">
        <v>1220</v>
      </c>
      <c r="D784">
        <v>940296</v>
      </c>
      <c r="E784" t="s">
        <v>1223</v>
      </c>
      <c r="F784">
        <v>942088</v>
      </c>
      <c r="G784" t="s">
        <v>2771</v>
      </c>
      <c r="H784" t="s">
        <v>4451</v>
      </c>
      <c r="I784" t="s">
        <v>2403</v>
      </c>
      <c r="J784" t="s">
        <v>1184</v>
      </c>
      <c r="K784">
        <v>-1.2500000000000002E-2</v>
      </c>
      <c r="L784">
        <v>-2.241531710563914E-2</v>
      </c>
      <c r="M784">
        <f t="shared" si="12"/>
        <v>-9.9153171056391379E-3</v>
      </c>
    </row>
    <row r="785" spans="1:13">
      <c r="A785" t="s">
        <v>1184</v>
      </c>
      <c r="B785">
        <v>605196</v>
      </c>
      <c r="C785" t="s">
        <v>1220</v>
      </c>
      <c r="D785">
        <v>940296</v>
      </c>
      <c r="E785" t="s">
        <v>1225</v>
      </c>
      <c r="F785">
        <v>941064</v>
      </c>
      <c r="G785" t="s">
        <v>2783</v>
      </c>
      <c r="H785" t="s">
        <v>4451</v>
      </c>
      <c r="I785" t="s">
        <v>2403</v>
      </c>
      <c r="J785" t="s">
        <v>1184</v>
      </c>
      <c r="K785">
        <v>-1.2500000000000002E-2</v>
      </c>
      <c r="L785">
        <v>-3.4280895229789478E-2</v>
      </c>
      <c r="M785">
        <f t="shared" si="12"/>
        <v>-2.1780895229789474E-2</v>
      </c>
    </row>
    <row r="786" spans="1:13">
      <c r="A786" t="s">
        <v>1184</v>
      </c>
      <c r="B786">
        <v>605196</v>
      </c>
      <c r="C786" t="s">
        <v>1220</v>
      </c>
      <c r="D786">
        <v>940296</v>
      </c>
      <c r="E786" t="s">
        <v>1228</v>
      </c>
      <c r="F786">
        <v>941320</v>
      </c>
      <c r="G786" t="s">
        <v>2779</v>
      </c>
      <c r="H786" t="s">
        <v>4451</v>
      </c>
      <c r="I786" t="s">
        <v>2403</v>
      </c>
      <c r="J786" t="s">
        <v>1184</v>
      </c>
      <c r="K786">
        <v>-1.2500000000000002E-2</v>
      </c>
      <c r="L786">
        <v>-1.6386440907496507E-2</v>
      </c>
      <c r="M786">
        <f t="shared" si="12"/>
        <v>-3.8864409074965047E-3</v>
      </c>
    </row>
    <row r="787" spans="1:13">
      <c r="A787" t="s">
        <v>1184</v>
      </c>
      <c r="B787">
        <v>605196</v>
      </c>
      <c r="C787" t="s">
        <v>1220</v>
      </c>
      <c r="D787">
        <v>940296</v>
      </c>
      <c r="E787" t="s">
        <v>1224</v>
      </c>
      <c r="F787">
        <v>941576</v>
      </c>
      <c r="G787" t="s">
        <v>2754</v>
      </c>
      <c r="H787" t="s">
        <v>4451</v>
      </c>
      <c r="I787" t="s">
        <v>2403</v>
      </c>
      <c r="J787" t="s">
        <v>1184</v>
      </c>
      <c r="K787">
        <v>-1.2500000000000002E-2</v>
      </c>
      <c r="L787">
        <v>-1.6250000000000001E-2</v>
      </c>
      <c r="M787">
        <f t="shared" si="12"/>
        <v>-3.7499999999999981E-3</v>
      </c>
    </row>
    <row r="788" spans="1:13">
      <c r="A788" t="s">
        <v>1184</v>
      </c>
      <c r="B788">
        <v>605196</v>
      </c>
      <c r="C788" t="s">
        <v>1220</v>
      </c>
      <c r="D788">
        <v>940296</v>
      </c>
      <c r="E788" t="s">
        <v>1222</v>
      </c>
      <c r="F788">
        <v>941448</v>
      </c>
      <c r="G788" t="s">
        <v>2767</v>
      </c>
      <c r="H788" t="s">
        <v>4451</v>
      </c>
      <c r="I788" t="s">
        <v>2403</v>
      </c>
      <c r="J788" t="s">
        <v>1184</v>
      </c>
      <c r="K788">
        <v>-1.7500000000000009E-2</v>
      </c>
      <c r="L788">
        <v>-1.8750000000000003E-2</v>
      </c>
      <c r="M788">
        <f t="shared" si="12"/>
        <v>-1.2499999999999942E-3</v>
      </c>
    </row>
    <row r="789" spans="1:13">
      <c r="A789" t="s">
        <v>1184</v>
      </c>
      <c r="B789">
        <v>605196</v>
      </c>
      <c r="C789" t="s">
        <v>1209</v>
      </c>
      <c r="D789">
        <v>940424</v>
      </c>
      <c r="E789" t="s">
        <v>1215</v>
      </c>
      <c r="F789">
        <v>942472</v>
      </c>
      <c r="G789" t="s">
        <v>2794</v>
      </c>
      <c r="H789" t="s">
        <v>4469</v>
      </c>
      <c r="I789" t="s">
        <v>2403</v>
      </c>
      <c r="J789" t="s">
        <v>1184</v>
      </c>
      <c r="K789">
        <v>-0.02</v>
      </c>
      <c r="L789">
        <v>-2.1279529153065295E-2</v>
      </c>
      <c r="M789">
        <f t="shared" si="12"/>
        <v>-1.2795291530652945E-3</v>
      </c>
    </row>
    <row r="790" spans="1:13">
      <c r="A790" t="s">
        <v>1184</v>
      </c>
      <c r="B790">
        <v>605196</v>
      </c>
      <c r="C790" t="s">
        <v>1209</v>
      </c>
      <c r="D790">
        <v>940424</v>
      </c>
      <c r="E790" t="s">
        <v>1213</v>
      </c>
      <c r="F790">
        <v>946440</v>
      </c>
      <c r="G790" t="s">
        <v>2820</v>
      </c>
      <c r="H790" t="s">
        <v>4469</v>
      </c>
      <c r="I790" t="s">
        <v>2403</v>
      </c>
      <c r="J790" t="s">
        <v>1184</v>
      </c>
      <c r="K790">
        <v>-0.02</v>
      </c>
      <c r="L790">
        <v>-2.5973504328110963E-2</v>
      </c>
      <c r="M790">
        <f t="shared" si="12"/>
        <v>-5.973504328110963E-3</v>
      </c>
    </row>
    <row r="791" spans="1:13">
      <c r="A791" t="s">
        <v>1184</v>
      </c>
      <c r="B791">
        <v>605196</v>
      </c>
      <c r="C791" t="s">
        <v>1209</v>
      </c>
      <c r="D791">
        <v>940424</v>
      </c>
      <c r="E791" t="s">
        <v>1217</v>
      </c>
      <c r="F791">
        <v>942984</v>
      </c>
      <c r="G791" t="s">
        <v>2814</v>
      </c>
      <c r="H791" t="s">
        <v>4469</v>
      </c>
      <c r="I791" t="s">
        <v>2403</v>
      </c>
      <c r="J791" t="s">
        <v>1184</v>
      </c>
      <c r="K791">
        <v>-0.02</v>
      </c>
      <c r="L791">
        <v>-2.2536188935785691E-2</v>
      </c>
      <c r="M791">
        <f t="shared" si="12"/>
        <v>-2.5361889357856902E-3</v>
      </c>
    </row>
    <row r="792" spans="1:13">
      <c r="A792" t="s">
        <v>1184</v>
      </c>
      <c r="B792">
        <v>605196</v>
      </c>
      <c r="C792" t="s">
        <v>1209</v>
      </c>
      <c r="D792">
        <v>940424</v>
      </c>
      <c r="E792" t="s">
        <v>1219</v>
      </c>
      <c r="F792">
        <v>942600</v>
      </c>
      <c r="G792" t="s">
        <v>2806</v>
      </c>
      <c r="H792" t="s">
        <v>4469</v>
      </c>
      <c r="I792" t="s">
        <v>2403</v>
      </c>
      <c r="J792" t="s">
        <v>1184</v>
      </c>
      <c r="K792">
        <v>-0.02</v>
      </c>
      <c r="L792">
        <v>-2.147574626594094E-2</v>
      </c>
      <c r="M792">
        <f t="shared" si="12"/>
        <v>-1.4757462659409394E-3</v>
      </c>
    </row>
    <row r="793" spans="1:13">
      <c r="A793" t="s">
        <v>1184</v>
      </c>
      <c r="B793">
        <v>605196</v>
      </c>
      <c r="C793" t="s">
        <v>1209</v>
      </c>
      <c r="D793">
        <v>940424</v>
      </c>
      <c r="E793" t="s">
        <v>1218</v>
      </c>
      <c r="F793">
        <v>942344</v>
      </c>
      <c r="G793" t="s">
        <v>2824</v>
      </c>
      <c r="H793" t="s">
        <v>4469</v>
      </c>
      <c r="I793" t="s">
        <v>2403</v>
      </c>
      <c r="J793" t="s">
        <v>1184</v>
      </c>
      <c r="K793">
        <v>-0.02</v>
      </c>
      <c r="L793">
        <v>-2.3542846591883049E-2</v>
      </c>
      <c r="M793">
        <f t="shared" si="12"/>
        <v>-3.5428465918830483E-3</v>
      </c>
    </row>
    <row r="794" spans="1:13">
      <c r="A794" t="s">
        <v>1184</v>
      </c>
      <c r="B794">
        <v>605196</v>
      </c>
      <c r="C794" t="s">
        <v>1209</v>
      </c>
      <c r="D794">
        <v>940424</v>
      </c>
      <c r="E794" t="s">
        <v>1216</v>
      </c>
      <c r="F794">
        <v>943240</v>
      </c>
      <c r="G794" t="s">
        <v>2798</v>
      </c>
      <c r="H794" t="s">
        <v>4469</v>
      </c>
      <c r="I794" t="s">
        <v>2403</v>
      </c>
      <c r="J794" t="s">
        <v>1184</v>
      </c>
      <c r="K794">
        <v>-0.02</v>
      </c>
      <c r="L794">
        <v>-2.3020143421838342E-2</v>
      </c>
      <c r="M794">
        <f t="shared" si="12"/>
        <v>-3.0201434218383415E-3</v>
      </c>
    </row>
    <row r="795" spans="1:13">
      <c r="A795" t="s">
        <v>1184</v>
      </c>
      <c r="B795">
        <v>605196</v>
      </c>
      <c r="C795" t="s">
        <v>1209</v>
      </c>
      <c r="D795">
        <v>940424</v>
      </c>
      <c r="E795" t="s">
        <v>1214</v>
      </c>
      <c r="F795">
        <v>943368</v>
      </c>
      <c r="G795" t="s">
        <v>2791</v>
      </c>
      <c r="H795" t="s">
        <v>4469</v>
      </c>
      <c r="I795" t="s">
        <v>2403</v>
      </c>
      <c r="J795" t="s">
        <v>1184</v>
      </c>
      <c r="K795">
        <v>-0.02</v>
      </c>
      <c r="L795">
        <v>-1.9999999999999997E-2</v>
      </c>
      <c r="M795">
        <f t="shared" si="12"/>
        <v>0</v>
      </c>
    </row>
    <row r="796" spans="1:13">
      <c r="A796" t="s">
        <v>1184</v>
      </c>
      <c r="B796">
        <v>605196</v>
      </c>
      <c r="C796" t="s">
        <v>1209</v>
      </c>
      <c r="D796">
        <v>940424</v>
      </c>
      <c r="E796" t="s">
        <v>1212</v>
      </c>
      <c r="F796">
        <v>942216</v>
      </c>
      <c r="G796" t="s">
        <v>2810</v>
      </c>
      <c r="H796" t="s">
        <v>4469</v>
      </c>
      <c r="I796" t="s">
        <v>2403</v>
      </c>
      <c r="J796" t="s">
        <v>1184</v>
      </c>
      <c r="K796">
        <v>-0.02</v>
      </c>
      <c r="L796">
        <v>-2.5176032700588546E-2</v>
      </c>
      <c r="M796">
        <f t="shared" si="12"/>
        <v>-5.1760327005885461E-3</v>
      </c>
    </row>
    <row r="797" spans="1:13">
      <c r="A797" t="s">
        <v>1184</v>
      </c>
      <c r="B797">
        <v>605196</v>
      </c>
      <c r="C797" t="s">
        <v>1209</v>
      </c>
      <c r="D797">
        <v>940424</v>
      </c>
      <c r="E797" t="s">
        <v>1211</v>
      </c>
      <c r="F797">
        <v>942728</v>
      </c>
      <c r="G797" t="s">
        <v>2802</v>
      </c>
      <c r="H797" t="s">
        <v>4469</v>
      </c>
      <c r="I797" t="s">
        <v>2403</v>
      </c>
      <c r="J797" t="s">
        <v>1184</v>
      </c>
      <c r="K797">
        <v>-1.7500000000000009E-2</v>
      </c>
      <c r="L797">
        <v>-1.8750000000000003E-2</v>
      </c>
      <c r="M797">
        <f t="shared" si="12"/>
        <v>-1.2499999999999942E-3</v>
      </c>
    </row>
    <row r="798" spans="1:13">
      <c r="A798" t="s">
        <v>1184</v>
      </c>
      <c r="B798">
        <v>605196</v>
      </c>
      <c r="C798" t="s">
        <v>1209</v>
      </c>
      <c r="D798">
        <v>940424</v>
      </c>
      <c r="E798" t="s">
        <v>1210</v>
      </c>
      <c r="F798">
        <v>942856</v>
      </c>
      <c r="G798" t="s">
        <v>2828</v>
      </c>
      <c r="H798" t="s">
        <v>4469</v>
      </c>
      <c r="I798" t="s">
        <v>2403</v>
      </c>
      <c r="J798" t="s">
        <v>1184</v>
      </c>
      <c r="K798">
        <v>-0.02</v>
      </c>
      <c r="L798">
        <v>-2.0068412041872E-2</v>
      </c>
      <c r="M798">
        <f t="shared" si="12"/>
        <v>-6.8412041871999257E-5</v>
      </c>
    </row>
    <row r="799" spans="1:13">
      <c r="A799" t="s">
        <v>1581</v>
      </c>
      <c r="B799">
        <v>605248</v>
      </c>
      <c r="C799" t="s">
        <v>1605</v>
      </c>
      <c r="D799">
        <v>843144</v>
      </c>
      <c r="G799" t="s">
        <v>3621</v>
      </c>
      <c r="H799" t="s">
        <v>3621</v>
      </c>
      <c r="I799" t="s">
        <v>246</v>
      </c>
      <c r="J799" t="s">
        <v>2322</v>
      </c>
      <c r="K799">
        <v>-1.2500000000000002E-2</v>
      </c>
      <c r="L799">
        <v>-3.5997208400960656E-2</v>
      </c>
      <c r="M799">
        <f t="shared" si="12"/>
        <v>-2.3497208400960652E-2</v>
      </c>
    </row>
    <row r="800" spans="1:13">
      <c r="A800" t="s">
        <v>1244</v>
      </c>
      <c r="B800">
        <v>602284</v>
      </c>
      <c r="C800" t="s">
        <v>1309</v>
      </c>
      <c r="D800">
        <v>877576</v>
      </c>
      <c r="E800" t="s">
        <v>1310</v>
      </c>
      <c r="F800">
        <v>889864</v>
      </c>
      <c r="G800" t="s">
        <v>4062</v>
      </c>
      <c r="H800" t="s">
        <v>3755</v>
      </c>
      <c r="I800" t="s">
        <v>2457</v>
      </c>
      <c r="J800" t="s">
        <v>2739</v>
      </c>
      <c r="K800">
        <v>-0.02</v>
      </c>
      <c r="L800">
        <v>-0.05</v>
      </c>
      <c r="M800">
        <f t="shared" si="12"/>
        <v>-3.0000000000000002E-2</v>
      </c>
    </row>
    <row r="801" spans="1:13">
      <c r="A801" t="s">
        <v>2052</v>
      </c>
      <c r="B801">
        <v>602118</v>
      </c>
      <c r="C801" t="s">
        <v>2055</v>
      </c>
      <c r="D801">
        <v>813960</v>
      </c>
      <c r="G801" t="s">
        <v>4492</v>
      </c>
      <c r="H801" t="s">
        <v>4492</v>
      </c>
      <c r="I801" t="s">
        <v>2971</v>
      </c>
      <c r="J801" t="s">
        <v>2052</v>
      </c>
      <c r="K801">
        <v>-0.02</v>
      </c>
      <c r="L801">
        <v>-4.0000000000000008E-2</v>
      </c>
      <c r="M801">
        <f t="shared" si="12"/>
        <v>-2.0000000000000007E-2</v>
      </c>
    </row>
    <row r="802" spans="1:13">
      <c r="A802" t="s">
        <v>1504</v>
      </c>
      <c r="B802">
        <v>601755</v>
      </c>
      <c r="C802" t="s">
        <v>1522</v>
      </c>
      <c r="D802">
        <v>825352</v>
      </c>
      <c r="E802" t="s">
        <v>1532</v>
      </c>
      <c r="F802">
        <v>2318480</v>
      </c>
      <c r="G802" t="s">
        <v>2531</v>
      </c>
      <c r="H802" t="s">
        <v>2839</v>
      </c>
      <c r="I802" t="s">
        <v>2403</v>
      </c>
      <c r="J802" t="s">
        <v>1504</v>
      </c>
      <c r="K802">
        <v>-5.0000000000000001E-3</v>
      </c>
      <c r="L802">
        <v>-5.0000000000000001E-3</v>
      </c>
      <c r="M802">
        <f t="shared" si="12"/>
        <v>0</v>
      </c>
    </row>
    <row r="803" spans="1:13">
      <c r="A803" t="s">
        <v>1717</v>
      </c>
      <c r="B803">
        <v>700645</v>
      </c>
      <c r="C803" t="s">
        <v>1742</v>
      </c>
      <c r="D803">
        <v>949384</v>
      </c>
      <c r="E803" t="s">
        <v>1750</v>
      </c>
      <c r="F803">
        <v>949512</v>
      </c>
      <c r="G803" t="s">
        <v>4140</v>
      </c>
      <c r="H803" t="s">
        <v>4216</v>
      </c>
      <c r="I803" t="s">
        <v>2457</v>
      </c>
      <c r="J803" t="s">
        <v>1717</v>
      </c>
      <c r="K803">
        <v>-0.02</v>
      </c>
      <c r="L803">
        <v>-4.4999999999999998E-2</v>
      </c>
      <c r="M803">
        <f t="shared" si="12"/>
        <v>-2.4999999999999998E-2</v>
      </c>
    </row>
    <row r="804" spans="1:13">
      <c r="A804" t="s">
        <v>1717</v>
      </c>
      <c r="B804">
        <v>700645</v>
      </c>
      <c r="C804" t="s">
        <v>1742</v>
      </c>
      <c r="D804">
        <v>949384</v>
      </c>
      <c r="E804" t="s">
        <v>1749</v>
      </c>
      <c r="F804">
        <v>949896</v>
      </c>
      <c r="G804" t="s">
        <v>4138</v>
      </c>
      <c r="H804" t="s">
        <v>4216</v>
      </c>
      <c r="I804" t="s">
        <v>2457</v>
      </c>
      <c r="J804" t="s">
        <v>1717</v>
      </c>
      <c r="K804">
        <v>-0.02</v>
      </c>
      <c r="L804">
        <v>-4.4999999999999998E-2</v>
      </c>
      <c r="M804">
        <f t="shared" si="12"/>
        <v>-2.4999999999999998E-2</v>
      </c>
    </row>
    <row r="805" spans="1:13">
      <c r="A805" t="s">
        <v>2267</v>
      </c>
      <c r="B805">
        <v>604579</v>
      </c>
      <c r="C805" t="s">
        <v>2273</v>
      </c>
      <c r="D805">
        <v>2315280</v>
      </c>
      <c r="E805" t="s">
        <v>2275</v>
      </c>
      <c r="F805">
        <v>2323856</v>
      </c>
      <c r="G805" t="s">
        <v>4410</v>
      </c>
      <c r="H805" t="s">
        <v>4316</v>
      </c>
      <c r="I805" t="s">
        <v>2547</v>
      </c>
      <c r="J805" t="s">
        <v>2267</v>
      </c>
      <c r="K805">
        <v>-0.02</v>
      </c>
      <c r="L805">
        <v>-3.5000000000000003E-2</v>
      </c>
      <c r="M805">
        <f t="shared" si="12"/>
        <v>-1.5000000000000003E-2</v>
      </c>
    </row>
    <row r="806" spans="1:13">
      <c r="A806" t="s">
        <v>1717</v>
      </c>
      <c r="B806">
        <v>700645</v>
      </c>
      <c r="C806" t="s">
        <v>1752</v>
      </c>
      <c r="D806">
        <v>2315408</v>
      </c>
      <c r="E806" t="s">
        <v>1764</v>
      </c>
      <c r="F806">
        <v>2320400</v>
      </c>
      <c r="G806" t="s">
        <v>4147</v>
      </c>
      <c r="H806" t="s">
        <v>3767</v>
      </c>
      <c r="I806" t="s">
        <v>2457</v>
      </c>
      <c r="J806" t="s">
        <v>1717</v>
      </c>
      <c r="K806">
        <v>0</v>
      </c>
      <c r="L806">
        <v>-2.5000000000000001E-2</v>
      </c>
      <c r="M806">
        <f t="shared" si="12"/>
        <v>-2.5000000000000001E-2</v>
      </c>
    </row>
    <row r="807" spans="1:13">
      <c r="A807" t="s">
        <v>1717</v>
      </c>
      <c r="B807">
        <v>700645</v>
      </c>
      <c r="C807" t="s">
        <v>1742</v>
      </c>
      <c r="D807">
        <v>949384</v>
      </c>
      <c r="E807" t="s">
        <v>1746</v>
      </c>
      <c r="F807">
        <v>949640</v>
      </c>
      <c r="G807" t="s">
        <v>4130</v>
      </c>
      <c r="H807" t="s">
        <v>4216</v>
      </c>
      <c r="I807" t="s">
        <v>2457</v>
      </c>
      <c r="J807" t="s">
        <v>1717</v>
      </c>
      <c r="K807">
        <v>-0.02</v>
      </c>
      <c r="L807">
        <v>-4.4999999999999998E-2</v>
      </c>
      <c r="M807">
        <f t="shared" si="12"/>
        <v>-2.4999999999999998E-2</v>
      </c>
    </row>
    <row r="808" spans="1:13">
      <c r="A808" t="s">
        <v>1717</v>
      </c>
      <c r="B808">
        <v>700645</v>
      </c>
      <c r="C808" t="s">
        <v>1742</v>
      </c>
      <c r="D808">
        <v>949384</v>
      </c>
      <c r="E808" t="s">
        <v>1745</v>
      </c>
      <c r="F808">
        <v>950152</v>
      </c>
      <c r="G808" t="s">
        <v>4132</v>
      </c>
      <c r="H808" t="s">
        <v>4216</v>
      </c>
      <c r="I808" t="s">
        <v>2457</v>
      </c>
      <c r="J808" t="s">
        <v>1717</v>
      </c>
      <c r="K808">
        <v>-0.02</v>
      </c>
      <c r="L808">
        <v>-4.4999999999999998E-2</v>
      </c>
      <c r="M808">
        <f t="shared" si="12"/>
        <v>-2.4999999999999998E-2</v>
      </c>
    </row>
    <row r="809" spans="1:13">
      <c r="A809" t="s">
        <v>1717</v>
      </c>
      <c r="B809">
        <v>700645</v>
      </c>
      <c r="C809" t="s">
        <v>1742</v>
      </c>
      <c r="D809">
        <v>949384</v>
      </c>
      <c r="E809" t="s">
        <v>1744</v>
      </c>
      <c r="F809">
        <v>950408</v>
      </c>
      <c r="G809" t="s">
        <v>4128</v>
      </c>
      <c r="H809" t="s">
        <v>4216</v>
      </c>
      <c r="I809" t="s">
        <v>2457</v>
      </c>
      <c r="J809" t="s">
        <v>1717</v>
      </c>
      <c r="K809">
        <v>-0.02</v>
      </c>
      <c r="L809">
        <v>-4.4999999999999998E-2</v>
      </c>
      <c r="M809">
        <f t="shared" si="12"/>
        <v>-2.4999999999999998E-2</v>
      </c>
    </row>
    <row r="810" spans="1:13">
      <c r="A810" t="s">
        <v>2014</v>
      </c>
      <c r="B810">
        <v>824328</v>
      </c>
      <c r="C810" t="s">
        <v>2016</v>
      </c>
      <c r="D810">
        <v>840584</v>
      </c>
      <c r="G810" t="s">
        <v>3792</v>
      </c>
      <c r="H810" t="s">
        <v>3792</v>
      </c>
      <c r="I810" t="s">
        <v>246</v>
      </c>
      <c r="J810" t="s">
        <v>2014</v>
      </c>
      <c r="K810">
        <v>-1.2500000000000002E-2</v>
      </c>
      <c r="L810">
        <v>-4.9406495523619025E-2</v>
      </c>
      <c r="M810">
        <f t="shared" si="12"/>
        <v>-3.6906495523619021E-2</v>
      </c>
    </row>
    <row r="811" spans="1:13">
      <c r="A811" t="s">
        <v>1496</v>
      </c>
      <c r="B811">
        <v>951432</v>
      </c>
      <c r="C811" t="s">
        <v>1502</v>
      </c>
      <c r="D811">
        <v>937736</v>
      </c>
      <c r="G811" t="s">
        <v>4501</v>
      </c>
      <c r="H811" t="s">
        <v>4501</v>
      </c>
      <c r="I811" t="s">
        <v>2971</v>
      </c>
      <c r="J811" t="s">
        <v>2292</v>
      </c>
      <c r="K811">
        <v>-0.02</v>
      </c>
      <c r="L811">
        <v>-5.1818554817630466E-2</v>
      </c>
      <c r="M811">
        <f t="shared" si="12"/>
        <v>-3.1818554817630462E-2</v>
      </c>
    </row>
    <row r="812" spans="1:13">
      <c r="A812" t="s">
        <v>2292</v>
      </c>
      <c r="B812">
        <v>604206</v>
      </c>
      <c r="C812" t="s">
        <v>494</v>
      </c>
      <c r="D812">
        <v>951560</v>
      </c>
      <c r="E812" t="s">
        <v>2297</v>
      </c>
      <c r="F812">
        <v>952200</v>
      </c>
      <c r="G812" t="s">
        <v>4502</v>
      </c>
      <c r="H812" t="s">
        <v>4503</v>
      </c>
      <c r="I812" t="s">
        <v>2971</v>
      </c>
      <c r="J812" t="s">
        <v>2292</v>
      </c>
      <c r="K812">
        <v>-0.02</v>
      </c>
      <c r="L812">
        <v>-4.0000000000000008E-2</v>
      </c>
      <c r="M812">
        <f t="shared" si="12"/>
        <v>-2.0000000000000007E-2</v>
      </c>
    </row>
    <row r="813" spans="1:13">
      <c r="A813" t="s">
        <v>2292</v>
      </c>
      <c r="B813">
        <v>604206</v>
      </c>
      <c r="C813" t="s">
        <v>494</v>
      </c>
      <c r="D813">
        <v>951560</v>
      </c>
      <c r="E813" t="s">
        <v>505</v>
      </c>
      <c r="F813">
        <v>951688</v>
      </c>
      <c r="G813" t="s">
        <v>4504</v>
      </c>
      <c r="H813" t="s">
        <v>4503</v>
      </c>
      <c r="I813" t="s">
        <v>2971</v>
      </c>
      <c r="J813" t="s">
        <v>2292</v>
      </c>
      <c r="K813">
        <v>-0.02</v>
      </c>
      <c r="L813">
        <v>-5.3315500242998734E-2</v>
      </c>
      <c r="M813">
        <f t="shared" si="12"/>
        <v>-3.331550024299873E-2</v>
      </c>
    </row>
    <row r="814" spans="1:13">
      <c r="A814" t="s">
        <v>2292</v>
      </c>
      <c r="B814">
        <v>604206</v>
      </c>
      <c r="C814" t="s">
        <v>494</v>
      </c>
      <c r="D814">
        <v>951560</v>
      </c>
      <c r="E814" t="s">
        <v>2304</v>
      </c>
      <c r="F814">
        <v>952328</v>
      </c>
      <c r="G814" t="s">
        <v>4505</v>
      </c>
      <c r="H814" t="s">
        <v>4503</v>
      </c>
      <c r="I814" t="s">
        <v>2971</v>
      </c>
      <c r="J814" t="s">
        <v>2292</v>
      </c>
      <c r="K814">
        <v>-0.02</v>
      </c>
      <c r="L814">
        <v>-4.0000000000000008E-2</v>
      </c>
      <c r="M814">
        <f t="shared" si="12"/>
        <v>-2.0000000000000007E-2</v>
      </c>
    </row>
    <row r="815" spans="1:13">
      <c r="A815" t="s">
        <v>2292</v>
      </c>
      <c r="B815">
        <v>604206</v>
      </c>
      <c r="C815" t="s">
        <v>494</v>
      </c>
      <c r="D815">
        <v>951560</v>
      </c>
      <c r="E815" t="s">
        <v>2298</v>
      </c>
      <c r="F815">
        <v>954504</v>
      </c>
      <c r="G815" t="s">
        <v>4506</v>
      </c>
      <c r="H815" t="s">
        <v>4503</v>
      </c>
      <c r="I815" t="s">
        <v>2971</v>
      </c>
      <c r="J815" t="s">
        <v>2292</v>
      </c>
      <c r="K815">
        <v>-0.02</v>
      </c>
      <c r="L815">
        <v>-4.3910722503670327E-2</v>
      </c>
      <c r="M815">
        <f t="shared" si="12"/>
        <v>-2.3910722503670327E-2</v>
      </c>
    </row>
    <row r="816" spans="1:13">
      <c r="A816" t="s">
        <v>2292</v>
      </c>
      <c r="B816">
        <v>604206</v>
      </c>
      <c r="C816" t="s">
        <v>494</v>
      </c>
      <c r="D816">
        <v>951560</v>
      </c>
      <c r="E816" t="s">
        <v>2303</v>
      </c>
      <c r="F816">
        <v>954376</v>
      </c>
      <c r="G816" t="s">
        <v>4507</v>
      </c>
      <c r="H816" t="s">
        <v>4503</v>
      </c>
      <c r="I816" t="s">
        <v>2971</v>
      </c>
      <c r="J816" t="s">
        <v>2292</v>
      </c>
      <c r="K816">
        <v>-0.02</v>
      </c>
      <c r="L816">
        <v>-4.0000000000000008E-2</v>
      </c>
      <c r="M816">
        <f t="shared" si="12"/>
        <v>-2.0000000000000007E-2</v>
      </c>
    </row>
    <row r="817" spans="1:13">
      <c r="A817" t="s">
        <v>2292</v>
      </c>
      <c r="B817">
        <v>604206</v>
      </c>
      <c r="C817" t="s">
        <v>494</v>
      </c>
      <c r="D817">
        <v>951560</v>
      </c>
      <c r="E817" t="s">
        <v>2302</v>
      </c>
      <c r="F817">
        <v>952072</v>
      </c>
      <c r="G817" t="s">
        <v>4508</v>
      </c>
      <c r="H817" t="s">
        <v>4503</v>
      </c>
      <c r="I817" t="s">
        <v>2971</v>
      </c>
      <c r="J817" t="s">
        <v>2292</v>
      </c>
      <c r="K817">
        <v>-0.02</v>
      </c>
      <c r="L817">
        <v>-4.0000000000000008E-2</v>
      </c>
      <c r="M817">
        <f t="shared" si="12"/>
        <v>-2.0000000000000007E-2</v>
      </c>
    </row>
    <row r="818" spans="1:13">
      <c r="A818" t="s">
        <v>2292</v>
      </c>
      <c r="B818">
        <v>604206</v>
      </c>
      <c r="C818" t="s">
        <v>494</v>
      </c>
      <c r="D818">
        <v>951560</v>
      </c>
      <c r="E818" t="s">
        <v>2301</v>
      </c>
      <c r="F818">
        <v>952456</v>
      </c>
      <c r="G818" t="s">
        <v>4509</v>
      </c>
      <c r="H818" t="s">
        <v>4503</v>
      </c>
      <c r="I818" t="s">
        <v>2971</v>
      </c>
      <c r="J818" t="s">
        <v>2292</v>
      </c>
      <c r="K818">
        <v>-0.02</v>
      </c>
      <c r="L818">
        <v>-4.0000000000000008E-2</v>
      </c>
      <c r="M818">
        <f t="shared" si="12"/>
        <v>-2.0000000000000007E-2</v>
      </c>
    </row>
    <row r="819" spans="1:13">
      <c r="A819" t="s">
        <v>2292</v>
      </c>
      <c r="B819">
        <v>604206</v>
      </c>
      <c r="C819" t="s">
        <v>494</v>
      </c>
      <c r="D819">
        <v>951560</v>
      </c>
      <c r="E819" t="s">
        <v>2300</v>
      </c>
      <c r="F819">
        <v>951816</v>
      </c>
      <c r="G819" t="s">
        <v>4510</v>
      </c>
      <c r="H819" t="s">
        <v>4503</v>
      </c>
      <c r="I819" t="s">
        <v>2971</v>
      </c>
      <c r="J819" t="s">
        <v>2292</v>
      </c>
      <c r="K819">
        <v>-0.02</v>
      </c>
      <c r="L819">
        <v>-4.0000000000000008E-2</v>
      </c>
      <c r="M819">
        <f t="shared" si="12"/>
        <v>-2.0000000000000007E-2</v>
      </c>
    </row>
    <row r="820" spans="1:13">
      <c r="A820" t="s">
        <v>2292</v>
      </c>
      <c r="B820">
        <v>604206</v>
      </c>
      <c r="C820" t="s">
        <v>494</v>
      </c>
      <c r="D820">
        <v>951560</v>
      </c>
      <c r="E820" t="s">
        <v>2299</v>
      </c>
      <c r="F820">
        <v>954632</v>
      </c>
      <c r="G820" t="s">
        <v>4511</v>
      </c>
      <c r="H820" t="s">
        <v>4503</v>
      </c>
      <c r="I820" t="s">
        <v>2971</v>
      </c>
      <c r="J820" t="s">
        <v>2292</v>
      </c>
      <c r="K820">
        <v>-0.02</v>
      </c>
      <c r="L820">
        <v>-4.862143915278648E-2</v>
      </c>
      <c r="M820">
        <f t="shared" si="12"/>
        <v>-2.862143915278648E-2</v>
      </c>
    </row>
    <row r="821" spans="1:13">
      <c r="A821" t="s">
        <v>2292</v>
      </c>
      <c r="B821">
        <v>604206</v>
      </c>
      <c r="C821" t="s">
        <v>494</v>
      </c>
      <c r="D821">
        <v>951560</v>
      </c>
      <c r="E821" t="s">
        <v>2296</v>
      </c>
      <c r="F821">
        <v>952584</v>
      </c>
      <c r="G821" t="s">
        <v>4512</v>
      </c>
      <c r="H821" t="s">
        <v>4503</v>
      </c>
      <c r="I821" t="s">
        <v>2971</v>
      </c>
      <c r="J821" t="s">
        <v>2292</v>
      </c>
      <c r="K821">
        <v>-0.02</v>
      </c>
      <c r="L821">
        <v>-4.0000000000000008E-2</v>
      </c>
      <c r="M821">
        <f t="shared" si="12"/>
        <v>-2.0000000000000007E-2</v>
      </c>
    </row>
    <row r="822" spans="1:13">
      <c r="A822" t="s">
        <v>2292</v>
      </c>
      <c r="B822">
        <v>604206</v>
      </c>
      <c r="C822" t="s">
        <v>494</v>
      </c>
      <c r="D822">
        <v>951560</v>
      </c>
      <c r="E822" t="s">
        <v>2295</v>
      </c>
      <c r="F822">
        <v>951944</v>
      </c>
      <c r="G822" t="s">
        <v>4513</v>
      </c>
      <c r="H822" t="s">
        <v>4503</v>
      </c>
      <c r="I822" t="s">
        <v>2971</v>
      </c>
      <c r="J822" t="s">
        <v>2292</v>
      </c>
      <c r="K822">
        <v>-0.02</v>
      </c>
      <c r="L822">
        <v>-4.3358070695007578E-2</v>
      </c>
      <c r="M822">
        <f t="shared" si="12"/>
        <v>-2.3358070695007577E-2</v>
      </c>
    </row>
    <row r="823" spans="1:13">
      <c r="A823" t="s">
        <v>2292</v>
      </c>
      <c r="B823">
        <v>604206</v>
      </c>
      <c r="C823" t="s">
        <v>494</v>
      </c>
      <c r="D823">
        <v>951560</v>
      </c>
      <c r="E823" t="s">
        <v>2294</v>
      </c>
      <c r="F823">
        <v>954248</v>
      </c>
      <c r="G823" t="s">
        <v>4514</v>
      </c>
      <c r="H823" t="s">
        <v>4503</v>
      </c>
      <c r="I823" t="s">
        <v>2971</v>
      </c>
      <c r="J823" t="s">
        <v>2292</v>
      </c>
      <c r="K823">
        <v>-0.02</v>
      </c>
      <c r="L823">
        <v>-4.9200041834482483E-2</v>
      </c>
      <c r="M823">
        <f t="shared" si="12"/>
        <v>-2.9200041834482483E-2</v>
      </c>
    </row>
    <row r="824" spans="1:13">
      <c r="A824" t="s">
        <v>1496</v>
      </c>
      <c r="B824">
        <v>951432</v>
      </c>
      <c r="C824" t="s">
        <v>1497</v>
      </c>
      <c r="D824">
        <v>952712</v>
      </c>
      <c r="E824" t="s">
        <v>1499</v>
      </c>
      <c r="F824">
        <v>952840</v>
      </c>
      <c r="G824" t="s">
        <v>4515</v>
      </c>
      <c r="H824" t="s">
        <v>4516</v>
      </c>
      <c r="I824" t="s">
        <v>2971</v>
      </c>
      <c r="J824" t="s">
        <v>2108</v>
      </c>
      <c r="K824">
        <v>-0.02</v>
      </c>
      <c r="L824">
        <v>-4.0000000000000008E-2</v>
      </c>
      <c r="M824">
        <f t="shared" si="12"/>
        <v>-2.0000000000000007E-2</v>
      </c>
    </row>
    <row r="825" spans="1:13">
      <c r="A825" t="s">
        <v>1929</v>
      </c>
      <c r="B825">
        <v>953224</v>
      </c>
      <c r="C825" t="s">
        <v>1941</v>
      </c>
      <c r="D825">
        <v>955400</v>
      </c>
      <c r="G825" t="s">
        <v>3543</v>
      </c>
      <c r="H825" t="s">
        <v>3543</v>
      </c>
      <c r="I825" t="s">
        <v>246</v>
      </c>
      <c r="J825" t="s">
        <v>2479</v>
      </c>
      <c r="K825">
        <v>-5.0000000000000001E-3</v>
      </c>
      <c r="L825">
        <v>-1.2159061308930765E-2</v>
      </c>
      <c r="M825">
        <f t="shared" si="12"/>
        <v>-7.1590613089307651E-3</v>
      </c>
    </row>
    <row r="826" spans="1:13">
      <c r="A826" t="s">
        <v>1862</v>
      </c>
      <c r="B826">
        <v>600942</v>
      </c>
      <c r="C826" t="s">
        <v>1863</v>
      </c>
      <c r="D826">
        <v>845320</v>
      </c>
      <c r="E826" t="s">
        <v>1869</v>
      </c>
      <c r="F826">
        <v>2318224</v>
      </c>
      <c r="G826" t="s">
        <v>3022</v>
      </c>
      <c r="H826" t="s">
        <v>3524</v>
      </c>
      <c r="I826" t="s">
        <v>2403</v>
      </c>
      <c r="J826" t="s">
        <v>1872</v>
      </c>
      <c r="K826">
        <v>-0.02</v>
      </c>
      <c r="L826">
        <v>-3.5999999999999997E-2</v>
      </c>
      <c r="M826">
        <f t="shared" si="12"/>
        <v>-1.5999999999999997E-2</v>
      </c>
    </row>
    <row r="827" spans="1:13">
      <c r="A827" t="s">
        <v>1244</v>
      </c>
      <c r="B827">
        <v>602284</v>
      </c>
      <c r="C827" t="s">
        <v>1309</v>
      </c>
      <c r="D827">
        <v>877576</v>
      </c>
      <c r="E827" t="s">
        <v>1316</v>
      </c>
      <c r="F827">
        <v>889736</v>
      </c>
      <c r="G827" t="s">
        <v>4060</v>
      </c>
      <c r="H827" t="s">
        <v>3755</v>
      </c>
      <c r="I827" t="s">
        <v>2457</v>
      </c>
      <c r="J827" t="s">
        <v>2739</v>
      </c>
      <c r="K827">
        <v>-0.02</v>
      </c>
      <c r="L827">
        <v>-5.2936016785880127E-2</v>
      </c>
      <c r="M827">
        <f t="shared" si="12"/>
        <v>-3.2936016785880123E-2</v>
      </c>
    </row>
    <row r="828" spans="1:13">
      <c r="A828" t="s">
        <v>2322</v>
      </c>
      <c r="B828">
        <v>601152</v>
      </c>
      <c r="C828" t="s">
        <v>2328</v>
      </c>
      <c r="D828">
        <v>842760</v>
      </c>
      <c r="E828" t="s">
        <v>2331</v>
      </c>
      <c r="F828">
        <v>601296</v>
      </c>
      <c r="G828" t="s">
        <v>3848</v>
      </c>
      <c r="H828" t="s">
        <v>3601</v>
      </c>
      <c r="I828" t="s">
        <v>246</v>
      </c>
      <c r="J828" t="s">
        <v>2322</v>
      </c>
      <c r="K828">
        <v>-1.2500000000000002E-2</v>
      </c>
      <c r="L828">
        <v>-4.3200694975954301E-2</v>
      </c>
      <c r="M828">
        <f t="shared" si="12"/>
        <v>-3.0700694975954297E-2</v>
      </c>
    </row>
    <row r="829" spans="1:13">
      <c r="A829" t="s">
        <v>2052</v>
      </c>
      <c r="B829">
        <v>602118</v>
      </c>
      <c r="C829" t="s">
        <v>2061</v>
      </c>
      <c r="D829">
        <v>1001992</v>
      </c>
      <c r="G829" t="s">
        <v>4520</v>
      </c>
      <c r="H829" t="s">
        <v>4520</v>
      </c>
      <c r="I829" t="s">
        <v>2971</v>
      </c>
      <c r="J829" t="s">
        <v>2052</v>
      </c>
      <c r="K829">
        <v>-0.02</v>
      </c>
      <c r="L829">
        <v>-4.5681555885411104E-2</v>
      </c>
      <c r="M829">
        <f t="shared" si="12"/>
        <v>-2.5681555885411104E-2</v>
      </c>
    </row>
    <row r="830" spans="1:13">
      <c r="A830" t="s">
        <v>2052</v>
      </c>
      <c r="B830">
        <v>602118</v>
      </c>
      <c r="C830" t="s">
        <v>2063</v>
      </c>
      <c r="D830">
        <v>2315152</v>
      </c>
      <c r="E830" t="s">
        <v>2068</v>
      </c>
      <c r="F830">
        <v>2316944</v>
      </c>
      <c r="G830" t="s">
        <v>4521</v>
      </c>
      <c r="H830" t="s">
        <v>4522</v>
      </c>
      <c r="I830" t="s">
        <v>2971</v>
      </c>
      <c r="J830" t="s">
        <v>2052</v>
      </c>
      <c r="K830">
        <v>-0.02</v>
      </c>
      <c r="L830">
        <v>-4.0000000000000008E-2</v>
      </c>
      <c r="M830">
        <f t="shared" si="12"/>
        <v>-2.0000000000000007E-2</v>
      </c>
    </row>
    <row r="831" spans="1:13">
      <c r="A831" t="s">
        <v>2052</v>
      </c>
      <c r="B831">
        <v>602118</v>
      </c>
      <c r="C831" t="s">
        <v>2070</v>
      </c>
      <c r="D831">
        <v>821000</v>
      </c>
      <c r="G831" t="s">
        <v>4524</v>
      </c>
      <c r="H831" t="s">
        <v>4524</v>
      </c>
      <c r="I831" t="s">
        <v>2971</v>
      </c>
      <c r="J831" t="s">
        <v>2052</v>
      </c>
      <c r="K831">
        <v>-0.02</v>
      </c>
      <c r="L831">
        <v>-4.0000000000000008E-2</v>
      </c>
      <c r="M831">
        <f t="shared" si="12"/>
        <v>-2.0000000000000007E-2</v>
      </c>
    </row>
    <row r="832" spans="1:13">
      <c r="A832" t="s">
        <v>1405</v>
      </c>
      <c r="B832">
        <v>2344592</v>
      </c>
      <c r="C832" t="s">
        <v>1410</v>
      </c>
      <c r="D832">
        <v>2316048</v>
      </c>
      <c r="E832" t="s">
        <v>1420</v>
      </c>
      <c r="F832">
        <v>2326672</v>
      </c>
      <c r="G832" t="s">
        <v>3504</v>
      </c>
      <c r="H832" t="s">
        <v>4525</v>
      </c>
      <c r="I832" t="s">
        <v>3415</v>
      </c>
      <c r="J832" t="s">
        <v>4526</v>
      </c>
      <c r="K832">
        <v>-0.02</v>
      </c>
      <c r="L832">
        <v>-3.9999999999999994E-2</v>
      </c>
      <c r="M832">
        <f t="shared" si="12"/>
        <v>-1.9999999999999993E-2</v>
      </c>
    </row>
    <row r="833" spans="1:13">
      <c r="A833" t="s">
        <v>1244</v>
      </c>
      <c r="B833">
        <v>602284</v>
      </c>
      <c r="C833" t="s">
        <v>1269</v>
      </c>
      <c r="D833">
        <v>961928</v>
      </c>
      <c r="E833" t="s">
        <v>1276</v>
      </c>
      <c r="F833">
        <v>962312</v>
      </c>
      <c r="G833" t="s">
        <v>3878</v>
      </c>
      <c r="H833" t="s">
        <v>4527</v>
      </c>
      <c r="I833" t="s">
        <v>2457</v>
      </c>
      <c r="J833" t="s">
        <v>1948</v>
      </c>
      <c r="K833">
        <v>-0.02</v>
      </c>
      <c r="L833">
        <v>-5.6091859711711239E-2</v>
      </c>
      <c r="M833">
        <f t="shared" si="12"/>
        <v>-3.6091859711711236E-2</v>
      </c>
    </row>
    <row r="834" spans="1:13">
      <c r="A834" t="s">
        <v>1244</v>
      </c>
      <c r="B834">
        <v>602284</v>
      </c>
      <c r="C834" t="s">
        <v>1269</v>
      </c>
      <c r="D834">
        <v>961928</v>
      </c>
      <c r="E834" t="s">
        <v>1278</v>
      </c>
      <c r="F834">
        <v>890760</v>
      </c>
      <c r="G834" t="s">
        <v>3859</v>
      </c>
      <c r="H834" t="s">
        <v>4527</v>
      </c>
      <c r="I834" t="s">
        <v>2457</v>
      </c>
      <c r="J834" t="s">
        <v>1948</v>
      </c>
      <c r="K834">
        <v>-1.2500000000000002E-2</v>
      </c>
      <c r="L834">
        <v>-4.250000000000001E-2</v>
      </c>
      <c r="M834">
        <f t="shared" si="12"/>
        <v>-3.0000000000000006E-2</v>
      </c>
    </row>
    <row r="835" spans="1:13">
      <c r="A835" t="s">
        <v>1244</v>
      </c>
      <c r="B835">
        <v>602284</v>
      </c>
      <c r="C835" t="s">
        <v>1269</v>
      </c>
      <c r="D835">
        <v>961928</v>
      </c>
      <c r="E835" t="s">
        <v>1270</v>
      </c>
      <c r="F835">
        <v>998920</v>
      </c>
      <c r="G835" t="s">
        <v>3876</v>
      </c>
      <c r="H835" t="s">
        <v>4527</v>
      </c>
      <c r="I835" t="s">
        <v>2457</v>
      </c>
      <c r="J835" t="s">
        <v>1948</v>
      </c>
      <c r="K835">
        <v>-0.02</v>
      </c>
      <c r="L835">
        <v>-0.05</v>
      </c>
      <c r="M835">
        <f t="shared" si="12"/>
        <v>-3.0000000000000002E-2</v>
      </c>
    </row>
    <row r="836" spans="1:13">
      <c r="A836" t="s">
        <v>1244</v>
      </c>
      <c r="B836">
        <v>602284</v>
      </c>
      <c r="C836" t="s">
        <v>1269</v>
      </c>
      <c r="D836">
        <v>961928</v>
      </c>
      <c r="E836" t="s">
        <v>1279</v>
      </c>
      <c r="F836">
        <v>998536</v>
      </c>
      <c r="G836" t="s">
        <v>3872</v>
      </c>
      <c r="H836" t="s">
        <v>4527</v>
      </c>
      <c r="I836" t="s">
        <v>2457</v>
      </c>
      <c r="J836" t="s">
        <v>1948</v>
      </c>
      <c r="K836">
        <v>-1.2500000000000002E-2</v>
      </c>
      <c r="L836">
        <v>-4.6781778753755832E-2</v>
      </c>
      <c r="M836">
        <f t="shared" si="12"/>
        <v>-3.4281778753755827E-2</v>
      </c>
    </row>
    <row r="837" spans="1:13">
      <c r="A837" t="s">
        <v>1244</v>
      </c>
      <c r="B837">
        <v>602284</v>
      </c>
      <c r="C837" t="s">
        <v>1269</v>
      </c>
      <c r="D837">
        <v>961928</v>
      </c>
      <c r="E837" t="s">
        <v>1272</v>
      </c>
      <c r="F837">
        <v>962440</v>
      </c>
      <c r="G837" t="s">
        <v>3866</v>
      </c>
      <c r="H837" t="s">
        <v>4527</v>
      </c>
      <c r="I837" t="s">
        <v>2457</v>
      </c>
      <c r="J837" t="s">
        <v>1948</v>
      </c>
      <c r="K837">
        <v>-0.02</v>
      </c>
      <c r="L837">
        <v>-0.05</v>
      </c>
      <c r="M837">
        <f t="shared" ref="M837:M900" si="13">L837-K837</f>
        <v>-3.0000000000000002E-2</v>
      </c>
    </row>
    <row r="838" spans="1:13">
      <c r="A838" t="s">
        <v>1244</v>
      </c>
      <c r="B838">
        <v>602284</v>
      </c>
      <c r="C838" t="s">
        <v>1269</v>
      </c>
      <c r="D838">
        <v>961928</v>
      </c>
      <c r="E838" t="s">
        <v>1271</v>
      </c>
      <c r="F838">
        <v>602301</v>
      </c>
      <c r="G838" t="s">
        <v>3868</v>
      </c>
      <c r="H838" t="s">
        <v>4527</v>
      </c>
      <c r="I838" t="s">
        <v>2457</v>
      </c>
      <c r="J838" t="s">
        <v>1948</v>
      </c>
      <c r="K838">
        <v>-0.01</v>
      </c>
      <c r="L838">
        <v>-4.168803305524621E-2</v>
      </c>
      <c r="M838">
        <f t="shared" si="13"/>
        <v>-3.1688033055246208E-2</v>
      </c>
    </row>
    <row r="839" spans="1:13">
      <c r="A839" t="s">
        <v>1244</v>
      </c>
      <c r="B839">
        <v>602284</v>
      </c>
      <c r="C839" t="s">
        <v>1269</v>
      </c>
      <c r="D839">
        <v>961928</v>
      </c>
      <c r="E839" t="s">
        <v>1275</v>
      </c>
      <c r="F839">
        <v>962696</v>
      </c>
      <c r="G839" t="s">
        <v>3857</v>
      </c>
      <c r="H839" t="s">
        <v>4527</v>
      </c>
      <c r="I839" t="s">
        <v>2457</v>
      </c>
      <c r="J839" t="s">
        <v>1948</v>
      </c>
      <c r="K839">
        <v>-0.02</v>
      </c>
      <c r="L839">
        <v>-5.6117834439206052E-2</v>
      </c>
      <c r="M839">
        <f t="shared" si="13"/>
        <v>-3.6117834439206048E-2</v>
      </c>
    </row>
    <row r="840" spans="1:13">
      <c r="A840" t="s">
        <v>1244</v>
      </c>
      <c r="B840">
        <v>602284</v>
      </c>
      <c r="C840" t="s">
        <v>1269</v>
      </c>
      <c r="D840">
        <v>961928</v>
      </c>
      <c r="E840" t="s">
        <v>1274</v>
      </c>
      <c r="F840">
        <v>962056</v>
      </c>
      <c r="G840" t="s">
        <v>3870</v>
      </c>
      <c r="H840" t="s">
        <v>4527</v>
      </c>
      <c r="I840" t="s">
        <v>2457</v>
      </c>
      <c r="J840" t="s">
        <v>1948</v>
      </c>
      <c r="K840">
        <v>-0.02</v>
      </c>
      <c r="L840">
        <v>-5.3910244468966431E-2</v>
      </c>
      <c r="M840">
        <f t="shared" si="13"/>
        <v>-3.3910244468966427E-2</v>
      </c>
    </row>
    <row r="841" spans="1:13">
      <c r="A841" t="s">
        <v>1244</v>
      </c>
      <c r="B841">
        <v>602284</v>
      </c>
      <c r="C841" t="s">
        <v>1269</v>
      </c>
      <c r="D841">
        <v>961928</v>
      </c>
      <c r="E841" t="s">
        <v>1280</v>
      </c>
      <c r="F841">
        <v>817424</v>
      </c>
      <c r="G841" t="s">
        <v>3862</v>
      </c>
      <c r="H841" t="s">
        <v>4527</v>
      </c>
      <c r="I841" t="s">
        <v>2457</v>
      </c>
      <c r="J841" t="s">
        <v>1948</v>
      </c>
      <c r="K841">
        <v>-0.02</v>
      </c>
      <c r="L841">
        <v>-0.05</v>
      </c>
      <c r="M841">
        <f t="shared" si="13"/>
        <v>-3.0000000000000002E-2</v>
      </c>
    </row>
    <row r="842" spans="1:13">
      <c r="A842" t="s">
        <v>1244</v>
      </c>
      <c r="B842">
        <v>602284</v>
      </c>
      <c r="C842" t="s">
        <v>1269</v>
      </c>
      <c r="D842">
        <v>961928</v>
      </c>
      <c r="E842" t="s">
        <v>1277</v>
      </c>
      <c r="F842">
        <v>962184</v>
      </c>
      <c r="G842" t="s">
        <v>3874</v>
      </c>
      <c r="H842" t="s">
        <v>4527</v>
      </c>
      <c r="I842" t="s">
        <v>2457</v>
      </c>
      <c r="J842" t="s">
        <v>1948</v>
      </c>
      <c r="K842">
        <v>-0.02</v>
      </c>
      <c r="L842">
        <v>-5.1442522044229264E-2</v>
      </c>
      <c r="M842">
        <f t="shared" si="13"/>
        <v>-3.144252204422926E-2</v>
      </c>
    </row>
    <row r="843" spans="1:13">
      <c r="A843" t="s">
        <v>1244</v>
      </c>
      <c r="B843">
        <v>602284</v>
      </c>
      <c r="C843" t="s">
        <v>1269</v>
      </c>
      <c r="D843">
        <v>961928</v>
      </c>
      <c r="E843" t="s">
        <v>1273</v>
      </c>
      <c r="F843">
        <v>962568</v>
      </c>
      <c r="G843" t="s">
        <v>3864</v>
      </c>
      <c r="H843" t="s">
        <v>4527</v>
      </c>
      <c r="I843" t="s">
        <v>2457</v>
      </c>
      <c r="J843" t="s">
        <v>1948</v>
      </c>
      <c r="K843">
        <v>-1.2500000000000002E-2</v>
      </c>
      <c r="L843">
        <v>-4.250000000000001E-2</v>
      </c>
      <c r="M843">
        <f t="shared" si="13"/>
        <v>-3.0000000000000006E-2</v>
      </c>
    </row>
    <row r="844" spans="1:13">
      <c r="A844" t="s">
        <v>1717</v>
      </c>
      <c r="B844">
        <v>700645</v>
      </c>
      <c r="C844" t="s">
        <v>1752</v>
      </c>
      <c r="D844">
        <v>2315408</v>
      </c>
      <c r="E844" t="s">
        <v>1763</v>
      </c>
      <c r="F844">
        <v>2318864</v>
      </c>
      <c r="G844" t="s">
        <v>4146</v>
      </c>
      <c r="H844" t="s">
        <v>3767</v>
      </c>
      <c r="I844" t="s">
        <v>2457</v>
      </c>
      <c r="J844" t="s">
        <v>1717</v>
      </c>
      <c r="K844">
        <v>0</v>
      </c>
      <c r="L844">
        <v>-2.5000000000000001E-2</v>
      </c>
      <c r="M844">
        <f t="shared" si="13"/>
        <v>-2.5000000000000001E-2</v>
      </c>
    </row>
    <row r="845" spans="1:13">
      <c r="A845" t="s">
        <v>2267</v>
      </c>
      <c r="B845">
        <v>604579</v>
      </c>
      <c r="C845" t="s">
        <v>2273</v>
      </c>
      <c r="D845">
        <v>2315280</v>
      </c>
      <c r="E845" t="s">
        <v>2279</v>
      </c>
      <c r="F845">
        <v>2317712</v>
      </c>
      <c r="G845" t="s">
        <v>4412</v>
      </c>
      <c r="H845" t="s">
        <v>4316</v>
      </c>
      <c r="I845" t="s">
        <v>2547</v>
      </c>
      <c r="J845" t="s">
        <v>2267</v>
      </c>
      <c r="K845">
        <v>-0.02</v>
      </c>
      <c r="L845">
        <v>-3.5000000000000003E-2</v>
      </c>
      <c r="M845">
        <f t="shared" si="13"/>
        <v>-1.5000000000000003E-2</v>
      </c>
    </row>
    <row r="846" spans="1:13">
      <c r="A846" t="s">
        <v>1929</v>
      </c>
      <c r="B846">
        <v>953224</v>
      </c>
      <c r="C846" t="s">
        <v>1945</v>
      </c>
      <c r="D846">
        <v>964104</v>
      </c>
      <c r="G846" t="s">
        <v>3562</v>
      </c>
      <c r="H846" t="s">
        <v>3562</v>
      </c>
      <c r="I846" t="s">
        <v>246</v>
      </c>
      <c r="J846" t="s">
        <v>2479</v>
      </c>
      <c r="K846">
        <v>-5.0000000000000001E-3</v>
      </c>
      <c r="L846">
        <v>-3.1350756638865815E-2</v>
      </c>
      <c r="M846">
        <f t="shared" si="13"/>
        <v>-2.6350756638865814E-2</v>
      </c>
    </row>
    <row r="847" spans="1:13">
      <c r="A847" t="s">
        <v>1929</v>
      </c>
      <c r="B847">
        <v>953224</v>
      </c>
      <c r="C847" t="s">
        <v>1931</v>
      </c>
      <c r="D847">
        <v>964360</v>
      </c>
      <c r="E847" t="s">
        <v>1937</v>
      </c>
      <c r="F847">
        <v>973960</v>
      </c>
      <c r="G847" t="s">
        <v>3528</v>
      </c>
      <c r="H847" t="s">
        <v>4529</v>
      </c>
      <c r="I847" t="s">
        <v>246</v>
      </c>
      <c r="J847" t="s">
        <v>2479</v>
      </c>
      <c r="K847">
        <v>-5.0000000000000001E-3</v>
      </c>
      <c r="L847">
        <v>-9.9999999999999985E-3</v>
      </c>
      <c r="M847">
        <f t="shared" si="13"/>
        <v>-4.9999999999999984E-3</v>
      </c>
    </row>
    <row r="848" spans="1:13">
      <c r="A848" t="s">
        <v>1929</v>
      </c>
      <c r="B848">
        <v>953224</v>
      </c>
      <c r="C848" t="s">
        <v>1931</v>
      </c>
      <c r="D848">
        <v>964360</v>
      </c>
      <c r="E848" t="s">
        <v>1936</v>
      </c>
      <c r="F848">
        <v>958216</v>
      </c>
      <c r="G848" t="s">
        <v>3532</v>
      </c>
      <c r="H848" t="s">
        <v>4529</v>
      </c>
      <c r="I848" t="s">
        <v>246</v>
      </c>
      <c r="J848" t="s">
        <v>2479</v>
      </c>
      <c r="K848">
        <v>-5.0000000000000001E-3</v>
      </c>
      <c r="L848">
        <v>-9.9999999999999985E-3</v>
      </c>
      <c r="M848">
        <f t="shared" si="13"/>
        <v>-4.9999999999999984E-3</v>
      </c>
    </row>
    <row r="849" spans="1:13">
      <c r="A849" t="s">
        <v>1929</v>
      </c>
      <c r="B849">
        <v>953224</v>
      </c>
      <c r="C849" t="s">
        <v>1931</v>
      </c>
      <c r="D849">
        <v>964360</v>
      </c>
      <c r="E849" t="s">
        <v>1934</v>
      </c>
      <c r="F849">
        <v>974216</v>
      </c>
      <c r="G849" t="s">
        <v>3526</v>
      </c>
      <c r="H849" t="s">
        <v>4529</v>
      </c>
      <c r="I849" t="s">
        <v>246</v>
      </c>
      <c r="J849" t="s">
        <v>2479</v>
      </c>
      <c r="K849">
        <v>-5.0000000000000001E-3</v>
      </c>
      <c r="L849">
        <v>-3.6152641326003272E-2</v>
      </c>
      <c r="M849">
        <f t="shared" si="13"/>
        <v>-3.1152641326003271E-2</v>
      </c>
    </row>
    <row r="850" spans="1:13">
      <c r="A850" t="s">
        <v>1929</v>
      </c>
      <c r="B850">
        <v>953224</v>
      </c>
      <c r="C850" t="s">
        <v>1931</v>
      </c>
      <c r="D850">
        <v>964360</v>
      </c>
      <c r="E850" t="s">
        <v>1932</v>
      </c>
      <c r="F850">
        <v>974088</v>
      </c>
      <c r="G850" t="s">
        <v>3530</v>
      </c>
      <c r="H850" t="s">
        <v>4529</v>
      </c>
      <c r="I850" t="s">
        <v>246</v>
      </c>
      <c r="J850" t="s">
        <v>2479</v>
      </c>
      <c r="K850">
        <v>-5.0000000000000001E-3</v>
      </c>
      <c r="L850">
        <v>-3.4268446345878653E-2</v>
      </c>
      <c r="M850">
        <f t="shared" si="13"/>
        <v>-2.9268446345878652E-2</v>
      </c>
    </row>
    <row r="851" spans="1:13">
      <c r="A851" t="s">
        <v>1929</v>
      </c>
      <c r="B851">
        <v>953224</v>
      </c>
      <c r="C851" t="s">
        <v>1931</v>
      </c>
      <c r="D851">
        <v>964360</v>
      </c>
      <c r="E851" t="s">
        <v>1935</v>
      </c>
      <c r="F851">
        <v>974344</v>
      </c>
      <c r="G851" t="s">
        <v>3534</v>
      </c>
      <c r="H851" t="s">
        <v>4529</v>
      </c>
      <c r="I851" t="s">
        <v>246</v>
      </c>
      <c r="J851" t="s">
        <v>2479</v>
      </c>
      <c r="K851">
        <v>-5.0000000000000001E-3</v>
      </c>
      <c r="L851">
        <v>-1.2089709131551277E-2</v>
      </c>
      <c r="M851">
        <f t="shared" si="13"/>
        <v>-7.0897091315512773E-3</v>
      </c>
    </row>
    <row r="852" spans="1:13">
      <c r="A852" t="s">
        <v>1929</v>
      </c>
      <c r="B852">
        <v>953224</v>
      </c>
      <c r="C852" t="s">
        <v>1931</v>
      </c>
      <c r="D852">
        <v>964360</v>
      </c>
      <c r="E852" t="s">
        <v>1933</v>
      </c>
      <c r="F852">
        <v>974472</v>
      </c>
      <c r="G852" t="s">
        <v>3523</v>
      </c>
      <c r="H852" t="s">
        <v>4529</v>
      </c>
      <c r="I852" t="s">
        <v>246</v>
      </c>
      <c r="J852" t="s">
        <v>2479</v>
      </c>
      <c r="K852">
        <v>-5.0000000000000001E-3</v>
      </c>
      <c r="L852">
        <v>-3.4447002652590888E-2</v>
      </c>
      <c r="M852">
        <f t="shared" si="13"/>
        <v>-2.9447002652590887E-2</v>
      </c>
    </row>
    <row r="853" spans="1:13">
      <c r="A853" t="s">
        <v>1717</v>
      </c>
      <c r="B853">
        <v>700645</v>
      </c>
      <c r="C853" t="s">
        <v>373</v>
      </c>
      <c r="D853">
        <v>2315536</v>
      </c>
      <c r="E853" t="s">
        <v>1773</v>
      </c>
      <c r="F853">
        <v>2320912</v>
      </c>
      <c r="G853" t="s">
        <v>2489</v>
      </c>
      <c r="H853" t="s">
        <v>3641</v>
      </c>
      <c r="I853" t="s">
        <v>2403</v>
      </c>
      <c r="J853" t="s">
        <v>2529</v>
      </c>
      <c r="K853">
        <v>0</v>
      </c>
      <c r="L853">
        <v>0</v>
      </c>
      <c r="M853">
        <f t="shared" si="13"/>
        <v>0</v>
      </c>
    </row>
    <row r="854" spans="1:13">
      <c r="A854" t="s">
        <v>2160</v>
      </c>
      <c r="B854">
        <v>603014</v>
      </c>
      <c r="C854" t="s">
        <v>2243</v>
      </c>
      <c r="D854">
        <v>846224</v>
      </c>
      <c r="G854" t="s">
        <v>3779</v>
      </c>
      <c r="H854" t="s">
        <v>3779</v>
      </c>
      <c r="I854" t="s">
        <v>246</v>
      </c>
      <c r="J854" t="s">
        <v>2748</v>
      </c>
      <c r="K854">
        <v>-0.02</v>
      </c>
      <c r="L854">
        <v>-2.5000000000000005E-2</v>
      </c>
      <c r="M854">
        <f t="shared" si="13"/>
        <v>-5.0000000000000044E-3</v>
      </c>
    </row>
    <row r="855" spans="1:13">
      <c r="A855" t="s">
        <v>2267</v>
      </c>
      <c r="B855">
        <v>604579</v>
      </c>
      <c r="C855" t="s">
        <v>2273</v>
      </c>
      <c r="D855">
        <v>2315280</v>
      </c>
      <c r="E855" t="s">
        <v>2280</v>
      </c>
      <c r="F855">
        <v>2317840</v>
      </c>
      <c r="G855" t="s">
        <v>4414</v>
      </c>
      <c r="H855" t="s">
        <v>4316</v>
      </c>
      <c r="I855" t="s">
        <v>2547</v>
      </c>
      <c r="J855" t="s">
        <v>2267</v>
      </c>
      <c r="K855">
        <v>-0.02</v>
      </c>
      <c r="L855">
        <v>-3.5000000000000003E-2</v>
      </c>
      <c r="M855">
        <f t="shared" si="13"/>
        <v>-1.5000000000000003E-2</v>
      </c>
    </row>
    <row r="856" spans="1:13">
      <c r="A856" t="s">
        <v>2072</v>
      </c>
      <c r="B856">
        <v>601739</v>
      </c>
      <c r="C856" t="s">
        <v>2138</v>
      </c>
      <c r="D856">
        <v>978952</v>
      </c>
      <c r="E856" t="s">
        <v>2143</v>
      </c>
      <c r="F856">
        <v>990728</v>
      </c>
      <c r="G856" t="s">
        <v>3258</v>
      </c>
      <c r="H856" t="s">
        <v>4530</v>
      </c>
      <c r="I856" t="s">
        <v>2403</v>
      </c>
      <c r="J856" t="s">
        <v>2818</v>
      </c>
      <c r="K856">
        <v>-0.02</v>
      </c>
      <c r="L856">
        <v>-5.8558130629084524E-3</v>
      </c>
      <c r="M856">
        <f t="shared" si="13"/>
        <v>1.4144186937091548E-2</v>
      </c>
    </row>
    <row r="857" spans="1:13">
      <c r="A857" t="s">
        <v>2072</v>
      </c>
      <c r="B857">
        <v>601739</v>
      </c>
      <c r="C857" t="s">
        <v>2138</v>
      </c>
      <c r="D857">
        <v>978952</v>
      </c>
      <c r="E857" t="s">
        <v>2144</v>
      </c>
      <c r="F857">
        <v>983816</v>
      </c>
      <c r="G857" t="s">
        <v>3262</v>
      </c>
      <c r="H857" t="s">
        <v>4530</v>
      </c>
      <c r="I857" t="s">
        <v>2403</v>
      </c>
      <c r="J857" t="s">
        <v>2818</v>
      </c>
      <c r="K857">
        <v>-0.02</v>
      </c>
      <c r="L857">
        <v>-4.9999999999999992E-3</v>
      </c>
      <c r="M857">
        <f t="shared" si="13"/>
        <v>1.5000000000000001E-2</v>
      </c>
    </row>
    <row r="858" spans="1:13">
      <c r="A858" t="s">
        <v>2072</v>
      </c>
      <c r="B858">
        <v>601739</v>
      </c>
      <c r="C858" t="s">
        <v>2138</v>
      </c>
      <c r="D858">
        <v>978952</v>
      </c>
      <c r="E858" t="s">
        <v>2145</v>
      </c>
      <c r="F858">
        <v>803856</v>
      </c>
      <c r="G858" t="s">
        <v>3270</v>
      </c>
      <c r="H858" t="s">
        <v>4530</v>
      </c>
      <c r="I858" t="s">
        <v>2403</v>
      </c>
      <c r="J858" t="s">
        <v>2818</v>
      </c>
      <c r="K858">
        <v>-0.02</v>
      </c>
      <c r="L858">
        <v>-4.9999999999999992E-3</v>
      </c>
      <c r="M858">
        <f t="shared" si="13"/>
        <v>1.5000000000000001E-2</v>
      </c>
    </row>
    <row r="859" spans="1:13">
      <c r="A859" t="s">
        <v>2072</v>
      </c>
      <c r="B859">
        <v>601739</v>
      </c>
      <c r="C859" t="s">
        <v>2138</v>
      </c>
      <c r="D859">
        <v>978952</v>
      </c>
      <c r="E859" t="s">
        <v>2142</v>
      </c>
      <c r="F859">
        <v>842128</v>
      </c>
      <c r="G859" t="s">
        <v>3266</v>
      </c>
      <c r="H859" t="s">
        <v>4530</v>
      </c>
      <c r="I859" t="s">
        <v>2403</v>
      </c>
      <c r="J859" t="s">
        <v>2818</v>
      </c>
      <c r="K859">
        <v>-0.02</v>
      </c>
      <c r="L859">
        <v>-4.9999999999999992E-3</v>
      </c>
      <c r="M859">
        <f t="shared" si="13"/>
        <v>1.5000000000000001E-2</v>
      </c>
    </row>
    <row r="860" spans="1:13">
      <c r="A860" t="s">
        <v>2072</v>
      </c>
      <c r="B860">
        <v>601739</v>
      </c>
      <c r="C860" t="s">
        <v>2138</v>
      </c>
      <c r="D860">
        <v>978952</v>
      </c>
      <c r="E860" t="s">
        <v>2141</v>
      </c>
      <c r="F860">
        <v>979208</v>
      </c>
      <c r="G860" t="s">
        <v>3274</v>
      </c>
      <c r="H860" t="s">
        <v>4530</v>
      </c>
      <c r="I860" t="s">
        <v>2403</v>
      </c>
      <c r="J860" t="s">
        <v>1504</v>
      </c>
      <c r="K860">
        <v>-0.02</v>
      </c>
      <c r="L860">
        <v>-5.8828216888695741E-3</v>
      </c>
      <c r="M860">
        <f t="shared" si="13"/>
        <v>1.4117178311130426E-2</v>
      </c>
    </row>
    <row r="861" spans="1:13">
      <c r="A861" t="s">
        <v>2072</v>
      </c>
      <c r="B861">
        <v>601739</v>
      </c>
      <c r="C861" t="s">
        <v>2138</v>
      </c>
      <c r="D861">
        <v>978952</v>
      </c>
      <c r="E861" t="s">
        <v>2140</v>
      </c>
      <c r="F861">
        <v>841872</v>
      </c>
      <c r="G861" t="s">
        <v>3250</v>
      </c>
      <c r="H861" t="s">
        <v>4530</v>
      </c>
      <c r="I861" t="s">
        <v>2403</v>
      </c>
      <c r="J861" t="s">
        <v>2818</v>
      </c>
      <c r="K861">
        <v>-0.02</v>
      </c>
      <c r="L861">
        <v>-4.9999999999999992E-3</v>
      </c>
      <c r="M861">
        <f t="shared" si="13"/>
        <v>1.5000000000000001E-2</v>
      </c>
    </row>
    <row r="862" spans="1:13">
      <c r="A862" t="s">
        <v>2072</v>
      </c>
      <c r="B862">
        <v>601739</v>
      </c>
      <c r="C862" t="s">
        <v>2138</v>
      </c>
      <c r="D862">
        <v>978952</v>
      </c>
      <c r="E862" t="s">
        <v>2139</v>
      </c>
      <c r="F862">
        <v>842000</v>
      </c>
      <c r="G862" t="s">
        <v>3254</v>
      </c>
      <c r="H862" t="s">
        <v>4530</v>
      </c>
      <c r="I862" t="s">
        <v>2403</v>
      </c>
      <c r="J862" t="s">
        <v>2818</v>
      </c>
      <c r="K862">
        <v>-0.02</v>
      </c>
      <c r="L862">
        <v>-4.9999999999999992E-3</v>
      </c>
      <c r="M862">
        <f t="shared" si="13"/>
        <v>1.5000000000000001E-2</v>
      </c>
    </row>
    <row r="863" spans="1:13">
      <c r="A863" t="s">
        <v>2028</v>
      </c>
      <c r="B863">
        <v>601303</v>
      </c>
      <c r="C863" t="s">
        <v>2037</v>
      </c>
      <c r="D863">
        <v>601310</v>
      </c>
      <c r="E863" t="s">
        <v>2040</v>
      </c>
      <c r="F863">
        <v>996616</v>
      </c>
      <c r="G863" t="s">
        <v>3695</v>
      </c>
      <c r="H863" t="s">
        <v>2415</v>
      </c>
      <c r="I863" t="s">
        <v>246</v>
      </c>
      <c r="J863" t="s">
        <v>2028</v>
      </c>
      <c r="K863">
        <v>-1.2500000000000002E-2</v>
      </c>
      <c r="L863">
        <v>-4.133977266999677E-2</v>
      </c>
      <c r="M863">
        <f t="shared" si="13"/>
        <v>-2.8839772669996766E-2</v>
      </c>
    </row>
    <row r="864" spans="1:13">
      <c r="A864" t="s">
        <v>1348</v>
      </c>
      <c r="B864">
        <v>601450</v>
      </c>
      <c r="C864" t="s">
        <v>1399</v>
      </c>
      <c r="D864">
        <v>981128</v>
      </c>
      <c r="E864" t="s">
        <v>1400</v>
      </c>
      <c r="F864">
        <v>981256</v>
      </c>
      <c r="G864" t="s">
        <v>4385</v>
      </c>
      <c r="H864" t="s">
        <v>4531</v>
      </c>
      <c r="I864" t="s">
        <v>2457</v>
      </c>
      <c r="J864" t="s">
        <v>1348</v>
      </c>
      <c r="K864">
        <v>-0.02</v>
      </c>
      <c r="L864">
        <v>-0.05</v>
      </c>
      <c r="M864">
        <f t="shared" si="13"/>
        <v>-3.0000000000000002E-2</v>
      </c>
    </row>
    <row r="865" spans="1:13">
      <c r="A865" t="s">
        <v>1348</v>
      </c>
      <c r="B865">
        <v>601450</v>
      </c>
      <c r="C865" t="s">
        <v>1399</v>
      </c>
      <c r="D865">
        <v>981128</v>
      </c>
      <c r="E865" t="s">
        <v>1403</v>
      </c>
      <c r="F865">
        <v>1005064</v>
      </c>
      <c r="G865" t="s">
        <v>4383</v>
      </c>
      <c r="H865" t="s">
        <v>4531</v>
      </c>
      <c r="I865" t="s">
        <v>2457</v>
      </c>
      <c r="J865" t="s">
        <v>1348</v>
      </c>
      <c r="K865">
        <v>-0.02</v>
      </c>
      <c r="L865">
        <v>-0.05</v>
      </c>
      <c r="M865">
        <f t="shared" si="13"/>
        <v>-3.0000000000000002E-2</v>
      </c>
    </row>
    <row r="866" spans="1:13">
      <c r="A866" t="s">
        <v>1348</v>
      </c>
      <c r="B866">
        <v>601450</v>
      </c>
      <c r="C866" t="s">
        <v>1399</v>
      </c>
      <c r="D866">
        <v>981128</v>
      </c>
      <c r="E866" t="s">
        <v>1402</v>
      </c>
      <c r="F866">
        <v>856328</v>
      </c>
      <c r="G866" t="s">
        <v>4379</v>
      </c>
      <c r="H866" t="s">
        <v>4531</v>
      </c>
      <c r="I866" t="s">
        <v>2457</v>
      </c>
      <c r="J866" t="s">
        <v>1348</v>
      </c>
      <c r="K866">
        <v>-0.02</v>
      </c>
      <c r="L866">
        <v>-0.05</v>
      </c>
      <c r="M866">
        <f t="shared" si="13"/>
        <v>-3.0000000000000002E-2</v>
      </c>
    </row>
    <row r="867" spans="1:13">
      <c r="A867" t="s">
        <v>1348</v>
      </c>
      <c r="B867">
        <v>601450</v>
      </c>
      <c r="C867" t="s">
        <v>1399</v>
      </c>
      <c r="D867">
        <v>981128</v>
      </c>
      <c r="E867" t="s">
        <v>1404</v>
      </c>
      <c r="F867">
        <v>981384</v>
      </c>
      <c r="G867" t="s">
        <v>4377</v>
      </c>
      <c r="H867" t="s">
        <v>4531</v>
      </c>
      <c r="I867" t="s">
        <v>2457</v>
      </c>
      <c r="J867" t="s">
        <v>1348</v>
      </c>
      <c r="K867">
        <v>-0.02</v>
      </c>
      <c r="L867">
        <v>-0.05</v>
      </c>
      <c r="M867">
        <f t="shared" si="13"/>
        <v>-3.0000000000000002E-2</v>
      </c>
    </row>
    <row r="868" spans="1:13">
      <c r="A868" t="s">
        <v>1348</v>
      </c>
      <c r="B868">
        <v>601450</v>
      </c>
      <c r="C868" t="s">
        <v>1399</v>
      </c>
      <c r="D868">
        <v>981128</v>
      </c>
      <c r="E868" t="s">
        <v>1401</v>
      </c>
      <c r="F868">
        <v>700662</v>
      </c>
      <c r="G868" t="s">
        <v>4381</v>
      </c>
      <c r="H868" t="s">
        <v>4531</v>
      </c>
      <c r="I868" t="s">
        <v>2457</v>
      </c>
      <c r="J868" t="s">
        <v>1348</v>
      </c>
      <c r="K868">
        <v>-0.02</v>
      </c>
      <c r="L868">
        <v>-0.05</v>
      </c>
      <c r="M868">
        <f t="shared" si="13"/>
        <v>-3.0000000000000002E-2</v>
      </c>
    </row>
    <row r="869" spans="1:13">
      <c r="A869" t="s">
        <v>2072</v>
      </c>
      <c r="B869">
        <v>601739</v>
      </c>
      <c r="C869" t="s">
        <v>2129</v>
      </c>
      <c r="D869">
        <v>984584</v>
      </c>
      <c r="E869" t="s">
        <v>2130</v>
      </c>
      <c r="F869">
        <v>992264</v>
      </c>
      <c r="G869" t="s">
        <v>3242</v>
      </c>
      <c r="H869" t="s">
        <v>4532</v>
      </c>
      <c r="I869" t="s">
        <v>2403</v>
      </c>
      <c r="J869" t="s">
        <v>2818</v>
      </c>
      <c r="K869">
        <v>-0.02</v>
      </c>
      <c r="L869">
        <v>-4.9999999999999992E-3</v>
      </c>
      <c r="M869">
        <f t="shared" si="13"/>
        <v>1.5000000000000001E-2</v>
      </c>
    </row>
    <row r="870" spans="1:13">
      <c r="A870" t="s">
        <v>2072</v>
      </c>
      <c r="B870">
        <v>601739</v>
      </c>
      <c r="C870" t="s">
        <v>2129</v>
      </c>
      <c r="D870">
        <v>984584</v>
      </c>
      <c r="E870" t="s">
        <v>2133</v>
      </c>
      <c r="F870">
        <v>991496</v>
      </c>
      <c r="G870" t="s">
        <v>3218</v>
      </c>
      <c r="H870" t="s">
        <v>4532</v>
      </c>
      <c r="I870" t="s">
        <v>2403</v>
      </c>
      <c r="J870" t="s">
        <v>2818</v>
      </c>
      <c r="K870">
        <v>-0.02</v>
      </c>
      <c r="L870">
        <v>-4.9999999999999992E-3</v>
      </c>
      <c r="M870">
        <f t="shared" si="13"/>
        <v>1.5000000000000001E-2</v>
      </c>
    </row>
    <row r="871" spans="1:13">
      <c r="A871" t="s">
        <v>2072</v>
      </c>
      <c r="B871">
        <v>601739</v>
      </c>
      <c r="C871" t="s">
        <v>2129</v>
      </c>
      <c r="D871">
        <v>984584</v>
      </c>
      <c r="E871" t="s">
        <v>2136</v>
      </c>
      <c r="F871">
        <v>991880</v>
      </c>
      <c r="G871" t="s">
        <v>3234</v>
      </c>
      <c r="H871" t="s">
        <v>4532</v>
      </c>
      <c r="I871" t="s">
        <v>2403</v>
      </c>
      <c r="J871" t="s">
        <v>2818</v>
      </c>
      <c r="K871">
        <v>-0.02</v>
      </c>
      <c r="L871">
        <v>-4.9999999999999992E-3</v>
      </c>
      <c r="M871">
        <f t="shared" si="13"/>
        <v>1.5000000000000001E-2</v>
      </c>
    </row>
    <row r="872" spans="1:13">
      <c r="A872" t="s">
        <v>2072</v>
      </c>
      <c r="B872">
        <v>601739</v>
      </c>
      <c r="C872" t="s">
        <v>2129</v>
      </c>
      <c r="D872">
        <v>984584</v>
      </c>
      <c r="E872" t="s">
        <v>2131</v>
      </c>
      <c r="F872">
        <v>993288</v>
      </c>
      <c r="G872" t="s">
        <v>3246</v>
      </c>
      <c r="H872" t="s">
        <v>4532</v>
      </c>
      <c r="I872" t="s">
        <v>2403</v>
      </c>
      <c r="J872" t="s">
        <v>2818</v>
      </c>
      <c r="K872">
        <v>-0.02</v>
      </c>
      <c r="L872">
        <v>-4.9999999999999992E-3</v>
      </c>
      <c r="M872">
        <f t="shared" si="13"/>
        <v>1.5000000000000001E-2</v>
      </c>
    </row>
    <row r="873" spans="1:13">
      <c r="A873" t="s">
        <v>2072</v>
      </c>
      <c r="B873">
        <v>601739</v>
      </c>
      <c r="C873" t="s">
        <v>2129</v>
      </c>
      <c r="D873">
        <v>984584</v>
      </c>
      <c r="E873" t="s">
        <v>2132</v>
      </c>
      <c r="F873">
        <v>991624</v>
      </c>
      <c r="G873" t="s">
        <v>3238</v>
      </c>
      <c r="H873" t="s">
        <v>4532</v>
      </c>
      <c r="I873" t="s">
        <v>2403</v>
      </c>
      <c r="J873" t="s">
        <v>2818</v>
      </c>
      <c r="K873">
        <v>-0.02</v>
      </c>
      <c r="L873">
        <v>-4.9999999999999992E-3</v>
      </c>
      <c r="M873">
        <f t="shared" si="13"/>
        <v>1.5000000000000001E-2</v>
      </c>
    </row>
    <row r="874" spans="1:13">
      <c r="A874" t="s">
        <v>2072</v>
      </c>
      <c r="B874">
        <v>601739</v>
      </c>
      <c r="C874" t="s">
        <v>2129</v>
      </c>
      <c r="D874">
        <v>984584</v>
      </c>
      <c r="E874" t="s">
        <v>2134</v>
      </c>
      <c r="F874">
        <v>992008</v>
      </c>
      <c r="G874" t="s">
        <v>3226</v>
      </c>
      <c r="H874" t="s">
        <v>4532</v>
      </c>
      <c r="I874" t="s">
        <v>2403</v>
      </c>
      <c r="J874" t="s">
        <v>2818</v>
      </c>
      <c r="K874">
        <v>-0.02</v>
      </c>
      <c r="L874">
        <v>-4.9999999999999992E-3</v>
      </c>
      <c r="M874">
        <f t="shared" si="13"/>
        <v>1.5000000000000001E-2</v>
      </c>
    </row>
    <row r="875" spans="1:13">
      <c r="A875" t="s">
        <v>2072</v>
      </c>
      <c r="B875">
        <v>601739</v>
      </c>
      <c r="C875" t="s">
        <v>2129</v>
      </c>
      <c r="D875">
        <v>984584</v>
      </c>
      <c r="E875" t="s">
        <v>2137</v>
      </c>
      <c r="F875">
        <v>992136</v>
      </c>
      <c r="G875" t="s">
        <v>3222</v>
      </c>
      <c r="H875" t="s">
        <v>4532</v>
      </c>
      <c r="I875" t="s">
        <v>2403</v>
      </c>
      <c r="J875" t="s">
        <v>2818</v>
      </c>
      <c r="K875">
        <v>-0.02</v>
      </c>
      <c r="L875">
        <v>-4.9999999999999992E-3</v>
      </c>
      <c r="M875">
        <f t="shared" si="13"/>
        <v>1.5000000000000001E-2</v>
      </c>
    </row>
    <row r="876" spans="1:13">
      <c r="A876" t="s">
        <v>2072</v>
      </c>
      <c r="B876">
        <v>601739</v>
      </c>
      <c r="C876" t="s">
        <v>2129</v>
      </c>
      <c r="D876">
        <v>984584</v>
      </c>
      <c r="E876" t="s">
        <v>2135</v>
      </c>
      <c r="F876">
        <v>991752</v>
      </c>
      <c r="G876" t="s">
        <v>3230</v>
      </c>
      <c r="H876" t="s">
        <v>4532</v>
      </c>
      <c r="I876" t="s">
        <v>2403</v>
      </c>
      <c r="J876" t="s">
        <v>2818</v>
      </c>
      <c r="K876">
        <v>-0.02</v>
      </c>
      <c r="L876">
        <v>-4.9999999999999992E-3</v>
      </c>
      <c r="M876">
        <f t="shared" si="13"/>
        <v>1.5000000000000001E-2</v>
      </c>
    </row>
    <row r="877" spans="1:13">
      <c r="A877" t="s">
        <v>1581</v>
      </c>
      <c r="B877">
        <v>605248</v>
      </c>
      <c r="C877" t="s">
        <v>1582</v>
      </c>
      <c r="D877">
        <v>905224</v>
      </c>
      <c r="E877" t="s">
        <v>1585</v>
      </c>
      <c r="F877">
        <v>906888</v>
      </c>
      <c r="G877" t="s">
        <v>3571</v>
      </c>
      <c r="H877" t="s">
        <v>4181</v>
      </c>
      <c r="I877" t="s">
        <v>246</v>
      </c>
      <c r="J877" t="s">
        <v>1581</v>
      </c>
      <c r="K877">
        <v>-0.02</v>
      </c>
      <c r="L877">
        <v>-4.6931481781461587E-2</v>
      </c>
      <c r="M877">
        <f t="shared" si="13"/>
        <v>-2.6931481781461587E-2</v>
      </c>
    </row>
    <row r="878" spans="1:13">
      <c r="A878" t="s">
        <v>1444</v>
      </c>
      <c r="B878">
        <v>801928</v>
      </c>
      <c r="C878" t="s">
        <v>1475</v>
      </c>
      <c r="D878">
        <v>986760</v>
      </c>
      <c r="E878" t="s">
        <v>1480</v>
      </c>
      <c r="F878">
        <v>987016</v>
      </c>
      <c r="G878" t="s">
        <v>4489</v>
      </c>
      <c r="H878" t="s">
        <v>4534</v>
      </c>
      <c r="I878" t="s">
        <v>2971</v>
      </c>
      <c r="J878" t="s">
        <v>3208</v>
      </c>
      <c r="K878">
        <v>-0.02</v>
      </c>
      <c r="L878">
        <v>-0.05</v>
      </c>
      <c r="M878">
        <f t="shared" si="13"/>
        <v>-3.0000000000000002E-2</v>
      </c>
    </row>
    <row r="879" spans="1:13">
      <c r="A879" t="s">
        <v>1444</v>
      </c>
      <c r="B879">
        <v>801928</v>
      </c>
      <c r="C879" t="s">
        <v>1475</v>
      </c>
      <c r="D879">
        <v>986760</v>
      </c>
      <c r="E879" t="s">
        <v>1478</v>
      </c>
      <c r="F879">
        <v>926856</v>
      </c>
      <c r="G879" t="s">
        <v>4498</v>
      </c>
      <c r="H879" t="s">
        <v>4534</v>
      </c>
      <c r="I879" t="s">
        <v>2971</v>
      </c>
      <c r="J879" t="s">
        <v>3208</v>
      </c>
      <c r="K879">
        <v>-0.02</v>
      </c>
      <c r="L879">
        <v>-0.05</v>
      </c>
      <c r="M879">
        <f t="shared" si="13"/>
        <v>-3.0000000000000002E-2</v>
      </c>
    </row>
    <row r="880" spans="1:13">
      <c r="A880" t="s">
        <v>1444</v>
      </c>
      <c r="B880">
        <v>801928</v>
      </c>
      <c r="C880" t="s">
        <v>1475</v>
      </c>
      <c r="D880">
        <v>986760</v>
      </c>
      <c r="E880" t="s">
        <v>1481</v>
      </c>
      <c r="F880">
        <v>989192</v>
      </c>
      <c r="G880" t="s">
        <v>4494</v>
      </c>
      <c r="H880" t="s">
        <v>4534</v>
      </c>
      <c r="I880" t="s">
        <v>2971</v>
      </c>
      <c r="J880" t="s">
        <v>3208</v>
      </c>
      <c r="K880">
        <v>-0.02</v>
      </c>
      <c r="L880">
        <v>-0.05</v>
      </c>
      <c r="M880">
        <f t="shared" si="13"/>
        <v>-3.0000000000000002E-2</v>
      </c>
    </row>
    <row r="881" spans="1:13">
      <c r="A881" t="s">
        <v>1444</v>
      </c>
      <c r="B881">
        <v>801928</v>
      </c>
      <c r="C881" t="s">
        <v>1475</v>
      </c>
      <c r="D881">
        <v>986760</v>
      </c>
      <c r="E881" t="s">
        <v>1479</v>
      </c>
      <c r="F881">
        <v>987400</v>
      </c>
      <c r="G881" t="s">
        <v>4496</v>
      </c>
      <c r="H881" t="s">
        <v>4534</v>
      </c>
      <c r="I881" t="s">
        <v>2971</v>
      </c>
      <c r="J881" t="s">
        <v>3208</v>
      </c>
      <c r="K881">
        <v>-0.02</v>
      </c>
      <c r="L881">
        <v>-0.05</v>
      </c>
      <c r="M881">
        <f t="shared" si="13"/>
        <v>-3.0000000000000002E-2</v>
      </c>
    </row>
    <row r="882" spans="1:13">
      <c r="A882" t="s">
        <v>1444</v>
      </c>
      <c r="B882">
        <v>801928</v>
      </c>
      <c r="C882" t="s">
        <v>1475</v>
      </c>
      <c r="D882">
        <v>986760</v>
      </c>
      <c r="E882" t="s">
        <v>1476</v>
      </c>
      <c r="F882">
        <v>926472</v>
      </c>
      <c r="G882" t="s">
        <v>4487</v>
      </c>
      <c r="H882" t="s">
        <v>4534</v>
      </c>
      <c r="I882" t="s">
        <v>2971</v>
      </c>
      <c r="J882" t="s">
        <v>3208</v>
      </c>
      <c r="K882">
        <v>-0.02</v>
      </c>
      <c r="L882">
        <v>-0.05</v>
      </c>
      <c r="M882">
        <f t="shared" si="13"/>
        <v>-3.0000000000000002E-2</v>
      </c>
    </row>
    <row r="883" spans="1:13">
      <c r="A883" t="s">
        <v>1444</v>
      </c>
      <c r="B883">
        <v>801928</v>
      </c>
      <c r="C883" t="s">
        <v>1475</v>
      </c>
      <c r="D883">
        <v>986760</v>
      </c>
      <c r="E883" t="s">
        <v>1483</v>
      </c>
      <c r="F883">
        <v>926344</v>
      </c>
      <c r="G883" t="s">
        <v>4491</v>
      </c>
      <c r="H883" t="s">
        <v>4534</v>
      </c>
      <c r="I883" t="s">
        <v>2971</v>
      </c>
      <c r="J883" t="s">
        <v>3208</v>
      </c>
      <c r="K883">
        <v>-0.02</v>
      </c>
      <c r="L883">
        <v>-0.05</v>
      </c>
      <c r="M883">
        <f t="shared" si="13"/>
        <v>-3.0000000000000002E-2</v>
      </c>
    </row>
    <row r="884" spans="1:13">
      <c r="A884" t="s">
        <v>1444</v>
      </c>
      <c r="B884">
        <v>801928</v>
      </c>
      <c r="C884" t="s">
        <v>1475</v>
      </c>
      <c r="D884">
        <v>986760</v>
      </c>
      <c r="E884" t="s">
        <v>1482</v>
      </c>
      <c r="F884">
        <v>987144</v>
      </c>
      <c r="G884" t="s">
        <v>4500</v>
      </c>
      <c r="H884" t="s">
        <v>4534</v>
      </c>
      <c r="I884" t="s">
        <v>2971</v>
      </c>
      <c r="J884" t="s">
        <v>3208</v>
      </c>
      <c r="K884">
        <v>-0.02</v>
      </c>
      <c r="L884">
        <v>-0.05</v>
      </c>
      <c r="M884">
        <f t="shared" si="13"/>
        <v>-3.0000000000000002E-2</v>
      </c>
    </row>
    <row r="885" spans="1:13">
      <c r="A885" t="s">
        <v>1444</v>
      </c>
      <c r="B885">
        <v>801928</v>
      </c>
      <c r="C885" t="s">
        <v>1475</v>
      </c>
      <c r="D885">
        <v>986760</v>
      </c>
      <c r="E885" t="s">
        <v>1477</v>
      </c>
      <c r="F885">
        <v>989064</v>
      </c>
      <c r="G885" t="s">
        <v>4499</v>
      </c>
      <c r="H885" t="s">
        <v>4534</v>
      </c>
      <c r="I885" t="s">
        <v>2971</v>
      </c>
      <c r="J885" t="s">
        <v>3208</v>
      </c>
      <c r="K885">
        <v>-0.02</v>
      </c>
      <c r="L885">
        <v>-0.05</v>
      </c>
      <c r="M885">
        <f t="shared" si="13"/>
        <v>-3.0000000000000002E-2</v>
      </c>
    </row>
    <row r="886" spans="1:13">
      <c r="A886" t="s">
        <v>2160</v>
      </c>
      <c r="B886">
        <v>603014</v>
      </c>
      <c r="C886" t="s">
        <v>2221</v>
      </c>
      <c r="D886">
        <v>834824</v>
      </c>
      <c r="E886" t="s">
        <v>2222</v>
      </c>
      <c r="F886">
        <v>810640</v>
      </c>
      <c r="G886" t="s">
        <v>4535</v>
      </c>
      <c r="H886" t="s">
        <v>3061</v>
      </c>
      <c r="I886" t="s">
        <v>2971</v>
      </c>
      <c r="J886" t="s">
        <v>3062</v>
      </c>
      <c r="K886">
        <v>-0.02</v>
      </c>
      <c r="L886">
        <v>-2.5000000000000005E-2</v>
      </c>
      <c r="M886">
        <f t="shared" si="13"/>
        <v>-5.0000000000000044E-3</v>
      </c>
    </row>
    <row r="887" spans="1:13">
      <c r="A887" t="s">
        <v>1717</v>
      </c>
      <c r="B887">
        <v>700645</v>
      </c>
      <c r="C887" t="s">
        <v>373</v>
      </c>
      <c r="D887">
        <v>2315536</v>
      </c>
      <c r="E887" t="s">
        <v>1777</v>
      </c>
      <c r="F887">
        <v>2321936</v>
      </c>
      <c r="G887" t="s">
        <v>2459</v>
      </c>
      <c r="H887" t="s">
        <v>3641</v>
      </c>
      <c r="I887" t="s">
        <v>2403</v>
      </c>
      <c r="J887" t="s">
        <v>2529</v>
      </c>
      <c r="K887">
        <v>0</v>
      </c>
      <c r="L887">
        <v>0</v>
      </c>
      <c r="M887">
        <f t="shared" si="13"/>
        <v>0</v>
      </c>
    </row>
    <row r="888" spans="1:13">
      <c r="A888" t="s">
        <v>1929</v>
      </c>
      <c r="B888">
        <v>953224</v>
      </c>
      <c r="C888" t="s">
        <v>1942</v>
      </c>
      <c r="D888">
        <v>961800</v>
      </c>
      <c r="G888" t="s">
        <v>3546</v>
      </c>
      <c r="H888" t="s">
        <v>3546</v>
      </c>
      <c r="I888" t="s">
        <v>246</v>
      </c>
      <c r="J888" t="s">
        <v>2479</v>
      </c>
      <c r="K888">
        <v>-5.0000000000000001E-3</v>
      </c>
      <c r="L888">
        <v>-3.231321539508538E-2</v>
      </c>
      <c r="M888">
        <f t="shared" si="13"/>
        <v>-2.7313215395085379E-2</v>
      </c>
    </row>
    <row r="889" spans="1:13">
      <c r="A889" t="s">
        <v>1615</v>
      </c>
      <c r="B889">
        <v>700437</v>
      </c>
      <c r="C889" t="s">
        <v>1650</v>
      </c>
      <c r="D889">
        <v>914952</v>
      </c>
      <c r="E889" t="s">
        <v>1651</v>
      </c>
      <c r="F889">
        <v>853648</v>
      </c>
      <c r="G889" t="s">
        <v>4196</v>
      </c>
      <c r="H889" t="s">
        <v>3597</v>
      </c>
      <c r="I889" t="s">
        <v>2457</v>
      </c>
      <c r="J889" t="s">
        <v>1615</v>
      </c>
      <c r="K889">
        <v>-0.02</v>
      </c>
      <c r="L889">
        <v>-3.5000000000000003E-2</v>
      </c>
      <c r="M889">
        <f t="shared" si="13"/>
        <v>-1.5000000000000003E-2</v>
      </c>
    </row>
    <row r="890" spans="1:13">
      <c r="A890" t="s">
        <v>1717</v>
      </c>
      <c r="B890">
        <v>700645</v>
      </c>
      <c r="C890" t="s">
        <v>1724</v>
      </c>
      <c r="D890">
        <v>924424</v>
      </c>
      <c r="E890" t="s">
        <v>1734</v>
      </c>
      <c r="F890">
        <v>950664</v>
      </c>
      <c r="G890" t="s">
        <v>4149</v>
      </c>
      <c r="H890" t="s">
        <v>4418</v>
      </c>
      <c r="I890" t="s">
        <v>2457</v>
      </c>
      <c r="J890" t="s">
        <v>1717</v>
      </c>
      <c r="K890">
        <v>-0.02</v>
      </c>
      <c r="L890">
        <v>-4.4999999999999998E-2</v>
      </c>
      <c r="M890">
        <f t="shared" si="13"/>
        <v>-2.4999999999999998E-2</v>
      </c>
    </row>
    <row r="891" spans="1:13">
      <c r="A891" t="s">
        <v>2160</v>
      </c>
      <c r="B891">
        <v>603014</v>
      </c>
      <c r="C891" t="s">
        <v>2197</v>
      </c>
      <c r="D891">
        <v>835592</v>
      </c>
      <c r="E891" t="s">
        <v>2213</v>
      </c>
      <c r="F891">
        <v>939912</v>
      </c>
      <c r="G891" t="s">
        <v>4536</v>
      </c>
      <c r="H891" t="s">
        <v>3150</v>
      </c>
      <c r="I891" t="s">
        <v>2971</v>
      </c>
      <c r="J891" t="s">
        <v>3062</v>
      </c>
      <c r="K891">
        <v>-0.02</v>
      </c>
      <c r="L891">
        <v>-2.5000000000000005E-2</v>
      </c>
      <c r="M891">
        <f t="shared" si="13"/>
        <v>-5.0000000000000044E-3</v>
      </c>
    </row>
    <row r="892" spans="1:13">
      <c r="A892" t="s">
        <v>1244</v>
      </c>
      <c r="B892">
        <v>602284</v>
      </c>
      <c r="C892" t="s">
        <v>1309</v>
      </c>
      <c r="D892">
        <v>877576</v>
      </c>
      <c r="E892" t="s">
        <v>1313</v>
      </c>
      <c r="F892">
        <v>890248</v>
      </c>
      <c r="G892" t="s">
        <v>4066</v>
      </c>
      <c r="H892" t="s">
        <v>3755</v>
      </c>
      <c r="I892" t="s">
        <v>2457</v>
      </c>
      <c r="J892" t="s">
        <v>2739</v>
      </c>
      <c r="K892">
        <v>-0.02</v>
      </c>
      <c r="L892">
        <v>-5.6178334916734546E-2</v>
      </c>
      <c r="M892">
        <f t="shared" si="13"/>
        <v>-3.6178334916734542E-2</v>
      </c>
    </row>
    <row r="893" spans="1:13">
      <c r="A893" t="s">
        <v>1405</v>
      </c>
      <c r="B893">
        <v>2344592</v>
      </c>
      <c r="C893" t="s">
        <v>1430</v>
      </c>
      <c r="D893">
        <v>2316176</v>
      </c>
      <c r="E893" t="s">
        <v>1435</v>
      </c>
      <c r="F893">
        <v>2328080</v>
      </c>
      <c r="G893" t="s">
        <v>3436</v>
      </c>
      <c r="H893" t="s">
        <v>4537</v>
      </c>
      <c r="I893" t="s">
        <v>3415</v>
      </c>
      <c r="J893" t="s">
        <v>4538</v>
      </c>
      <c r="K893">
        <v>-0.02</v>
      </c>
      <c r="L893">
        <v>-3.9999999999999994E-2</v>
      </c>
      <c r="M893">
        <f t="shared" si="13"/>
        <v>-1.9999999999999993E-2</v>
      </c>
    </row>
    <row r="894" spans="1:13">
      <c r="A894" t="s">
        <v>1929</v>
      </c>
      <c r="B894">
        <v>953224</v>
      </c>
      <c r="C894" t="s">
        <v>1943</v>
      </c>
      <c r="D894">
        <v>964488</v>
      </c>
      <c r="G894" t="s">
        <v>3553</v>
      </c>
      <c r="H894" t="s">
        <v>3553</v>
      </c>
      <c r="I894" t="s">
        <v>246</v>
      </c>
      <c r="J894" t="s">
        <v>2479</v>
      </c>
      <c r="K894">
        <v>-5.0000000000000001E-3</v>
      </c>
      <c r="L894">
        <v>-3.4885571762607426E-2</v>
      </c>
      <c r="M894">
        <f t="shared" si="13"/>
        <v>-2.9885571762607425E-2</v>
      </c>
    </row>
    <row r="895" spans="1:13">
      <c r="A895" t="s">
        <v>1811</v>
      </c>
      <c r="B895">
        <v>600001</v>
      </c>
      <c r="C895" t="s">
        <v>1812</v>
      </c>
      <c r="D895">
        <v>851976</v>
      </c>
      <c r="E895" t="s">
        <v>1817</v>
      </c>
      <c r="F895">
        <v>600436</v>
      </c>
      <c r="G895" t="s">
        <v>4540</v>
      </c>
      <c r="H895" t="s">
        <v>3409</v>
      </c>
      <c r="I895" t="s">
        <v>2547</v>
      </c>
      <c r="J895" t="s">
        <v>1811</v>
      </c>
      <c r="K895">
        <v>-0.02</v>
      </c>
      <c r="L895">
        <v>-4.0000000000000008E-2</v>
      </c>
      <c r="M895">
        <f t="shared" si="13"/>
        <v>-2.0000000000000007E-2</v>
      </c>
    </row>
    <row r="896" spans="1:13">
      <c r="A896" t="s">
        <v>1811</v>
      </c>
      <c r="B896">
        <v>600001</v>
      </c>
      <c r="C896" t="s">
        <v>1812</v>
      </c>
      <c r="D896">
        <v>851976</v>
      </c>
      <c r="E896" t="s">
        <v>1816</v>
      </c>
      <c r="F896">
        <v>600406</v>
      </c>
      <c r="G896" t="s">
        <v>4542</v>
      </c>
      <c r="H896" t="s">
        <v>3409</v>
      </c>
      <c r="I896" t="s">
        <v>2547</v>
      </c>
      <c r="J896" t="s">
        <v>1811</v>
      </c>
      <c r="K896">
        <v>-0.02</v>
      </c>
      <c r="L896">
        <v>-4.0000000000000008E-2</v>
      </c>
      <c r="M896">
        <f t="shared" si="13"/>
        <v>-2.0000000000000007E-2</v>
      </c>
    </row>
    <row r="897" spans="1:13">
      <c r="A897" t="s">
        <v>2160</v>
      </c>
      <c r="B897">
        <v>603014</v>
      </c>
      <c r="C897" t="s">
        <v>2161</v>
      </c>
      <c r="D897">
        <v>834952</v>
      </c>
      <c r="E897" t="s">
        <v>2166</v>
      </c>
      <c r="F897">
        <v>603041</v>
      </c>
      <c r="G897" t="s">
        <v>4544</v>
      </c>
      <c r="H897" t="s">
        <v>4545</v>
      </c>
      <c r="I897" t="s">
        <v>2971</v>
      </c>
      <c r="J897" t="s">
        <v>3062</v>
      </c>
      <c r="K897">
        <v>-0.02</v>
      </c>
      <c r="L897">
        <v>-2.5000000000000005E-2</v>
      </c>
      <c r="M897">
        <f t="shared" si="13"/>
        <v>-5.0000000000000044E-3</v>
      </c>
    </row>
    <row r="898" spans="1:13">
      <c r="A898" t="s">
        <v>2160</v>
      </c>
      <c r="B898">
        <v>603014</v>
      </c>
      <c r="C898" t="s">
        <v>2161</v>
      </c>
      <c r="D898">
        <v>834952</v>
      </c>
      <c r="E898" t="s">
        <v>2162</v>
      </c>
      <c r="F898">
        <v>603065</v>
      </c>
      <c r="G898" t="s">
        <v>4547</v>
      </c>
      <c r="H898" t="s">
        <v>4545</v>
      </c>
      <c r="I898" t="s">
        <v>2971</v>
      </c>
      <c r="J898" t="s">
        <v>3062</v>
      </c>
      <c r="K898">
        <v>-0.02</v>
      </c>
      <c r="L898">
        <v>-2.5000000000000005E-2</v>
      </c>
      <c r="M898">
        <f t="shared" si="13"/>
        <v>-5.0000000000000044E-3</v>
      </c>
    </row>
    <row r="899" spans="1:13">
      <c r="A899" t="s">
        <v>1811</v>
      </c>
      <c r="B899">
        <v>600001</v>
      </c>
      <c r="C899" t="s">
        <v>1812</v>
      </c>
      <c r="D899">
        <v>851976</v>
      </c>
      <c r="E899" t="s">
        <v>1818</v>
      </c>
      <c r="F899">
        <v>810888</v>
      </c>
      <c r="G899" t="s">
        <v>4549</v>
      </c>
      <c r="H899" t="s">
        <v>3409</v>
      </c>
      <c r="I899" t="s">
        <v>2547</v>
      </c>
      <c r="J899" t="s">
        <v>1811</v>
      </c>
      <c r="K899">
        <v>-0.02</v>
      </c>
      <c r="L899">
        <v>-4.0000000000000008E-2</v>
      </c>
      <c r="M899">
        <f t="shared" si="13"/>
        <v>-2.0000000000000007E-2</v>
      </c>
    </row>
    <row r="900" spans="1:13">
      <c r="A900" t="s">
        <v>1348</v>
      </c>
      <c r="B900">
        <v>601450</v>
      </c>
      <c r="C900" t="s">
        <v>1349</v>
      </c>
      <c r="D900">
        <v>849160</v>
      </c>
      <c r="E900" t="s">
        <v>1350</v>
      </c>
      <c r="F900">
        <v>853512</v>
      </c>
      <c r="G900" t="s">
        <v>4551</v>
      </c>
      <c r="H900" t="s">
        <v>2510</v>
      </c>
      <c r="I900" t="s">
        <v>2547</v>
      </c>
      <c r="J900" t="s">
        <v>1811</v>
      </c>
      <c r="K900">
        <v>-0.02</v>
      </c>
      <c r="L900">
        <v>-5.1006765249072633E-2</v>
      </c>
      <c r="M900">
        <f t="shared" si="13"/>
        <v>-3.1006765249072633E-2</v>
      </c>
    </row>
    <row r="901" spans="1:13">
      <c r="A901" t="s">
        <v>2267</v>
      </c>
      <c r="B901">
        <v>604579</v>
      </c>
      <c r="C901" t="s">
        <v>2270</v>
      </c>
      <c r="D901">
        <v>872328</v>
      </c>
      <c r="E901" t="s">
        <v>2271</v>
      </c>
      <c r="F901">
        <v>887560</v>
      </c>
      <c r="G901" t="s">
        <v>4415</v>
      </c>
      <c r="H901" t="s">
        <v>3345</v>
      </c>
      <c r="I901" t="s">
        <v>2547</v>
      </c>
      <c r="J901" t="s">
        <v>2267</v>
      </c>
      <c r="K901">
        <v>-0.02</v>
      </c>
      <c r="L901">
        <v>-3.5000000000000003E-2</v>
      </c>
      <c r="M901">
        <f t="shared" ref="M901:M964" si="14">L901-K901</f>
        <v>-1.5000000000000003E-2</v>
      </c>
    </row>
    <row r="902" spans="1:13">
      <c r="A902" t="s">
        <v>1444</v>
      </c>
      <c r="B902">
        <v>801928</v>
      </c>
      <c r="C902" t="s">
        <v>1458</v>
      </c>
      <c r="D902">
        <v>927112</v>
      </c>
      <c r="E902" t="s">
        <v>1459</v>
      </c>
      <c r="F902">
        <v>928136</v>
      </c>
      <c r="G902" t="s">
        <v>4466</v>
      </c>
      <c r="H902" t="s">
        <v>3207</v>
      </c>
      <c r="I902" t="s">
        <v>2971</v>
      </c>
      <c r="J902" t="s">
        <v>3208</v>
      </c>
      <c r="K902">
        <v>-0.02</v>
      </c>
      <c r="L902">
        <v>-5.1320716516639497E-2</v>
      </c>
      <c r="M902">
        <f t="shared" si="14"/>
        <v>-3.1320716516639494E-2</v>
      </c>
    </row>
    <row r="903" spans="1:13">
      <c r="A903" t="s">
        <v>1444</v>
      </c>
      <c r="B903">
        <v>801928</v>
      </c>
      <c r="C903" t="s">
        <v>1488</v>
      </c>
      <c r="D903">
        <v>990216</v>
      </c>
      <c r="E903" t="s">
        <v>1493</v>
      </c>
      <c r="F903">
        <v>928904</v>
      </c>
      <c r="G903" t="s">
        <v>4457</v>
      </c>
      <c r="H903" t="s">
        <v>4190</v>
      </c>
      <c r="I903" t="s">
        <v>2971</v>
      </c>
      <c r="J903" t="s">
        <v>3208</v>
      </c>
      <c r="K903">
        <v>-0.02</v>
      </c>
      <c r="L903">
        <v>-0.05</v>
      </c>
      <c r="M903">
        <f t="shared" si="14"/>
        <v>-3.0000000000000002E-2</v>
      </c>
    </row>
    <row r="904" spans="1:13">
      <c r="A904" t="s">
        <v>1444</v>
      </c>
      <c r="B904">
        <v>801928</v>
      </c>
      <c r="C904" t="s">
        <v>1454</v>
      </c>
      <c r="D904">
        <v>992904</v>
      </c>
      <c r="E904" t="s">
        <v>1456</v>
      </c>
      <c r="F904">
        <v>929160</v>
      </c>
      <c r="G904" t="s">
        <v>4423</v>
      </c>
      <c r="H904" t="s">
        <v>3544</v>
      </c>
      <c r="I904" t="s">
        <v>2971</v>
      </c>
      <c r="J904" t="s">
        <v>3208</v>
      </c>
      <c r="K904">
        <v>-0.02</v>
      </c>
      <c r="L904">
        <v>-5.2684114134551471E-2</v>
      </c>
      <c r="M904">
        <f t="shared" si="14"/>
        <v>-3.2684114134551467E-2</v>
      </c>
    </row>
    <row r="905" spans="1:13">
      <c r="A905" t="s">
        <v>1405</v>
      </c>
      <c r="B905">
        <v>2344592</v>
      </c>
      <c r="C905" t="s">
        <v>1406</v>
      </c>
      <c r="D905">
        <v>2315920</v>
      </c>
      <c r="E905" t="s">
        <v>1407</v>
      </c>
      <c r="F905">
        <v>2324368</v>
      </c>
      <c r="G905" t="s">
        <v>2928</v>
      </c>
      <c r="H905" t="s">
        <v>4554</v>
      </c>
      <c r="I905" t="s">
        <v>2403</v>
      </c>
      <c r="J905" t="s">
        <v>1184</v>
      </c>
      <c r="K905">
        <v>0</v>
      </c>
      <c r="L905">
        <v>-9.9999999999999985E-3</v>
      </c>
      <c r="M905">
        <f t="shared" si="14"/>
        <v>-9.9999999999999985E-3</v>
      </c>
    </row>
    <row r="906" spans="1:13">
      <c r="A906" t="s">
        <v>2267</v>
      </c>
      <c r="B906">
        <v>604579</v>
      </c>
      <c r="C906" t="s">
        <v>2273</v>
      </c>
      <c r="D906">
        <v>2315280</v>
      </c>
      <c r="E906" t="s">
        <v>2277</v>
      </c>
      <c r="F906">
        <v>2317584</v>
      </c>
      <c r="G906" t="s">
        <v>4407</v>
      </c>
      <c r="H906" t="s">
        <v>4316</v>
      </c>
      <c r="I906" t="s">
        <v>2547</v>
      </c>
      <c r="J906" t="s">
        <v>2267</v>
      </c>
      <c r="K906">
        <v>-0.02</v>
      </c>
      <c r="L906">
        <v>-3.5000000000000003E-2</v>
      </c>
      <c r="M906">
        <f t="shared" si="14"/>
        <v>-1.5000000000000003E-2</v>
      </c>
    </row>
    <row r="907" spans="1:13">
      <c r="A907" t="s">
        <v>2052</v>
      </c>
      <c r="B907">
        <v>602118</v>
      </c>
      <c r="C907" t="s">
        <v>2063</v>
      </c>
      <c r="D907">
        <v>2315152</v>
      </c>
      <c r="E907" t="s">
        <v>2067</v>
      </c>
      <c r="F907">
        <v>2316816</v>
      </c>
      <c r="G907" t="s">
        <v>4555</v>
      </c>
      <c r="H907" t="s">
        <v>4522</v>
      </c>
      <c r="I907" t="s">
        <v>2971</v>
      </c>
      <c r="J907" t="s">
        <v>2052</v>
      </c>
      <c r="K907">
        <v>-0.02</v>
      </c>
      <c r="L907">
        <v>-4.5509998274955818E-2</v>
      </c>
      <c r="M907">
        <f t="shared" si="14"/>
        <v>-2.5509998274955818E-2</v>
      </c>
    </row>
    <row r="908" spans="1:13">
      <c r="A908" t="s">
        <v>2052</v>
      </c>
      <c r="B908">
        <v>602118</v>
      </c>
      <c r="C908" t="s">
        <v>2063</v>
      </c>
      <c r="D908">
        <v>2315152</v>
      </c>
      <c r="E908" t="s">
        <v>2065</v>
      </c>
      <c r="F908">
        <v>2317072</v>
      </c>
      <c r="G908" t="s">
        <v>4557</v>
      </c>
      <c r="H908" t="s">
        <v>4522</v>
      </c>
      <c r="I908" t="s">
        <v>2971</v>
      </c>
      <c r="J908" t="s">
        <v>2052</v>
      </c>
      <c r="K908">
        <v>-0.02</v>
      </c>
      <c r="L908">
        <v>-4.0000000000000008E-2</v>
      </c>
      <c r="M908">
        <f t="shared" si="14"/>
        <v>-2.0000000000000007E-2</v>
      </c>
    </row>
    <row r="909" spans="1:13">
      <c r="A909" t="s">
        <v>1959</v>
      </c>
      <c r="B909">
        <v>600024</v>
      </c>
      <c r="C909" t="s">
        <v>1961</v>
      </c>
      <c r="D909">
        <v>858888</v>
      </c>
      <c r="G909" t="s">
        <v>4559</v>
      </c>
      <c r="H909" t="s">
        <v>4559</v>
      </c>
      <c r="I909" t="s">
        <v>2547</v>
      </c>
      <c r="J909" t="s">
        <v>1959</v>
      </c>
      <c r="K909">
        <v>-0.02</v>
      </c>
      <c r="L909">
        <v>-4.0000000000000008E-2</v>
      </c>
      <c r="M909">
        <f t="shared" si="14"/>
        <v>-2.0000000000000007E-2</v>
      </c>
    </row>
    <row r="910" spans="1:13">
      <c r="A910" t="s">
        <v>2160</v>
      </c>
      <c r="B910">
        <v>603014</v>
      </c>
      <c r="C910" t="s">
        <v>2181</v>
      </c>
      <c r="D910">
        <v>936712</v>
      </c>
      <c r="G910" t="s">
        <v>3787</v>
      </c>
      <c r="H910" t="s">
        <v>3787</v>
      </c>
      <c r="I910" t="s">
        <v>246</v>
      </c>
      <c r="J910" t="s">
        <v>2748</v>
      </c>
      <c r="K910">
        <v>-0.02</v>
      </c>
      <c r="L910">
        <v>-2.5000000000000005E-2</v>
      </c>
      <c r="M910">
        <f t="shared" si="14"/>
        <v>-5.0000000000000044E-3</v>
      </c>
    </row>
    <row r="911" spans="1:13">
      <c r="A911" t="s">
        <v>1405</v>
      </c>
      <c r="B911">
        <v>2344592</v>
      </c>
      <c r="C911" t="s">
        <v>1430</v>
      </c>
      <c r="D911">
        <v>2316176</v>
      </c>
      <c r="E911" t="s">
        <v>1440</v>
      </c>
      <c r="F911">
        <v>2328592</v>
      </c>
      <c r="G911" t="s">
        <v>3420</v>
      </c>
      <c r="H911" t="s">
        <v>4537</v>
      </c>
      <c r="I911" t="s">
        <v>3415</v>
      </c>
      <c r="J911" t="s">
        <v>4538</v>
      </c>
      <c r="K911">
        <v>-0.02</v>
      </c>
      <c r="L911">
        <v>-3.9999999999999994E-2</v>
      </c>
      <c r="M911">
        <f t="shared" si="14"/>
        <v>-1.9999999999999993E-2</v>
      </c>
    </row>
    <row r="912" spans="1:13">
      <c r="A912" t="s">
        <v>1717</v>
      </c>
      <c r="B912">
        <v>700645</v>
      </c>
      <c r="C912" t="s">
        <v>373</v>
      </c>
      <c r="D912">
        <v>2315536</v>
      </c>
      <c r="E912" t="s">
        <v>1772</v>
      </c>
      <c r="F912">
        <v>2320784</v>
      </c>
      <c r="G912" t="s">
        <v>2472</v>
      </c>
      <c r="H912" t="s">
        <v>3641</v>
      </c>
      <c r="I912" t="s">
        <v>2403</v>
      </c>
      <c r="J912" t="s">
        <v>2529</v>
      </c>
      <c r="K912">
        <v>0</v>
      </c>
      <c r="L912">
        <v>0</v>
      </c>
      <c r="M912">
        <f t="shared" si="14"/>
        <v>0</v>
      </c>
    </row>
    <row r="913" spans="1:13">
      <c r="A913" t="s">
        <v>1244</v>
      </c>
      <c r="B913">
        <v>602284</v>
      </c>
      <c r="C913" t="s">
        <v>1309</v>
      </c>
      <c r="D913">
        <v>877576</v>
      </c>
      <c r="E913" t="s">
        <v>1312</v>
      </c>
      <c r="F913">
        <v>889992</v>
      </c>
      <c r="G913" t="s">
        <v>4056</v>
      </c>
      <c r="H913" t="s">
        <v>3755</v>
      </c>
      <c r="I913" t="s">
        <v>2457</v>
      </c>
      <c r="J913" t="s">
        <v>2739</v>
      </c>
      <c r="K913">
        <v>-0.02</v>
      </c>
      <c r="L913">
        <v>-5.2289070419162711E-2</v>
      </c>
      <c r="M913">
        <f t="shared" si="14"/>
        <v>-3.2289070419162708E-2</v>
      </c>
    </row>
    <row r="914" spans="1:13">
      <c r="A914" t="s">
        <v>1717</v>
      </c>
      <c r="B914">
        <v>700645</v>
      </c>
      <c r="C914" t="s">
        <v>373</v>
      </c>
      <c r="D914">
        <v>2315536</v>
      </c>
      <c r="E914" t="s">
        <v>1770</v>
      </c>
      <c r="F914">
        <v>2321296</v>
      </c>
      <c r="G914" t="s">
        <v>2454</v>
      </c>
      <c r="H914" t="s">
        <v>3641</v>
      </c>
      <c r="I914" t="s">
        <v>2403</v>
      </c>
      <c r="J914" t="s">
        <v>2529</v>
      </c>
      <c r="K914">
        <v>0</v>
      </c>
      <c r="L914">
        <v>0</v>
      </c>
      <c r="M914">
        <f t="shared" si="14"/>
        <v>0</v>
      </c>
    </row>
    <row r="915" spans="1:13">
      <c r="A915" t="s">
        <v>1717</v>
      </c>
      <c r="B915">
        <v>700645</v>
      </c>
      <c r="C915" t="s">
        <v>373</v>
      </c>
      <c r="D915">
        <v>2315536</v>
      </c>
      <c r="E915" t="s">
        <v>1775</v>
      </c>
      <c r="F915">
        <v>2321424</v>
      </c>
      <c r="G915" t="s">
        <v>2468</v>
      </c>
      <c r="H915" t="s">
        <v>3641</v>
      </c>
      <c r="I915" t="s">
        <v>2403</v>
      </c>
      <c r="J915" t="s">
        <v>2529</v>
      </c>
      <c r="K915">
        <v>0</v>
      </c>
      <c r="L915">
        <v>0</v>
      </c>
      <c r="M915">
        <f t="shared" si="14"/>
        <v>0</v>
      </c>
    </row>
    <row r="916" spans="1:13">
      <c r="A916" t="s">
        <v>2072</v>
      </c>
      <c r="B916">
        <v>601739</v>
      </c>
      <c r="C916" t="s">
        <v>2109</v>
      </c>
      <c r="D916">
        <v>909064</v>
      </c>
      <c r="E916" t="s">
        <v>2112</v>
      </c>
      <c r="F916">
        <v>910472</v>
      </c>
      <c r="G916" t="s">
        <v>3202</v>
      </c>
      <c r="H916" t="s">
        <v>2817</v>
      </c>
      <c r="I916" t="s">
        <v>2403</v>
      </c>
      <c r="J916" t="s">
        <v>2818</v>
      </c>
      <c r="K916">
        <v>-0.02</v>
      </c>
      <c r="L916">
        <v>-4.9999999999999992E-3</v>
      </c>
      <c r="M916">
        <f t="shared" si="14"/>
        <v>1.5000000000000001E-2</v>
      </c>
    </row>
    <row r="917" spans="1:13">
      <c r="A917" t="s">
        <v>2267</v>
      </c>
      <c r="B917">
        <v>604579</v>
      </c>
      <c r="C917" t="s">
        <v>2273</v>
      </c>
      <c r="D917">
        <v>2315280</v>
      </c>
      <c r="E917" t="s">
        <v>74</v>
      </c>
      <c r="F917">
        <v>2317968</v>
      </c>
      <c r="G917" t="s">
        <v>4413</v>
      </c>
      <c r="H917" t="s">
        <v>4316</v>
      </c>
      <c r="I917" t="s">
        <v>2547</v>
      </c>
      <c r="J917" t="s">
        <v>2267</v>
      </c>
      <c r="K917">
        <v>-0.02</v>
      </c>
      <c r="L917">
        <v>-3.5000000000000003E-2</v>
      </c>
      <c r="M917">
        <f t="shared" si="14"/>
        <v>-1.5000000000000003E-2</v>
      </c>
    </row>
    <row r="918" spans="1:13">
      <c r="A918" t="s">
        <v>1405</v>
      </c>
      <c r="B918">
        <v>2344592</v>
      </c>
      <c r="C918" t="s">
        <v>1410</v>
      </c>
      <c r="D918">
        <v>2316048</v>
      </c>
      <c r="E918" t="s">
        <v>1416</v>
      </c>
      <c r="F918">
        <v>2325520</v>
      </c>
      <c r="G918" t="s">
        <v>3479</v>
      </c>
      <c r="H918" t="s">
        <v>4525</v>
      </c>
      <c r="I918" t="s">
        <v>3415</v>
      </c>
      <c r="J918" t="s">
        <v>4526</v>
      </c>
      <c r="K918">
        <v>-0.02</v>
      </c>
      <c r="L918">
        <v>-3.9999999999999994E-2</v>
      </c>
      <c r="M918">
        <f t="shared" si="14"/>
        <v>-1.9999999999999993E-2</v>
      </c>
    </row>
    <row r="919" spans="1:13">
      <c r="A919" t="s">
        <v>1184</v>
      </c>
      <c r="B919">
        <v>605196</v>
      </c>
      <c r="C919" t="s">
        <v>1201</v>
      </c>
      <c r="D919">
        <v>2315664</v>
      </c>
      <c r="E919" t="s">
        <v>1202</v>
      </c>
      <c r="F919">
        <v>2322192</v>
      </c>
      <c r="G919" t="s">
        <v>2832</v>
      </c>
      <c r="H919" t="s">
        <v>4448</v>
      </c>
      <c r="I919" t="s">
        <v>2403</v>
      </c>
      <c r="J919" t="s">
        <v>1184</v>
      </c>
      <c r="K919">
        <v>0</v>
      </c>
      <c r="L919">
        <v>-9.9999999999999985E-3</v>
      </c>
      <c r="M919">
        <f t="shared" si="14"/>
        <v>-9.9999999999999985E-3</v>
      </c>
    </row>
    <row r="920" spans="1:13">
      <c r="A920" t="s">
        <v>2052</v>
      </c>
      <c r="B920">
        <v>602118</v>
      </c>
      <c r="C920" t="s">
        <v>2063</v>
      </c>
      <c r="D920">
        <v>2315152</v>
      </c>
      <c r="E920" t="s">
        <v>2066</v>
      </c>
      <c r="F920">
        <v>2316432</v>
      </c>
      <c r="G920" t="s">
        <v>4560</v>
      </c>
      <c r="H920" t="s">
        <v>4522</v>
      </c>
      <c r="I920" t="s">
        <v>2971</v>
      </c>
      <c r="J920" t="s">
        <v>2052</v>
      </c>
      <c r="K920">
        <v>-0.02</v>
      </c>
      <c r="L920">
        <v>-4.0000000000000008E-2</v>
      </c>
      <c r="M920">
        <f t="shared" si="14"/>
        <v>-2.0000000000000007E-2</v>
      </c>
    </row>
    <row r="921" spans="1:13">
      <c r="A921" t="s">
        <v>2267</v>
      </c>
      <c r="B921">
        <v>604579</v>
      </c>
      <c r="C921" t="s">
        <v>2273</v>
      </c>
      <c r="D921">
        <v>2315280</v>
      </c>
      <c r="E921" t="s">
        <v>68</v>
      </c>
      <c r="F921">
        <v>2317328</v>
      </c>
      <c r="G921" t="s">
        <v>4408</v>
      </c>
      <c r="H921" t="s">
        <v>4316</v>
      </c>
      <c r="I921" t="s">
        <v>2547</v>
      </c>
      <c r="J921" t="s">
        <v>2267</v>
      </c>
      <c r="K921">
        <v>-0.02</v>
      </c>
      <c r="L921">
        <v>-3.5000000000000003E-2</v>
      </c>
      <c r="M921">
        <f t="shared" si="14"/>
        <v>-1.5000000000000003E-2</v>
      </c>
    </row>
    <row r="922" spans="1:13">
      <c r="A922" t="s">
        <v>1405</v>
      </c>
      <c r="B922">
        <v>2344592</v>
      </c>
      <c r="C922" t="s">
        <v>1406</v>
      </c>
      <c r="D922">
        <v>2315920</v>
      </c>
      <c r="E922" t="s">
        <v>1408</v>
      </c>
      <c r="F922">
        <v>2324240</v>
      </c>
      <c r="G922" t="s">
        <v>2921</v>
      </c>
      <c r="H922" t="s">
        <v>4554</v>
      </c>
      <c r="I922" t="s">
        <v>2403</v>
      </c>
      <c r="J922" t="s">
        <v>1184</v>
      </c>
      <c r="K922">
        <v>0</v>
      </c>
      <c r="L922">
        <v>-9.9999999999999985E-3</v>
      </c>
      <c r="M922">
        <f t="shared" si="14"/>
        <v>-9.9999999999999985E-3</v>
      </c>
    </row>
    <row r="923" spans="1:13">
      <c r="A923" t="s">
        <v>1405</v>
      </c>
      <c r="B923">
        <v>2344592</v>
      </c>
      <c r="C923" t="s">
        <v>1430</v>
      </c>
      <c r="D923">
        <v>2316176</v>
      </c>
      <c r="E923" t="s">
        <v>1442</v>
      </c>
      <c r="F923">
        <v>2327056</v>
      </c>
      <c r="G923" t="s">
        <v>3417</v>
      </c>
      <c r="H923" t="s">
        <v>4537</v>
      </c>
      <c r="I923" t="s">
        <v>3415</v>
      </c>
      <c r="J923" t="s">
        <v>4538</v>
      </c>
      <c r="K923">
        <v>-0.02</v>
      </c>
      <c r="L923">
        <v>-3.9999999999999994E-2</v>
      </c>
      <c r="M923">
        <f t="shared" si="14"/>
        <v>-1.9999999999999993E-2</v>
      </c>
    </row>
    <row r="924" spans="1:13">
      <c r="A924" t="s">
        <v>2267</v>
      </c>
      <c r="B924">
        <v>604579</v>
      </c>
      <c r="C924" t="s">
        <v>2273</v>
      </c>
      <c r="D924">
        <v>2315280</v>
      </c>
      <c r="E924" t="s">
        <v>2278</v>
      </c>
      <c r="F924">
        <v>2323728</v>
      </c>
      <c r="G924" t="s">
        <v>4411</v>
      </c>
      <c r="H924" t="s">
        <v>4316</v>
      </c>
      <c r="I924" t="s">
        <v>2547</v>
      </c>
      <c r="J924" t="s">
        <v>2267</v>
      </c>
      <c r="K924">
        <v>-0.02</v>
      </c>
      <c r="L924">
        <v>-3.5000000000000003E-2</v>
      </c>
      <c r="M924">
        <f t="shared" si="14"/>
        <v>-1.5000000000000003E-2</v>
      </c>
    </row>
    <row r="925" spans="1:13">
      <c r="A925" t="s">
        <v>1496</v>
      </c>
      <c r="B925">
        <v>951432</v>
      </c>
      <c r="C925" t="s">
        <v>1500</v>
      </c>
      <c r="D925">
        <v>809872</v>
      </c>
      <c r="G925" t="s">
        <v>4523</v>
      </c>
      <c r="H925" t="s">
        <v>4523</v>
      </c>
      <c r="I925" t="s">
        <v>2971</v>
      </c>
      <c r="J925" t="s">
        <v>2108</v>
      </c>
      <c r="K925">
        <v>-0.02</v>
      </c>
      <c r="L925">
        <v>-4.0000000000000008E-2</v>
      </c>
      <c r="M925">
        <f t="shared" si="14"/>
        <v>-2.0000000000000007E-2</v>
      </c>
    </row>
    <row r="926" spans="1:13">
      <c r="A926" t="s">
        <v>2267</v>
      </c>
      <c r="B926">
        <v>604579</v>
      </c>
      <c r="C926" t="s">
        <v>2273</v>
      </c>
      <c r="D926">
        <v>2315280</v>
      </c>
      <c r="E926" t="s">
        <v>2274</v>
      </c>
      <c r="F926">
        <v>2323984</v>
      </c>
      <c r="G926" t="s">
        <v>4409</v>
      </c>
      <c r="H926" t="s">
        <v>4316</v>
      </c>
      <c r="I926" t="s">
        <v>2547</v>
      </c>
      <c r="J926" t="s">
        <v>2267</v>
      </c>
      <c r="K926">
        <v>-0.02</v>
      </c>
      <c r="L926">
        <v>-3.5000000000000003E-2</v>
      </c>
      <c r="M926">
        <f t="shared" si="14"/>
        <v>-1.5000000000000003E-2</v>
      </c>
    </row>
    <row r="927" spans="1:13">
      <c r="A927" t="s">
        <v>2028</v>
      </c>
      <c r="B927">
        <v>601303</v>
      </c>
      <c r="C927" t="s">
        <v>2036</v>
      </c>
      <c r="D927">
        <v>839176</v>
      </c>
      <c r="G927" t="s">
        <v>3716</v>
      </c>
      <c r="H927" t="s">
        <v>3716</v>
      </c>
      <c r="I927" t="s">
        <v>246</v>
      </c>
      <c r="J927" t="s">
        <v>2028</v>
      </c>
      <c r="K927">
        <v>-1.2500000000000002E-2</v>
      </c>
      <c r="L927">
        <v>-3.7500000000000006E-2</v>
      </c>
      <c r="M927">
        <f t="shared" si="14"/>
        <v>-2.5000000000000001E-2</v>
      </c>
    </row>
    <row r="928" spans="1:13">
      <c r="A928" t="s">
        <v>1348</v>
      </c>
      <c r="B928">
        <v>601450</v>
      </c>
      <c r="C928" t="s">
        <v>963</v>
      </c>
      <c r="D928">
        <v>848776</v>
      </c>
      <c r="E928" t="s">
        <v>1397</v>
      </c>
      <c r="F928">
        <v>978056</v>
      </c>
      <c r="G928" t="s">
        <v>4395</v>
      </c>
      <c r="H928" t="s">
        <v>3548</v>
      </c>
      <c r="I928" t="s">
        <v>2457</v>
      </c>
      <c r="J928" t="s">
        <v>1348</v>
      </c>
      <c r="K928">
        <v>-1.2500000000000002E-2</v>
      </c>
      <c r="L928">
        <v>-5.7085019031991806E-2</v>
      </c>
      <c r="M928">
        <f t="shared" si="14"/>
        <v>-4.4585019031991802E-2</v>
      </c>
    </row>
    <row r="929" spans="1:13">
      <c r="A929" t="s">
        <v>1405</v>
      </c>
      <c r="B929">
        <v>2344592</v>
      </c>
      <c r="C929" t="s">
        <v>1406</v>
      </c>
      <c r="D929">
        <v>2315920</v>
      </c>
      <c r="E929" t="s">
        <v>1409</v>
      </c>
      <c r="F929">
        <v>2324496</v>
      </c>
      <c r="G929" t="s">
        <v>2925</v>
      </c>
      <c r="H929" t="s">
        <v>4554</v>
      </c>
      <c r="I929" t="s">
        <v>2403</v>
      </c>
      <c r="J929" t="s">
        <v>1184</v>
      </c>
      <c r="K929">
        <v>0</v>
      </c>
      <c r="L929">
        <v>-9.9999999999999985E-3</v>
      </c>
      <c r="M929">
        <f t="shared" si="14"/>
        <v>-9.9999999999999985E-3</v>
      </c>
    </row>
    <row r="930" spans="1:13">
      <c r="A930" t="s">
        <v>2160</v>
      </c>
      <c r="B930">
        <v>603014</v>
      </c>
      <c r="C930" t="s">
        <v>2171</v>
      </c>
      <c r="D930">
        <v>835464</v>
      </c>
      <c r="E930" t="s">
        <v>2174</v>
      </c>
      <c r="F930">
        <v>603952</v>
      </c>
      <c r="G930" t="s">
        <v>4548</v>
      </c>
      <c r="H930" t="s">
        <v>4567</v>
      </c>
      <c r="I930" t="s">
        <v>2971</v>
      </c>
      <c r="J930" t="s">
        <v>3062</v>
      </c>
      <c r="K930">
        <v>-0.02</v>
      </c>
      <c r="L930">
        <v>-2.5755146392324024E-2</v>
      </c>
      <c r="M930">
        <f t="shared" si="14"/>
        <v>-5.7551463923240231E-3</v>
      </c>
    </row>
    <row r="931" spans="1:13">
      <c r="A931" t="s">
        <v>1581</v>
      </c>
      <c r="B931">
        <v>605248</v>
      </c>
      <c r="C931" t="s">
        <v>1607</v>
      </c>
      <c r="D931">
        <v>905480</v>
      </c>
      <c r="E931" t="s">
        <v>1609</v>
      </c>
      <c r="F931">
        <v>605251</v>
      </c>
      <c r="G931" t="s">
        <v>3611</v>
      </c>
      <c r="H931" t="s">
        <v>4569</v>
      </c>
      <c r="I931" t="s">
        <v>246</v>
      </c>
      <c r="J931" t="s">
        <v>1581</v>
      </c>
      <c r="K931">
        <v>-0.02</v>
      </c>
      <c r="L931">
        <v>-4.3941105855321738E-2</v>
      </c>
      <c r="M931">
        <f t="shared" si="14"/>
        <v>-2.3941105855321738E-2</v>
      </c>
    </row>
    <row r="932" spans="1:13">
      <c r="A932" t="s">
        <v>1581</v>
      </c>
      <c r="B932">
        <v>605248</v>
      </c>
      <c r="C932" t="s">
        <v>1607</v>
      </c>
      <c r="D932">
        <v>905480</v>
      </c>
      <c r="E932" t="s">
        <v>1610</v>
      </c>
      <c r="F932">
        <v>605254</v>
      </c>
      <c r="G932" t="s">
        <v>3614</v>
      </c>
      <c r="H932" t="s">
        <v>4569</v>
      </c>
      <c r="I932" t="s">
        <v>246</v>
      </c>
      <c r="J932" t="s">
        <v>1581</v>
      </c>
      <c r="K932">
        <v>-0.02</v>
      </c>
      <c r="L932">
        <v>-4.5218153311598189E-2</v>
      </c>
      <c r="M932">
        <f t="shared" si="14"/>
        <v>-2.5218153311598188E-2</v>
      </c>
    </row>
    <row r="933" spans="1:13">
      <c r="A933" t="s">
        <v>2160</v>
      </c>
      <c r="B933">
        <v>603014</v>
      </c>
      <c r="C933" t="s">
        <v>2244</v>
      </c>
      <c r="D933">
        <v>835080</v>
      </c>
      <c r="E933" t="s">
        <v>2245</v>
      </c>
      <c r="F933">
        <v>837384</v>
      </c>
      <c r="G933" t="s">
        <v>4572</v>
      </c>
      <c r="H933" t="s">
        <v>4573</v>
      </c>
      <c r="I933" t="s">
        <v>2971</v>
      </c>
      <c r="J933" t="s">
        <v>3062</v>
      </c>
      <c r="K933">
        <v>-0.02</v>
      </c>
      <c r="L933">
        <v>-2.6475492411373539E-2</v>
      </c>
      <c r="M933">
        <f t="shared" si="14"/>
        <v>-6.4754924113735388E-3</v>
      </c>
    </row>
    <row r="934" spans="1:13">
      <c r="A934" t="s">
        <v>2160</v>
      </c>
      <c r="B934">
        <v>603014</v>
      </c>
      <c r="C934" t="s">
        <v>2182</v>
      </c>
      <c r="D934">
        <v>835336</v>
      </c>
      <c r="E934" t="s">
        <v>2187</v>
      </c>
      <c r="F934">
        <v>837768</v>
      </c>
      <c r="G934" t="s">
        <v>4575</v>
      </c>
      <c r="H934" t="s">
        <v>4576</v>
      </c>
      <c r="I934" t="s">
        <v>2971</v>
      </c>
      <c r="J934" t="s">
        <v>3062</v>
      </c>
      <c r="K934">
        <v>-0.02</v>
      </c>
      <c r="L934">
        <v>-5.322985139486118E-2</v>
      </c>
      <c r="M934">
        <f t="shared" si="14"/>
        <v>-3.3229851394861176E-2</v>
      </c>
    </row>
    <row r="935" spans="1:13">
      <c r="A935" t="s">
        <v>2160</v>
      </c>
      <c r="B935">
        <v>603014</v>
      </c>
      <c r="C935" t="s">
        <v>2182</v>
      </c>
      <c r="D935">
        <v>835336</v>
      </c>
      <c r="E935" t="s">
        <v>2189</v>
      </c>
      <c r="F935">
        <v>837896</v>
      </c>
      <c r="G935" t="s">
        <v>4579</v>
      </c>
      <c r="H935" t="s">
        <v>4576</v>
      </c>
      <c r="I935" t="s">
        <v>2971</v>
      </c>
      <c r="J935" t="s">
        <v>3062</v>
      </c>
      <c r="K935">
        <v>-0.02</v>
      </c>
      <c r="L935">
        <v>-2.5000000000000005E-2</v>
      </c>
      <c r="M935">
        <f t="shared" si="14"/>
        <v>-5.0000000000000044E-3</v>
      </c>
    </row>
    <row r="936" spans="1:13">
      <c r="A936" t="s">
        <v>2160</v>
      </c>
      <c r="B936">
        <v>603014</v>
      </c>
      <c r="C936" t="s">
        <v>2161</v>
      </c>
      <c r="D936">
        <v>834952</v>
      </c>
      <c r="E936" t="s">
        <v>2167</v>
      </c>
      <c r="F936">
        <v>603396</v>
      </c>
      <c r="G936" t="s">
        <v>4582</v>
      </c>
      <c r="H936" t="s">
        <v>4545</v>
      </c>
      <c r="I936" t="s">
        <v>2971</v>
      </c>
      <c r="J936" t="s">
        <v>3062</v>
      </c>
      <c r="K936">
        <v>-0.02</v>
      </c>
      <c r="L936">
        <v>-2.5000000000000005E-2</v>
      </c>
      <c r="M936">
        <f t="shared" si="14"/>
        <v>-5.0000000000000044E-3</v>
      </c>
    </row>
    <row r="937" spans="1:13">
      <c r="A937" t="s">
        <v>2160</v>
      </c>
      <c r="B937">
        <v>603014</v>
      </c>
      <c r="C937" t="s">
        <v>2161</v>
      </c>
      <c r="D937">
        <v>834952</v>
      </c>
      <c r="E937" t="s">
        <v>2169</v>
      </c>
      <c r="F937">
        <v>603437</v>
      </c>
      <c r="G937" t="s">
        <v>4585</v>
      </c>
      <c r="H937" t="s">
        <v>4545</v>
      </c>
      <c r="I937" t="s">
        <v>2971</v>
      </c>
      <c r="J937" t="s">
        <v>3062</v>
      </c>
      <c r="K937">
        <v>-0.02</v>
      </c>
      <c r="L937">
        <v>-2.8898349411327937E-2</v>
      </c>
      <c r="M937">
        <f t="shared" si="14"/>
        <v>-8.8983494113279368E-3</v>
      </c>
    </row>
    <row r="938" spans="1:13">
      <c r="A938" t="s">
        <v>1811</v>
      </c>
      <c r="B938">
        <v>600001</v>
      </c>
      <c r="C938" t="s">
        <v>1857</v>
      </c>
      <c r="D938">
        <v>852616</v>
      </c>
      <c r="E938" t="s">
        <v>1859</v>
      </c>
      <c r="F938">
        <v>856456</v>
      </c>
      <c r="G938" t="s">
        <v>4588</v>
      </c>
      <c r="H938" t="s">
        <v>3303</v>
      </c>
      <c r="I938" t="s">
        <v>2547</v>
      </c>
      <c r="J938" t="s">
        <v>1811</v>
      </c>
      <c r="K938">
        <v>-0.02</v>
      </c>
      <c r="L938">
        <v>-4.6103875901243124E-2</v>
      </c>
      <c r="M938">
        <f t="shared" si="14"/>
        <v>-2.6103875901243124E-2</v>
      </c>
    </row>
    <row r="939" spans="1:13">
      <c r="A939" t="s">
        <v>1691</v>
      </c>
      <c r="B939">
        <v>604453</v>
      </c>
      <c r="C939" t="s">
        <v>1714</v>
      </c>
      <c r="D939">
        <v>871176</v>
      </c>
      <c r="E939" t="s">
        <v>1716</v>
      </c>
      <c r="F939">
        <v>878088</v>
      </c>
      <c r="G939" t="s">
        <v>4518</v>
      </c>
      <c r="H939" t="s">
        <v>3730</v>
      </c>
      <c r="I939" t="s">
        <v>2547</v>
      </c>
      <c r="J939" t="s">
        <v>1691</v>
      </c>
      <c r="K939">
        <v>-0.02</v>
      </c>
      <c r="L939">
        <v>-4.969335843204227E-2</v>
      </c>
      <c r="M939">
        <f t="shared" si="14"/>
        <v>-2.969335843204227E-2</v>
      </c>
    </row>
    <row r="940" spans="1:13">
      <c r="A940" t="s">
        <v>1691</v>
      </c>
      <c r="B940">
        <v>604453</v>
      </c>
      <c r="C940" t="s">
        <v>1693</v>
      </c>
      <c r="D940">
        <v>871432</v>
      </c>
      <c r="E940" t="s">
        <v>1694</v>
      </c>
      <c r="F940">
        <v>881416</v>
      </c>
      <c r="G940" t="s">
        <v>4517</v>
      </c>
      <c r="H940" t="s">
        <v>3741</v>
      </c>
      <c r="I940" t="s">
        <v>2547</v>
      </c>
      <c r="J940" t="s">
        <v>1691</v>
      </c>
      <c r="K940">
        <v>-0.02</v>
      </c>
      <c r="L940">
        <v>-3.5000000000000003E-2</v>
      </c>
      <c r="M940">
        <f t="shared" si="14"/>
        <v>-1.5000000000000003E-2</v>
      </c>
    </row>
    <row r="941" spans="1:13">
      <c r="A941" t="s">
        <v>1779</v>
      </c>
      <c r="B941">
        <v>604968</v>
      </c>
      <c r="C941" t="s">
        <v>1784</v>
      </c>
      <c r="D941">
        <v>872968</v>
      </c>
      <c r="E941" t="s">
        <v>1785</v>
      </c>
      <c r="F941">
        <v>897160</v>
      </c>
      <c r="G941" t="s">
        <v>4595</v>
      </c>
      <c r="H941" t="s">
        <v>3048</v>
      </c>
      <c r="I941" t="s">
        <v>2547</v>
      </c>
      <c r="J941" t="s">
        <v>1779</v>
      </c>
      <c r="K941">
        <v>-0.02</v>
      </c>
      <c r="L941">
        <v>-4.4710197410773089E-2</v>
      </c>
      <c r="M941">
        <f t="shared" si="14"/>
        <v>-2.4710197410773089E-2</v>
      </c>
    </row>
    <row r="942" spans="1:13">
      <c r="A942" t="s">
        <v>1779</v>
      </c>
      <c r="B942">
        <v>604968</v>
      </c>
      <c r="C942" t="s">
        <v>1780</v>
      </c>
      <c r="D942">
        <v>873096</v>
      </c>
      <c r="E942" t="s">
        <v>1782</v>
      </c>
      <c r="F942">
        <v>898568</v>
      </c>
      <c r="G942" t="s">
        <v>4598</v>
      </c>
      <c r="H942" t="s">
        <v>3134</v>
      </c>
      <c r="I942" t="s">
        <v>2547</v>
      </c>
      <c r="J942" t="s">
        <v>1779</v>
      </c>
      <c r="K942">
        <v>-0.02</v>
      </c>
      <c r="L942">
        <v>-3.9999999999999994E-2</v>
      </c>
      <c r="M942">
        <f t="shared" si="14"/>
        <v>-1.9999999999999993E-2</v>
      </c>
    </row>
    <row r="943" spans="1:13">
      <c r="A943" t="s">
        <v>1997</v>
      </c>
      <c r="B943">
        <v>824584</v>
      </c>
      <c r="C943" t="s">
        <v>1999</v>
      </c>
      <c r="D943">
        <v>902792</v>
      </c>
      <c r="E943" t="s">
        <v>2003</v>
      </c>
      <c r="F943">
        <v>904200</v>
      </c>
      <c r="G943" t="s">
        <v>3745</v>
      </c>
      <c r="H943" t="s">
        <v>2812</v>
      </c>
      <c r="I943" t="s">
        <v>246</v>
      </c>
      <c r="J943" t="s">
        <v>1997</v>
      </c>
      <c r="K943">
        <v>-0.02</v>
      </c>
      <c r="L943">
        <v>-5.0106341778665991E-2</v>
      </c>
      <c r="M943">
        <f t="shared" si="14"/>
        <v>-3.0106341778665991E-2</v>
      </c>
    </row>
    <row r="944" spans="1:13">
      <c r="A944" t="s">
        <v>1444</v>
      </c>
      <c r="B944">
        <v>801928</v>
      </c>
      <c r="C944" t="s">
        <v>1450</v>
      </c>
      <c r="D944">
        <v>989320</v>
      </c>
      <c r="E944" t="s">
        <v>1451</v>
      </c>
      <c r="F944">
        <v>926600</v>
      </c>
      <c r="G944" t="s">
        <v>4425</v>
      </c>
      <c r="H944" t="s">
        <v>4169</v>
      </c>
      <c r="I944" t="s">
        <v>2971</v>
      </c>
      <c r="J944" t="s">
        <v>3208</v>
      </c>
      <c r="K944">
        <v>-0.02</v>
      </c>
      <c r="L944">
        <v>-5.2277447886995607E-2</v>
      </c>
      <c r="M944">
        <f t="shared" si="14"/>
        <v>-3.2277447886995603E-2</v>
      </c>
    </row>
    <row r="945" spans="1:13">
      <c r="A945" t="s">
        <v>1444</v>
      </c>
      <c r="B945">
        <v>801928</v>
      </c>
      <c r="C945" t="s">
        <v>1454</v>
      </c>
      <c r="D945">
        <v>992904</v>
      </c>
      <c r="E945" t="s">
        <v>1457</v>
      </c>
      <c r="F945">
        <v>926984</v>
      </c>
      <c r="G945" t="s">
        <v>4424</v>
      </c>
      <c r="H945" t="s">
        <v>3544</v>
      </c>
      <c r="I945" t="s">
        <v>2971</v>
      </c>
      <c r="J945" t="s">
        <v>3208</v>
      </c>
      <c r="K945">
        <v>-0.02</v>
      </c>
      <c r="L945">
        <v>-5.0243103074543216E-2</v>
      </c>
      <c r="M945">
        <f t="shared" si="14"/>
        <v>-3.0243103074543216E-2</v>
      </c>
    </row>
    <row r="946" spans="1:13">
      <c r="A946" t="s">
        <v>1444</v>
      </c>
      <c r="B946">
        <v>801928</v>
      </c>
      <c r="C946" t="s">
        <v>1458</v>
      </c>
      <c r="D946">
        <v>927112</v>
      </c>
      <c r="E946" t="s">
        <v>1464</v>
      </c>
      <c r="F946">
        <v>927624</v>
      </c>
      <c r="G946" t="s">
        <v>4464</v>
      </c>
      <c r="H946" t="s">
        <v>3207</v>
      </c>
      <c r="I946" t="s">
        <v>2971</v>
      </c>
      <c r="J946" t="s">
        <v>3208</v>
      </c>
      <c r="K946">
        <v>-0.02</v>
      </c>
      <c r="L946">
        <v>-5.2599682990085855E-2</v>
      </c>
      <c r="M946">
        <f t="shared" si="14"/>
        <v>-3.2599682990085851E-2</v>
      </c>
    </row>
    <row r="947" spans="1:13">
      <c r="A947" t="s">
        <v>1948</v>
      </c>
      <c r="B947">
        <v>802184</v>
      </c>
      <c r="C947" t="s">
        <v>1953</v>
      </c>
      <c r="D947">
        <v>806792</v>
      </c>
      <c r="E947" t="s">
        <v>1593</v>
      </c>
      <c r="F947">
        <v>954760</v>
      </c>
      <c r="G947" t="s">
        <v>4108</v>
      </c>
      <c r="H947" t="s">
        <v>2552</v>
      </c>
      <c r="I947" t="s">
        <v>2457</v>
      </c>
      <c r="J947" t="s">
        <v>1948</v>
      </c>
      <c r="K947">
        <v>-0.02</v>
      </c>
      <c r="L947">
        <v>-5.4999999999999993E-2</v>
      </c>
      <c r="M947">
        <f t="shared" si="14"/>
        <v>-3.4999999999999989E-2</v>
      </c>
    </row>
    <row r="948" spans="1:13">
      <c r="A948" t="s">
        <v>1615</v>
      </c>
      <c r="B948">
        <v>700437</v>
      </c>
      <c r="C948" t="s">
        <v>1650</v>
      </c>
      <c r="D948">
        <v>914952</v>
      </c>
      <c r="E948" t="s">
        <v>1657</v>
      </c>
      <c r="F948">
        <v>918408</v>
      </c>
      <c r="G948" t="s">
        <v>4198</v>
      </c>
      <c r="H948" t="s">
        <v>3597</v>
      </c>
      <c r="I948" t="s">
        <v>2457</v>
      </c>
      <c r="J948" t="s">
        <v>1615</v>
      </c>
      <c r="K948">
        <v>-0.02</v>
      </c>
      <c r="L948">
        <v>-3.5000000000000003E-2</v>
      </c>
      <c r="M948">
        <f t="shared" si="14"/>
        <v>-1.5000000000000003E-2</v>
      </c>
    </row>
    <row r="949" spans="1:13">
      <c r="A949" t="s">
        <v>1811</v>
      </c>
      <c r="B949">
        <v>600001</v>
      </c>
      <c r="C949" t="s">
        <v>1812</v>
      </c>
      <c r="D949">
        <v>851976</v>
      </c>
      <c r="E949" t="s">
        <v>1814</v>
      </c>
      <c r="F949">
        <v>600439</v>
      </c>
      <c r="G949" t="s">
        <v>4609</v>
      </c>
      <c r="H949" t="s">
        <v>3409</v>
      </c>
      <c r="I949" t="s">
        <v>2547</v>
      </c>
      <c r="J949" t="s">
        <v>1811</v>
      </c>
      <c r="K949">
        <v>-0.02</v>
      </c>
      <c r="L949">
        <v>-4.0000000000000008E-2</v>
      </c>
      <c r="M949">
        <f t="shared" si="14"/>
        <v>-2.0000000000000007E-2</v>
      </c>
    </row>
    <row r="950" spans="1:13">
      <c r="A950" t="s">
        <v>1811</v>
      </c>
      <c r="B950">
        <v>600001</v>
      </c>
      <c r="C950" t="s">
        <v>1845</v>
      </c>
      <c r="D950">
        <v>851848</v>
      </c>
      <c r="E950" t="s">
        <v>1847</v>
      </c>
      <c r="F950">
        <v>600686</v>
      </c>
      <c r="G950" t="s">
        <v>4611</v>
      </c>
      <c r="H950" t="s">
        <v>2808</v>
      </c>
      <c r="I950" t="s">
        <v>2547</v>
      </c>
      <c r="J950" t="s">
        <v>1811</v>
      </c>
      <c r="K950">
        <v>-0.02</v>
      </c>
      <c r="L950">
        <v>-4.855452060664292E-2</v>
      </c>
      <c r="M950">
        <f t="shared" si="14"/>
        <v>-2.855452060664292E-2</v>
      </c>
    </row>
    <row r="951" spans="1:13">
      <c r="A951" t="s">
        <v>2160</v>
      </c>
      <c r="B951">
        <v>603014</v>
      </c>
      <c r="C951" t="s">
        <v>2161</v>
      </c>
      <c r="D951">
        <v>834952</v>
      </c>
      <c r="E951" t="s">
        <v>741</v>
      </c>
      <c r="F951">
        <v>603573</v>
      </c>
      <c r="G951" t="s">
        <v>4614</v>
      </c>
      <c r="H951" t="s">
        <v>4545</v>
      </c>
      <c r="I951" t="s">
        <v>2971</v>
      </c>
      <c r="J951" t="s">
        <v>3062</v>
      </c>
      <c r="K951">
        <v>-0.02</v>
      </c>
      <c r="L951">
        <v>-2.5000000000000005E-2</v>
      </c>
      <c r="M951">
        <f t="shared" si="14"/>
        <v>-5.0000000000000044E-3</v>
      </c>
    </row>
    <row r="952" spans="1:13">
      <c r="A952" t="s">
        <v>2160</v>
      </c>
      <c r="B952">
        <v>603014</v>
      </c>
      <c r="C952" t="s">
        <v>2171</v>
      </c>
      <c r="D952">
        <v>835464</v>
      </c>
      <c r="E952" t="s">
        <v>2176</v>
      </c>
      <c r="F952">
        <v>603835</v>
      </c>
      <c r="G952" t="s">
        <v>4546</v>
      </c>
      <c r="H952" t="s">
        <v>4567</v>
      </c>
      <c r="I952" t="s">
        <v>2971</v>
      </c>
      <c r="J952" t="s">
        <v>3062</v>
      </c>
      <c r="K952">
        <v>-0.02</v>
      </c>
      <c r="L952">
        <v>-2.5000000000000005E-2</v>
      </c>
      <c r="M952">
        <f t="shared" si="14"/>
        <v>-5.0000000000000044E-3</v>
      </c>
    </row>
    <row r="953" spans="1:13">
      <c r="A953" t="s">
        <v>2014</v>
      </c>
      <c r="B953">
        <v>824328</v>
      </c>
      <c r="C953" t="s">
        <v>2018</v>
      </c>
      <c r="D953">
        <v>840328</v>
      </c>
      <c r="E953" t="s">
        <v>2020</v>
      </c>
      <c r="F953">
        <v>841096</v>
      </c>
      <c r="G953" t="s">
        <v>3811</v>
      </c>
      <c r="H953" t="s">
        <v>4619</v>
      </c>
      <c r="I953" t="s">
        <v>246</v>
      </c>
      <c r="J953" t="s">
        <v>2014</v>
      </c>
      <c r="K953">
        <v>-1.2500000000000002E-2</v>
      </c>
      <c r="L953">
        <v>-4.2500000000000003E-2</v>
      </c>
      <c r="M953">
        <f t="shared" si="14"/>
        <v>-0.03</v>
      </c>
    </row>
    <row r="954" spans="1:13">
      <c r="A954" t="s">
        <v>2014</v>
      </c>
      <c r="B954">
        <v>824328</v>
      </c>
      <c r="C954" t="s">
        <v>2024</v>
      </c>
      <c r="D954">
        <v>840456</v>
      </c>
      <c r="E954" t="s">
        <v>2026</v>
      </c>
      <c r="F954">
        <v>841608</v>
      </c>
      <c r="G954" t="s">
        <v>3800</v>
      </c>
      <c r="H954" t="s">
        <v>4621</v>
      </c>
      <c r="I954" t="s">
        <v>246</v>
      </c>
      <c r="J954" t="s">
        <v>2014</v>
      </c>
      <c r="K954">
        <v>-1.2500000000000002E-2</v>
      </c>
      <c r="L954">
        <v>-4.2500000000000003E-2</v>
      </c>
      <c r="M954">
        <f t="shared" si="14"/>
        <v>-0.03</v>
      </c>
    </row>
    <row r="955" spans="1:13">
      <c r="A955" t="s">
        <v>1691</v>
      </c>
      <c r="B955">
        <v>604453</v>
      </c>
      <c r="C955" t="s">
        <v>1714</v>
      </c>
      <c r="D955">
        <v>871176</v>
      </c>
      <c r="E955" t="s">
        <v>1715</v>
      </c>
      <c r="F955">
        <v>877448</v>
      </c>
      <c r="G955" t="s">
        <v>4519</v>
      </c>
      <c r="H955" t="s">
        <v>3730</v>
      </c>
      <c r="I955" t="s">
        <v>2547</v>
      </c>
      <c r="J955" t="s">
        <v>1691</v>
      </c>
      <c r="K955">
        <v>-0.02</v>
      </c>
      <c r="L955">
        <v>-3.5000000000000003E-2</v>
      </c>
      <c r="M955">
        <f t="shared" si="14"/>
        <v>-1.5000000000000003E-2</v>
      </c>
    </row>
    <row r="956" spans="1:13">
      <c r="A956" t="s">
        <v>1444</v>
      </c>
      <c r="B956">
        <v>801928</v>
      </c>
      <c r="C956" t="s">
        <v>1488</v>
      </c>
      <c r="D956">
        <v>990216</v>
      </c>
      <c r="E956" t="s">
        <v>1490</v>
      </c>
      <c r="F956">
        <v>990856</v>
      </c>
      <c r="G956" t="s">
        <v>4450</v>
      </c>
      <c r="H956" t="s">
        <v>4190</v>
      </c>
      <c r="I956" t="s">
        <v>2971</v>
      </c>
      <c r="J956" t="s">
        <v>3208</v>
      </c>
      <c r="K956">
        <v>-0.02</v>
      </c>
      <c r="L956">
        <v>-0.05</v>
      </c>
      <c r="M956">
        <f t="shared" si="14"/>
        <v>-3.0000000000000002E-2</v>
      </c>
    </row>
    <row r="957" spans="1:13">
      <c r="A957" t="s">
        <v>1444</v>
      </c>
      <c r="B957">
        <v>801928</v>
      </c>
      <c r="C957" t="s">
        <v>1465</v>
      </c>
      <c r="D957">
        <v>992392</v>
      </c>
      <c r="E957" t="s">
        <v>1468</v>
      </c>
      <c r="F957">
        <v>992520</v>
      </c>
      <c r="G957" t="s">
        <v>4434</v>
      </c>
      <c r="H957" t="s">
        <v>4072</v>
      </c>
      <c r="I957" t="s">
        <v>2971</v>
      </c>
      <c r="J957" t="s">
        <v>3208</v>
      </c>
      <c r="K957">
        <v>-0.02</v>
      </c>
      <c r="L957">
        <v>-0.05</v>
      </c>
      <c r="M957">
        <f t="shared" si="14"/>
        <v>-3.0000000000000002E-2</v>
      </c>
    </row>
    <row r="958" spans="1:13">
      <c r="A958" t="s">
        <v>1444</v>
      </c>
      <c r="B958">
        <v>801928</v>
      </c>
      <c r="C958" t="s">
        <v>1465</v>
      </c>
      <c r="D958">
        <v>992392</v>
      </c>
      <c r="E958" t="s">
        <v>1473</v>
      </c>
      <c r="F958">
        <v>992776</v>
      </c>
      <c r="G958" t="s">
        <v>4436</v>
      </c>
      <c r="H958" t="s">
        <v>4072</v>
      </c>
      <c r="I958" t="s">
        <v>2971</v>
      </c>
      <c r="J958" t="s">
        <v>3208</v>
      </c>
      <c r="K958">
        <v>-0.02</v>
      </c>
      <c r="L958">
        <v>-0.05</v>
      </c>
      <c r="M958">
        <f t="shared" si="14"/>
        <v>-3.0000000000000002E-2</v>
      </c>
    </row>
    <row r="959" spans="1:13">
      <c r="A959" t="s">
        <v>1444</v>
      </c>
      <c r="B959">
        <v>801928</v>
      </c>
      <c r="C959" t="s">
        <v>1445</v>
      </c>
      <c r="D959">
        <v>989704</v>
      </c>
      <c r="E959" t="s">
        <v>1448</v>
      </c>
      <c r="F959">
        <v>997256</v>
      </c>
      <c r="G959" t="s">
        <v>4421</v>
      </c>
      <c r="H959" t="s">
        <v>3311</v>
      </c>
      <c r="I959" t="s">
        <v>2971</v>
      </c>
      <c r="J959" t="s">
        <v>3208</v>
      </c>
      <c r="K959">
        <v>-0.02</v>
      </c>
      <c r="L959">
        <v>-0.05</v>
      </c>
      <c r="M959">
        <f t="shared" si="14"/>
        <v>-3.0000000000000002E-2</v>
      </c>
    </row>
    <row r="960" spans="1:13">
      <c r="A960" t="s">
        <v>1929</v>
      </c>
      <c r="B960">
        <v>953224</v>
      </c>
      <c r="C960" t="s">
        <v>1940</v>
      </c>
      <c r="D960">
        <v>963848</v>
      </c>
      <c r="G960" t="s">
        <v>3521</v>
      </c>
      <c r="H960" t="s">
        <v>3521</v>
      </c>
      <c r="I960" t="s">
        <v>246</v>
      </c>
      <c r="J960" t="s">
        <v>2479</v>
      </c>
      <c r="K960">
        <v>-5.0000000000000001E-3</v>
      </c>
      <c r="L960">
        <v>-2.732510772355709E-2</v>
      </c>
      <c r="M960">
        <f t="shared" si="14"/>
        <v>-2.232510772355709E-2</v>
      </c>
    </row>
    <row r="961" spans="1:13">
      <c r="A961" t="s">
        <v>1184</v>
      </c>
      <c r="B961">
        <v>605196</v>
      </c>
      <c r="C961" t="s">
        <v>1201</v>
      </c>
      <c r="D961">
        <v>2315664</v>
      </c>
      <c r="E961" t="s">
        <v>1203</v>
      </c>
      <c r="F961">
        <v>2322064</v>
      </c>
      <c r="G961" t="s">
        <v>2837</v>
      </c>
      <c r="H961" t="s">
        <v>4448</v>
      </c>
      <c r="I961" t="s">
        <v>2403</v>
      </c>
      <c r="J961" t="s">
        <v>1184</v>
      </c>
      <c r="K961">
        <v>0</v>
      </c>
      <c r="L961">
        <v>-9.9999999999999985E-3</v>
      </c>
      <c r="M961">
        <f t="shared" si="14"/>
        <v>-9.9999999999999985E-3</v>
      </c>
    </row>
    <row r="962" spans="1:13">
      <c r="A962" t="s">
        <v>2052</v>
      </c>
      <c r="B962">
        <v>602118</v>
      </c>
      <c r="C962" t="s">
        <v>2063</v>
      </c>
      <c r="D962">
        <v>2315152</v>
      </c>
      <c r="E962" t="s">
        <v>2064</v>
      </c>
      <c r="F962">
        <v>2316560</v>
      </c>
      <c r="G962" t="s">
        <v>4632</v>
      </c>
      <c r="H962" t="s">
        <v>4522</v>
      </c>
      <c r="I962" t="s">
        <v>2971</v>
      </c>
      <c r="J962" t="s">
        <v>2052</v>
      </c>
      <c r="K962">
        <v>-0.02</v>
      </c>
      <c r="L962">
        <v>-4.0000000000000008E-2</v>
      </c>
      <c r="M962">
        <f t="shared" si="14"/>
        <v>-2.0000000000000007E-2</v>
      </c>
    </row>
    <row r="963" spans="1:13">
      <c r="A963" t="s">
        <v>1811</v>
      </c>
      <c r="B963">
        <v>600001</v>
      </c>
      <c r="C963" t="s">
        <v>1812</v>
      </c>
      <c r="D963">
        <v>851976</v>
      </c>
      <c r="E963" t="s">
        <v>1815</v>
      </c>
      <c r="F963">
        <v>600416</v>
      </c>
      <c r="G963" t="s">
        <v>4634</v>
      </c>
      <c r="H963" t="s">
        <v>3409</v>
      </c>
      <c r="I963" t="s">
        <v>2547</v>
      </c>
      <c r="J963" t="s">
        <v>1811</v>
      </c>
      <c r="K963">
        <v>-0.02</v>
      </c>
      <c r="L963">
        <v>-4.0000000000000008E-2</v>
      </c>
      <c r="M963">
        <f t="shared" si="14"/>
        <v>-2.0000000000000007E-2</v>
      </c>
    </row>
    <row r="964" spans="1:13">
      <c r="A964" t="s">
        <v>2248</v>
      </c>
      <c r="B964">
        <v>600154</v>
      </c>
      <c r="C964" t="s">
        <v>2250</v>
      </c>
      <c r="D964">
        <v>808328</v>
      </c>
      <c r="E964" t="s">
        <v>2254</v>
      </c>
      <c r="F964">
        <v>700653</v>
      </c>
      <c r="G964" t="s">
        <v>4636</v>
      </c>
      <c r="H964" t="s">
        <v>4637</v>
      </c>
      <c r="I964" t="s">
        <v>2547</v>
      </c>
      <c r="J964" t="s">
        <v>2248</v>
      </c>
      <c r="K964">
        <v>-0.02</v>
      </c>
      <c r="L964">
        <v>-0.05</v>
      </c>
      <c r="M964">
        <f t="shared" si="14"/>
        <v>-3.0000000000000002E-2</v>
      </c>
    </row>
    <row r="965" spans="1:13">
      <c r="A965" t="s">
        <v>1811</v>
      </c>
      <c r="B965">
        <v>600001</v>
      </c>
      <c r="C965" t="s">
        <v>1845</v>
      </c>
      <c r="D965">
        <v>851848</v>
      </c>
      <c r="E965" t="s">
        <v>1848</v>
      </c>
      <c r="F965">
        <v>853000</v>
      </c>
      <c r="G965" t="s">
        <v>4639</v>
      </c>
      <c r="H965" t="s">
        <v>2808</v>
      </c>
      <c r="I965" t="s">
        <v>2547</v>
      </c>
      <c r="J965" t="s">
        <v>1811</v>
      </c>
      <c r="K965">
        <v>-0.02</v>
      </c>
      <c r="L965">
        <v>-4.0000000000000008E-2</v>
      </c>
      <c r="M965">
        <f t="shared" ref="M965:M1028" si="15">L965-K965</f>
        <v>-2.0000000000000007E-2</v>
      </c>
    </row>
    <row r="966" spans="1:13">
      <c r="A966" t="s">
        <v>2267</v>
      </c>
      <c r="B966">
        <v>604579</v>
      </c>
      <c r="C966" t="s">
        <v>2270</v>
      </c>
      <c r="D966">
        <v>872328</v>
      </c>
      <c r="E966" t="s">
        <v>2272</v>
      </c>
      <c r="F966">
        <v>887304</v>
      </c>
      <c r="G966" t="s">
        <v>4416</v>
      </c>
      <c r="H966" t="s">
        <v>3345</v>
      </c>
      <c r="I966" t="s">
        <v>2547</v>
      </c>
      <c r="J966" t="s">
        <v>2267</v>
      </c>
      <c r="K966">
        <v>-0.02</v>
      </c>
      <c r="L966">
        <v>-3.5000000000000003E-2</v>
      </c>
      <c r="M966">
        <f t="shared" si="15"/>
        <v>-1.5000000000000003E-2</v>
      </c>
    </row>
    <row r="967" spans="1:13">
      <c r="A967" t="s">
        <v>1444</v>
      </c>
      <c r="B967">
        <v>801928</v>
      </c>
      <c r="C967" t="s">
        <v>1465</v>
      </c>
      <c r="D967">
        <v>992392</v>
      </c>
      <c r="E967" t="s">
        <v>1467</v>
      </c>
      <c r="F967">
        <v>928520</v>
      </c>
      <c r="G967" t="s">
        <v>4428</v>
      </c>
      <c r="H967" t="s">
        <v>4072</v>
      </c>
      <c r="I967" t="s">
        <v>2971</v>
      </c>
      <c r="J967" t="s">
        <v>3208</v>
      </c>
      <c r="K967">
        <v>-0.02</v>
      </c>
      <c r="L967">
        <v>-0.05</v>
      </c>
      <c r="M967">
        <f t="shared" si="15"/>
        <v>-3.0000000000000002E-2</v>
      </c>
    </row>
    <row r="968" spans="1:13">
      <c r="A968" t="s">
        <v>1444</v>
      </c>
      <c r="B968">
        <v>801928</v>
      </c>
      <c r="C968" t="s">
        <v>1465</v>
      </c>
      <c r="D968">
        <v>992392</v>
      </c>
      <c r="E968" t="s">
        <v>1470</v>
      </c>
      <c r="F968">
        <v>928648</v>
      </c>
      <c r="G968" t="s">
        <v>4430</v>
      </c>
      <c r="H968" t="s">
        <v>4072</v>
      </c>
      <c r="I968" t="s">
        <v>2971</v>
      </c>
      <c r="J968" t="s">
        <v>3208</v>
      </c>
      <c r="K968">
        <v>-0.02</v>
      </c>
      <c r="L968">
        <v>-0.05</v>
      </c>
      <c r="M968">
        <f t="shared" si="15"/>
        <v>-3.0000000000000002E-2</v>
      </c>
    </row>
    <row r="969" spans="1:13">
      <c r="A969" t="s">
        <v>1444</v>
      </c>
      <c r="B969">
        <v>801928</v>
      </c>
      <c r="C969" t="s">
        <v>1465</v>
      </c>
      <c r="D969">
        <v>992392</v>
      </c>
      <c r="E969" t="s">
        <v>1474</v>
      </c>
      <c r="F969">
        <v>929032</v>
      </c>
      <c r="G969" t="s">
        <v>4442</v>
      </c>
      <c r="H969" t="s">
        <v>4072</v>
      </c>
      <c r="I969" t="s">
        <v>2971</v>
      </c>
      <c r="J969" t="s">
        <v>3208</v>
      </c>
      <c r="K969">
        <v>-0.02</v>
      </c>
      <c r="L969">
        <v>-0.05</v>
      </c>
      <c r="M969">
        <f t="shared" si="15"/>
        <v>-3.0000000000000002E-2</v>
      </c>
    </row>
    <row r="970" spans="1:13">
      <c r="A970" t="s">
        <v>2052</v>
      </c>
      <c r="B970">
        <v>602118</v>
      </c>
      <c r="C970" t="s">
        <v>2063</v>
      </c>
      <c r="D970">
        <v>2315152</v>
      </c>
      <c r="E970" t="s">
        <v>2069</v>
      </c>
      <c r="F970">
        <v>2316688</v>
      </c>
      <c r="G970" t="s">
        <v>4645</v>
      </c>
      <c r="H970" t="s">
        <v>4522</v>
      </c>
      <c r="I970" t="s">
        <v>2971</v>
      </c>
      <c r="J970" t="s">
        <v>2052</v>
      </c>
      <c r="K970">
        <v>-0.02</v>
      </c>
      <c r="L970">
        <v>-4.0000000000000008E-2</v>
      </c>
      <c r="M970">
        <f t="shared" si="15"/>
        <v>-2.0000000000000007E-2</v>
      </c>
    </row>
    <row r="971" spans="1:13">
      <c r="A971" t="s">
        <v>1444</v>
      </c>
      <c r="B971">
        <v>801928</v>
      </c>
      <c r="C971" t="s">
        <v>1465</v>
      </c>
      <c r="D971">
        <v>992392</v>
      </c>
      <c r="E971" t="s">
        <v>1469</v>
      </c>
      <c r="F971">
        <v>2318352</v>
      </c>
      <c r="G971" t="s">
        <v>4444</v>
      </c>
      <c r="H971" t="s">
        <v>4072</v>
      </c>
      <c r="I971" t="s">
        <v>2971</v>
      </c>
      <c r="J971" t="s">
        <v>3208</v>
      </c>
      <c r="K971">
        <v>-0.02</v>
      </c>
      <c r="L971">
        <v>-0.05</v>
      </c>
      <c r="M971">
        <f t="shared" si="15"/>
        <v>-3.0000000000000002E-2</v>
      </c>
    </row>
    <row r="972" spans="1:13">
      <c r="A972" t="s">
        <v>1405</v>
      </c>
      <c r="B972">
        <v>2344592</v>
      </c>
      <c r="C972" t="s">
        <v>1430</v>
      </c>
      <c r="D972">
        <v>2316176</v>
      </c>
      <c r="E972" t="s">
        <v>1434</v>
      </c>
      <c r="F972">
        <v>2327312</v>
      </c>
      <c r="G972" t="s">
        <v>3451</v>
      </c>
      <c r="H972" t="s">
        <v>4537</v>
      </c>
      <c r="I972" t="s">
        <v>3415</v>
      </c>
      <c r="J972" t="s">
        <v>4538</v>
      </c>
      <c r="K972">
        <v>-0.02</v>
      </c>
      <c r="L972">
        <v>-3.9999999999999994E-2</v>
      </c>
      <c r="M972">
        <f t="shared" si="15"/>
        <v>-1.9999999999999993E-2</v>
      </c>
    </row>
    <row r="973" spans="1:13">
      <c r="A973" t="s">
        <v>1405</v>
      </c>
      <c r="B973">
        <v>2344592</v>
      </c>
      <c r="C973" t="s">
        <v>1410</v>
      </c>
      <c r="D973">
        <v>2316048</v>
      </c>
      <c r="E973" t="s">
        <v>1428</v>
      </c>
      <c r="F973">
        <v>2326032</v>
      </c>
      <c r="G973" t="s">
        <v>3492</v>
      </c>
      <c r="H973" t="s">
        <v>4525</v>
      </c>
      <c r="I973" t="s">
        <v>3415</v>
      </c>
      <c r="J973" t="s">
        <v>4526</v>
      </c>
      <c r="K973">
        <v>-0.02</v>
      </c>
      <c r="L973">
        <v>-3.9999999999999994E-2</v>
      </c>
      <c r="M973">
        <f t="shared" si="15"/>
        <v>-1.9999999999999993E-2</v>
      </c>
    </row>
    <row r="974" spans="1:13">
      <c r="A974" t="s">
        <v>1444</v>
      </c>
      <c r="B974">
        <v>801928</v>
      </c>
      <c r="C974" t="s">
        <v>1465</v>
      </c>
      <c r="D974">
        <v>992392</v>
      </c>
      <c r="E974" t="s">
        <v>1406</v>
      </c>
      <c r="F974">
        <v>2318096</v>
      </c>
      <c r="G974" t="s">
        <v>4438</v>
      </c>
      <c r="H974" t="s">
        <v>4072</v>
      </c>
      <c r="I974" t="s">
        <v>2971</v>
      </c>
      <c r="J974" t="s">
        <v>3208</v>
      </c>
      <c r="K974">
        <v>-0.02</v>
      </c>
      <c r="L974">
        <v>-0.05</v>
      </c>
      <c r="M974">
        <f t="shared" si="15"/>
        <v>-3.0000000000000002E-2</v>
      </c>
    </row>
    <row r="975" spans="1:13">
      <c r="A975" t="s">
        <v>1184</v>
      </c>
      <c r="B975">
        <v>605196</v>
      </c>
      <c r="C975" t="s">
        <v>1201</v>
      </c>
      <c r="D975">
        <v>2315664</v>
      </c>
      <c r="E975" t="s">
        <v>1204</v>
      </c>
      <c r="F975">
        <v>2322320</v>
      </c>
      <c r="G975" t="s">
        <v>2841</v>
      </c>
      <c r="H975" t="s">
        <v>4448</v>
      </c>
      <c r="I975" t="s">
        <v>2403</v>
      </c>
      <c r="J975" t="s">
        <v>1184</v>
      </c>
      <c r="K975">
        <v>0</v>
      </c>
      <c r="L975">
        <v>-9.9999999999999985E-3</v>
      </c>
      <c r="M975">
        <f t="shared" si="15"/>
        <v>-9.9999999999999985E-3</v>
      </c>
    </row>
    <row r="976" spans="1:13">
      <c r="A976" t="s">
        <v>1405</v>
      </c>
      <c r="B976">
        <v>2344592</v>
      </c>
      <c r="C976" t="s">
        <v>1430</v>
      </c>
      <c r="D976">
        <v>2316176</v>
      </c>
      <c r="E976" t="s">
        <v>1437</v>
      </c>
      <c r="F976">
        <v>2328208</v>
      </c>
      <c r="G976" t="s">
        <v>3439</v>
      </c>
      <c r="H976" t="s">
        <v>4537</v>
      </c>
      <c r="I976" t="s">
        <v>3415</v>
      </c>
      <c r="J976" t="s">
        <v>4538</v>
      </c>
      <c r="K976">
        <v>-0.02</v>
      </c>
      <c r="L976">
        <v>-3.9999999999999994E-2</v>
      </c>
      <c r="M976">
        <f t="shared" si="15"/>
        <v>-1.9999999999999993E-2</v>
      </c>
    </row>
    <row r="977" spans="1:13">
      <c r="A977" t="s">
        <v>2160</v>
      </c>
      <c r="B977">
        <v>603014</v>
      </c>
      <c r="C977" t="s">
        <v>2197</v>
      </c>
      <c r="D977">
        <v>835592</v>
      </c>
      <c r="E977" t="s">
        <v>2209</v>
      </c>
      <c r="F977">
        <v>603477</v>
      </c>
      <c r="G977" t="s">
        <v>4558</v>
      </c>
      <c r="H977" t="s">
        <v>3150</v>
      </c>
      <c r="I977" t="s">
        <v>2971</v>
      </c>
      <c r="J977" t="s">
        <v>3062</v>
      </c>
      <c r="K977">
        <v>-0.02</v>
      </c>
      <c r="L977">
        <v>-2.5625697402509192E-2</v>
      </c>
      <c r="M977">
        <f t="shared" si="15"/>
        <v>-5.6256974025091916E-3</v>
      </c>
    </row>
    <row r="978" spans="1:13">
      <c r="A978" t="s">
        <v>1929</v>
      </c>
      <c r="B978">
        <v>953224</v>
      </c>
      <c r="C978" t="s">
        <v>1930</v>
      </c>
      <c r="D978">
        <v>964616</v>
      </c>
      <c r="G978" t="s">
        <v>3519</v>
      </c>
      <c r="H978" t="s">
        <v>3519</v>
      </c>
      <c r="I978" t="s">
        <v>246</v>
      </c>
      <c r="J978" t="s">
        <v>2479</v>
      </c>
      <c r="K978">
        <v>-5.0000000000000001E-3</v>
      </c>
      <c r="L978">
        <v>-3.4177228771993563E-2</v>
      </c>
      <c r="M978">
        <f t="shared" si="15"/>
        <v>-2.9177228771993562E-2</v>
      </c>
    </row>
    <row r="979" spans="1:13">
      <c r="A979" t="s">
        <v>2160</v>
      </c>
      <c r="B979">
        <v>603014</v>
      </c>
      <c r="C979" t="s">
        <v>2197</v>
      </c>
      <c r="D979">
        <v>835592</v>
      </c>
      <c r="E979" t="s">
        <v>706</v>
      </c>
      <c r="F979">
        <v>603304</v>
      </c>
      <c r="G979" t="s">
        <v>4561</v>
      </c>
      <c r="H979" t="s">
        <v>3150</v>
      </c>
      <c r="I979" t="s">
        <v>2971</v>
      </c>
      <c r="J979" t="s">
        <v>3062</v>
      </c>
      <c r="K979">
        <v>-0.02</v>
      </c>
      <c r="L979">
        <v>-2.5000000000000005E-2</v>
      </c>
      <c r="M979">
        <f t="shared" si="15"/>
        <v>-5.0000000000000044E-3</v>
      </c>
    </row>
    <row r="980" spans="1:13">
      <c r="A980" t="s">
        <v>1581</v>
      </c>
      <c r="B980">
        <v>605248</v>
      </c>
      <c r="C980" t="s">
        <v>1614</v>
      </c>
      <c r="D980">
        <v>888592</v>
      </c>
      <c r="G980" t="s">
        <v>3599</v>
      </c>
      <c r="H980" t="s">
        <v>3599</v>
      </c>
      <c r="I980" t="s">
        <v>246</v>
      </c>
      <c r="J980" t="s">
        <v>1581</v>
      </c>
      <c r="K980">
        <v>-0.02</v>
      </c>
      <c r="L980">
        <v>-3.5000000000000003E-2</v>
      </c>
      <c r="M980">
        <f t="shared" si="15"/>
        <v>-1.5000000000000003E-2</v>
      </c>
    </row>
    <row r="981" spans="1:13">
      <c r="A981" t="s">
        <v>2160</v>
      </c>
      <c r="B981">
        <v>603014</v>
      </c>
      <c r="C981" t="s">
        <v>2171</v>
      </c>
      <c r="D981">
        <v>835464</v>
      </c>
      <c r="E981" t="s">
        <v>2173</v>
      </c>
      <c r="F981">
        <v>603917</v>
      </c>
      <c r="G981" t="s">
        <v>4539</v>
      </c>
      <c r="H981" t="s">
        <v>4567</v>
      </c>
      <c r="I981" t="s">
        <v>2971</v>
      </c>
      <c r="J981" t="s">
        <v>3062</v>
      </c>
      <c r="K981">
        <v>-0.02</v>
      </c>
      <c r="L981">
        <v>-2.5000000000000005E-2</v>
      </c>
      <c r="M981">
        <f t="shared" si="15"/>
        <v>-5.0000000000000044E-3</v>
      </c>
    </row>
    <row r="982" spans="1:13">
      <c r="A982" t="s">
        <v>2160</v>
      </c>
      <c r="B982">
        <v>603014</v>
      </c>
      <c r="C982" t="s">
        <v>2171</v>
      </c>
      <c r="D982">
        <v>835464</v>
      </c>
      <c r="E982" t="s">
        <v>2177</v>
      </c>
      <c r="F982">
        <v>603970</v>
      </c>
      <c r="G982" t="s">
        <v>4543</v>
      </c>
      <c r="H982" t="s">
        <v>4567</v>
      </c>
      <c r="I982" t="s">
        <v>2971</v>
      </c>
      <c r="J982" t="s">
        <v>3062</v>
      </c>
      <c r="K982">
        <v>-0.02</v>
      </c>
      <c r="L982">
        <v>-3.1778483333103333E-2</v>
      </c>
      <c r="M982">
        <f t="shared" si="15"/>
        <v>-1.1778483333103332E-2</v>
      </c>
    </row>
    <row r="983" spans="1:13">
      <c r="A983" t="s">
        <v>2160</v>
      </c>
      <c r="B983">
        <v>603014</v>
      </c>
      <c r="C983" t="s">
        <v>2171</v>
      </c>
      <c r="D983">
        <v>835464</v>
      </c>
      <c r="E983" t="s">
        <v>2172</v>
      </c>
      <c r="F983">
        <v>604065</v>
      </c>
      <c r="G983" t="s">
        <v>4552</v>
      </c>
      <c r="H983" t="s">
        <v>4567</v>
      </c>
      <c r="I983" t="s">
        <v>2971</v>
      </c>
      <c r="J983" t="s">
        <v>3062</v>
      </c>
      <c r="K983">
        <v>-0.02</v>
      </c>
      <c r="L983">
        <v>-2.5000000000000005E-2</v>
      </c>
      <c r="M983">
        <f t="shared" si="15"/>
        <v>-5.0000000000000044E-3</v>
      </c>
    </row>
    <row r="984" spans="1:13">
      <c r="A984" t="s">
        <v>2248</v>
      </c>
      <c r="B984">
        <v>600154</v>
      </c>
      <c r="C984" t="s">
        <v>2250</v>
      </c>
      <c r="D984">
        <v>808328</v>
      </c>
      <c r="E984" t="s">
        <v>2251</v>
      </c>
      <c r="F984">
        <v>807184</v>
      </c>
      <c r="G984" t="s">
        <v>4660</v>
      </c>
      <c r="H984" t="s">
        <v>4637</v>
      </c>
      <c r="I984" t="s">
        <v>2547</v>
      </c>
      <c r="J984" t="s">
        <v>2248</v>
      </c>
      <c r="K984">
        <v>-0.02</v>
      </c>
      <c r="L984">
        <v>-5.7071131808537262E-2</v>
      </c>
      <c r="M984">
        <f t="shared" si="15"/>
        <v>-3.7071131808537258E-2</v>
      </c>
    </row>
    <row r="985" spans="1:13">
      <c r="A985" t="s">
        <v>2160</v>
      </c>
      <c r="B985">
        <v>603014</v>
      </c>
      <c r="C985" t="s">
        <v>2182</v>
      </c>
      <c r="D985">
        <v>835336</v>
      </c>
      <c r="E985" t="s">
        <v>2195</v>
      </c>
      <c r="F985">
        <v>837640</v>
      </c>
      <c r="G985" t="s">
        <v>4592</v>
      </c>
      <c r="H985" t="s">
        <v>4576</v>
      </c>
      <c r="I985" t="s">
        <v>2971</v>
      </c>
      <c r="J985" t="s">
        <v>3062</v>
      </c>
      <c r="K985">
        <v>-0.02</v>
      </c>
      <c r="L985">
        <v>-2.5000000000000005E-2</v>
      </c>
      <c r="M985">
        <f t="shared" si="15"/>
        <v>-5.0000000000000044E-3</v>
      </c>
    </row>
    <row r="986" spans="1:13">
      <c r="A986" t="s">
        <v>2160</v>
      </c>
      <c r="B986">
        <v>603014</v>
      </c>
      <c r="C986" t="s">
        <v>2182</v>
      </c>
      <c r="D986">
        <v>835336</v>
      </c>
      <c r="E986" t="s">
        <v>2185</v>
      </c>
      <c r="F986">
        <v>603353</v>
      </c>
      <c r="G986" t="s">
        <v>4590</v>
      </c>
      <c r="H986" t="s">
        <v>4576</v>
      </c>
      <c r="I986" t="s">
        <v>2971</v>
      </c>
      <c r="J986" t="s">
        <v>3062</v>
      </c>
      <c r="K986">
        <v>-0.02</v>
      </c>
      <c r="L986">
        <v>-2.5000000000000005E-2</v>
      </c>
      <c r="M986">
        <f t="shared" si="15"/>
        <v>-5.0000000000000044E-3</v>
      </c>
    </row>
    <row r="987" spans="1:13">
      <c r="A987" t="s">
        <v>1811</v>
      </c>
      <c r="B987">
        <v>600001</v>
      </c>
      <c r="C987" t="s">
        <v>1851</v>
      </c>
      <c r="D987">
        <v>852360</v>
      </c>
      <c r="E987" t="s">
        <v>1855</v>
      </c>
      <c r="F987">
        <v>855304</v>
      </c>
      <c r="G987" t="s">
        <v>4664</v>
      </c>
      <c r="H987" t="s">
        <v>3670</v>
      </c>
      <c r="I987" t="s">
        <v>2547</v>
      </c>
      <c r="J987" t="s">
        <v>1811</v>
      </c>
      <c r="K987">
        <v>-0.02</v>
      </c>
      <c r="L987">
        <v>-6.261183755648167E-2</v>
      </c>
      <c r="M987">
        <f t="shared" si="15"/>
        <v>-4.2611837556481666E-2</v>
      </c>
    </row>
    <row r="988" spans="1:13">
      <c r="A988" t="s">
        <v>1779</v>
      </c>
      <c r="B988">
        <v>604968</v>
      </c>
      <c r="C988" t="s">
        <v>1797</v>
      </c>
      <c r="D988">
        <v>872712</v>
      </c>
      <c r="E988" t="s">
        <v>1798</v>
      </c>
      <c r="F988">
        <v>896136</v>
      </c>
      <c r="G988" t="s">
        <v>4666</v>
      </c>
      <c r="H988" t="s">
        <v>3625</v>
      </c>
      <c r="I988" t="s">
        <v>2547</v>
      </c>
      <c r="J988" t="s">
        <v>1779</v>
      </c>
      <c r="K988">
        <v>-0.02</v>
      </c>
      <c r="L988">
        <v>-3.9999999999999994E-2</v>
      </c>
      <c r="M988">
        <f t="shared" si="15"/>
        <v>-1.9999999999999993E-2</v>
      </c>
    </row>
    <row r="989" spans="1:13">
      <c r="A989" t="s">
        <v>1997</v>
      </c>
      <c r="B989">
        <v>824584</v>
      </c>
      <c r="C989" t="s">
        <v>1999</v>
      </c>
      <c r="D989">
        <v>902792</v>
      </c>
      <c r="E989" t="s">
        <v>2001</v>
      </c>
      <c r="F989">
        <v>904328</v>
      </c>
      <c r="G989" t="s">
        <v>3750</v>
      </c>
      <c r="H989" t="s">
        <v>2812</v>
      </c>
      <c r="I989" t="s">
        <v>246</v>
      </c>
      <c r="J989" t="s">
        <v>1997</v>
      </c>
      <c r="K989">
        <v>-0.02</v>
      </c>
      <c r="L989">
        <v>-4.4999999999999998E-2</v>
      </c>
      <c r="M989">
        <f t="shared" si="15"/>
        <v>-2.4999999999999998E-2</v>
      </c>
    </row>
    <row r="990" spans="1:13">
      <c r="A990" t="s">
        <v>1405</v>
      </c>
      <c r="B990">
        <v>2344592</v>
      </c>
      <c r="C990" t="s">
        <v>1410</v>
      </c>
      <c r="D990">
        <v>2316048</v>
      </c>
      <c r="E990" t="s">
        <v>1414</v>
      </c>
      <c r="F990">
        <v>2326416</v>
      </c>
      <c r="G990" t="s">
        <v>3507</v>
      </c>
      <c r="H990" t="s">
        <v>4525</v>
      </c>
      <c r="I990" t="s">
        <v>3415</v>
      </c>
      <c r="J990" t="s">
        <v>4526</v>
      </c>
      <c r="K990">
        <v>-0.02</v>
      </c>
      <c r="L990">
        <v>-3.9999999999999994E-2</v>
      </c>
      <c r="M990">
        <f t="shared" si="15"/>
        <v>-1.9999999999999993E-2</v>
      </c>
    </row>
    <row r="991" spans="1:13">
      <c r="A991" t="s">
        <v>2248</v>
      </c>
      <c r="B991">
        <v>600154</v>
      </c>
      <c r="C991" t="s">
        <v>2250</v>
      </c>
      <c r="D991">
        <v>808328</v>
      </c>
      <c r="E991" t="s">
        <v>2252</v>
      </c>
      <c r="F991">
        <v>600157</v>
      </c>
      <c r="G991" t="s">
        <v>4670</v>
      </c>
      <c r="H991" t="s">
        <v>4637</v>
      </c>
      <c r="I991" t="s">
        <v>2547</v>
      </c>
      <c r="J991" t="s">
        <v>2248</v>
      </c>
      <c r="K991">
        <v>-0.02</v>
      </c>
      <c r="L991">
        <v>-5.0922296137019027E-2</v>
      </c>
      <c r="M991">
        <f t="shared" si="15"/>
        <v>-3.0922296137019026E-2</v>
      </c>
    </row>
    <row r="992" spans="1:13">
      <c r="A992" t="s">
        <v>1811</v>
      </c>
      <c r="B992">
        <v>600001</v>
      </c>
      <c r="C992" t="s">
        <v>1857</v>
      </c>
      <c r="D992">
        <v>852616</v>
      </c>
      <c r="E992" t="s">
        <v>1860</v>
      </c>
      <c r="F992">
        <v>600573</v>
      </c>
      <c r="G992" t="s">
        <v>4672</v>
      </c>
      <c r="H992" t="s">
        <v>3303</v>
      </c>
      <c r="I992" t="s">
        <v>2547</v>
      </c>
      <c r="J992" t="s">
        <v>1811</v>
      </c>
      <c r="K992">
        <v>-0.02</v>
      </c>
      <c r="L992">
        <v>-4.7121102691525432E-2</v>
      </c>
      <c r="M992">
        <f t="shared" si="15"/>
        <v>-2.7121102691525432E-2</v>
      </c>
    </row>
    <row r="993" spans="1:13">
      <c r="A993" t="s">
        <v>1811</v>
      </c>
      <c r="B993">
        <v>600001</v>
      </c>
      <c r="C993" t="s">
        <v>1851</v>
      </c>
      <c r="D993">
        <v>852360</v>
      </c>
      <c r="E993" t="s">
        <v>1852</v>
      </c>
      <c r="F993">
        <v>600758</v>
      </c>
      <c r="G993" t="s">
        <v>4674</v>
      </c>
      <c r="H993" t="s">
        <v>3670</v>
      </c>
      <c r="I993" t="s">
        <v>2547</v>
      </c>
      <c r="J993" t="s">
        <v>1811</v>
      </c>
      <c r="K993">
        <v>-0.02</v>
      </c>
      <c r="L993">
        <v>-4.1802921204796853E-2</v>
      </c>
      <c r="M993">
        <f t="shared" si="15"/>
        <v>-2.1802921204796853E-2</v>
      </c>
    </row>
    <row r="994" spans="1:13">
      <c r="A994" t="s">
        <v>2014</v>
      </c>
      <c r="B994">
        <v>824328</v>
      </c>
      <c r="C994" t="s">
        <v>2024</v>
      </c>
      <c r="D994">
        <v>840456</v>
      </c>
      <c r="E994" t="s">
        <v>2025</v>
      </c>
      <c r="F994">
        <v>841480</v>
      </c>
      <c r="G994" t="s">
        <v>3802</v>
      </c>
      <c r="H994" t="s">
        <v>4621</v>
      </c>
      <c r="I994" t="s">
        <v>246</v>
      </c>
      <c r="J994" t="s">
        <v>2014</v>
      </c>
      <c r="K994">
        <v>-1.2500000000000002E-2</v>
      </c>
      <c r="L994">
        <v>-4.6756009057553144E-2</v>
      </c>
      <c r="M994">
        <f t="shared" si="15"/>
        <v>-3.425600905755314E-2</v>
      </c>
    </row>
    <row r="995" spans="1:13">
      <c r="A995" t="s">
        <v>1444</v>
      </c>
      <c r="B995">
        <v>801928</v>
      </c>
      <c r="C995" t="s">
        <v>1484</v>
      </c>
      <c r="D995">
        <v>985736</v>
      </c>
      <c r="E995" t="s">
        <v>1485</v>
      </c>
      <c r="F995">
        <v>985864</v>
      </c>
      <c r="G995" t="s">
        <v>4478</v>
      </c>
      <c r="H995" t="s">
        <v>4139</v>
      </c>
      <c r="I995" t="s">
        <v>2971</v>
      </c>
      <c r="J995" t="s">
        <v>3208</v>
      </c>
      <c r="K995">
        <v>-0.02</v>
      </c>
      <c r="L995">
        <v>-5.6353335542317584E-2</v>
      </c>
      <c r="M995">
        <f t="shared" si="15"/>
        <v>-3.635333554231758E-2</v>
      </c>
    </row>
    <row r="996" spans="1:13">
      <c r="A996" t="s">
        <v>1444</v>
      </c>
      <c r="B996">
        <v>801928</v>
      </c>
      <c r="C996" t="s">
        <v>1450</v>
      </c>
      <c r="D996">
        <v>989320</v>
      </c>
      <c r="E996" t="s">
        <v>1453</v>
      </c>
      <c r="F996">
        <v>989576</v>
      </c>
      <c r="G996" t="s">
        <v>4427</v>
      </c>
      <c r="H996" t="s">
        <v>4169</v>
      </c>
      <c r="I996" t="s">
        <v>2971</v>
      </c>
      <c r="J996" t="s">
        <v>3208</v>
      </c>
      <c r="K996">
        <v>-0.02</v>
      </c>
      <c r="L996">
        <v>-5.3388148998213467E-2</v>
      </c>
      <c r="M996">
        <f t="shared" si="15"/>
        <v>-3.3388148998213463E-2</v>
      </c>
    </row>
    <row r="997" spans="1:13">
      <c r="A997" t="s">
        <v>1444</v>
      </c>
      <c r="B997">
        <v>801928</v>
      </c>
      <c r="C997" t="s">
        <v>1445</v>
      </c>
      <c r="D997">
        <v>989704</v>
      </c>
      <c r="E997" t="s">
        <v>1449</v>
      </c>
      <c r="F997">
        <v>990088</v>
      </c>
      <c r="G997" t="s">
        <v>4420</v>
      </c>
      <c r="H997" t="s">
        <v>3311</v>
      </c>
      <c r="I997" t="s">
        <v>2971</v>
      </c>
      <c r="J997" t="s">
        <v>3208</v>
      </c>
      <c r="K997">
        <v>-0.02</v>
      </c>
      <c r="L997">
        <v>-0.05</v>
      </c>
      <c r="M997">
        <f t="shared" si="15"/>
        <v>-3.0000000000000002E-2</v>
      </c>
    </row>
    <row r="998" spans="1:13">
      <c r="A998" t="s">
        <v>1444</v>
      </c>
      <c r="B998">
        <v>801928</v>
      </c>
      <c r="C998" t="s">
        <v>1488</v>
      </c>
      <c r="D998">
        <v>990216</v>
      </c>
      <c r="E998" t="s">
        <v>1489</v>
      </c>
      <c r="F998">
        <v>991112</v>
      </c>
      <c r="G998" t="s">
        <v>4459</v>
      </c>
      <c r="H998" t="s">
        <v>4190</v>
      </c>
      <c r="I998" t="s">
        <v>2971</v>
      </c>
      <c r="J998" t="s">
        <v>3208</v>
      </c>
      <c r="K998">
        <v>-0.02</v>
      </c>
      <c r="L998">
        <v>-0.05</v>
      </c>
      <c r="M998">
        <f t="shared" si="15"/>
        <v>-3.0000000000000002E-2</v>
      </c>
    </row>
    <row r="999" spans="1:13">
      <c r="A999" t="s">
        <v>1444</v>
      </c>
      <c r="B999">
        <v>801928</v>
      </c>
      <c r="C999" t="s">
        <v>1465</v>
      </c>
      <c r="D999">
        <v>992392</v>
      </c>
      <c r="E999" t="s">
        <v>1471</v>
      </c>
      <c r="F999">
        <v>992648</v>
      </c>
      <c r="G999" t="s">
        <v>4440</v>
      </c>
      <c r="H999" t="s">
        <v>4072</v>
      </c>
      <c r="I999" t="s">
        <v>2971</v>
      </c>
      <c r="J999" t="s">
        <v>3208</v>
      </c>
      <c r="K999">
        <v>-0.02</v>
      </c>
      <c r="L999">
        <v>-5.3585484960721116E-2</v>
      </c>
      <c r="M999">
        <f t="shared" si="15"/>
        <v>-3.3585484960721113E-2</v>
      </c>
    </row>
    <row r="1000" spans="1:13">
      <c r="A1000" t="s">
        <v>2160</v>
      </c>
      <c r="B1000">
        <v>603014</v>
      </c>
      <c r="C1000" t="s">
        <v>2182</v>
      </c>
      <c r="D1000">
        <v>835336</v>
      </c>
      <c r="E1000" t="s">
        <v>2186</v>
      </c>
      <c r="F1000">
        <v>994696</v>
      </c>
      <c r="G1000" t="s">
        <v>4581</v>
      </c>
      <c r="H1000" t="s">
        <v>4576</v>
      </c>
      <c r="I1000" t="s">
        <v>2971</v>
      </c>
      <c r="J1000" t="s">
        <v>3062</v>
      </c>
      <c r="K1000">
        <v>-0.02</v>
      </c>
      <c r="L1000">
        <v>-2.5000000000000005E-2</v>
      </c>
      <c r="M1000">
        <f t="shared" si="15"/>
        <v>-5.0000000000000044E-3</v>
      </c>
    </row>
    <row r="1001" spans="1:13">
      <c r="A1001" t="s">
        <v>1997</v>
      </c>
      <c r="B1001">
        <v>824584</v>
      </c>
      <c r="C1001" t="s">
        <v>1999</v>
      </c>
      <c r="D1001">
        <v>902792</v>
      </c>
      <c r="E1001" t="s">
        <v>2005</v>
      </c>
      <c r="F1001">
        <v>995208</v>
      </c>
      <c r="G1001" t="s">
        <v>3739</v>
      </c>
      <c r="H1001" t="s">
        <v>2812</v>
      </c>
      <c r="I1001" t="s">
        <v>246</v>
      </c>
      <c r="J1001" t="s">
        <v>1997</v>
      </c>
      <c r="K1001">
        <v>-0.02</v>
      </c>
      <c r="L1001">
        <v>-5.3985892481107411E-2</v>
      </c>
      <c r="M1001">
        <f t="shared" si="15"/>
        <v>-3.3985892481107408E-2</v>
      </c>
    </row>
    <row r="1002" spans="1:13">
      <c r="A1002" t="s">
        <v>1405</v>
      </c>
      <c r="B1002">
        <v>2344592</v>
      </c>
      <c r="C1002" t="s">
        <v>1410</v>
      </c>
      <c r="D1002">
        <v>2316048</v>
      </c>
      <c r="E1002" t="s">
        <v>1411</v>
      </c>
      <c r="F1002">
        <v>2324624</v>
      </c>
      <c r="G1002" t="s">
        <v>3458</v>
      </c>
      <c r="H1002" t="s">
        <v>4525</v>
      </c>
      <c r="I1002" t="s">
        <v>3415</v>
      </c>
      <c r="J1002" t="s">
        <v>4526</v>
      </c>
      <c r="K1002">
        <v>-0.02</v>
      </c>
      <c r="L1002">
        <v>-3.9999999999999994E-2</v>
      </c>
      <c r="M1002">
        <f t="shared" si="15"/>
        <v>-1.9999999999999993E-2</v>
      </c>
    </row>
    <row r="1003" spans="1:13">
      <c r="A1003" t="s">
        <v>1405</v>
      </c>
      <c r="B1003">
        <v>2344592</v>
      </c>
      <c r="C1003" t="s">
        <v>1430</v>
      </c>
      <c r="D1003">
        <v>2316176</v>
      </c>
      <c r="E1003" t="s">
        <v>1438</v>
      </c>
      <c r="F1003">
        <v>2327568</v>
      </c>
      <c r="G1003" t="s">
        <v>3448</v>
      </c>
      <c r="H1003" t="s">
        <v>4537</v>
      </c>
      <c r="I1003" t="s">
        <v>3415</v>
      </c>
      <c r="J1003" t="s">
        <v>4538</v>
      </c>
      <c r="K1003">
        <v>-0.02</v>
      </c>
      <c r="L1003">
        <v>-3.9999999999999994E-2</v>
      </c>
      <c r="M1003">
        <f t="shared" si="15"/>
        <v>-1.9999999999999993E-2</v>
      </c>
    </row>
    <row r="1004" spans="1:13">
      <c r="A1004" t="s">
        <v>2248</v>
      </c>
      <c r="B1004">
        <v>600154</v>
      </c>
      <c r="C1004" t="s">
        <v>2250</v>
      </c>
      <c r="D1004">
        <v>808328</v>
      </c>
      <c r="E1004" t="s">
        <v>2255</v>
      </c>
      <c r="F1004">
        <v>600165</v>
      </c>
      <c r="G1004" t="s">
        <v>4686</v>
      </c>
      <c r="H1004" t="s">
        <v>4637</v>
      </c>
      <c r="I1004" t="s">
        <v>2547</v>
      </c>
      <c r="J1004" t="s">
        <v>2248</v>
      </c>
      <c r="K1004">
        <v>-0.02</v>
      </c>
      <c r="L1004">
        <v>-5.2550896896690874E-2</v>
      </c>
      <c r="M1004">
        <f t="shared" si="15"/>
        <v>-3.255089689669087E-2</v>
      </c>
    </row>
    <row r="1005" spans="1:13">
      <c r="A1005" t="s">
        <v>1997</v>
      </c>
      <c r="B1005">
        <v>824584</v>
      </c>
      <c r="C1005" t="s">
        <v>2006</v>
      </c>
      <c r="D1005">
        <v>902664</v>
      </c>
      <c r="E1005" t="s">
        <v>2010</v>
      </c>
      <c r="F1005">
        <v>601419</v>
      </c>
      <c r="G1005" t="s">
        <v>3734</v>
      </c>
      <c r="H1005" t="s">
        <v>3114</v>
      </c>
      <c r="I1005" t="s">
        <v>246</v>
      </c>
      <c r="J1005" t="s">
        <v>1997</v>
      </c>
      <c r="K1005">
        <v>-0.02</v>
      </c>
      <c r="L1005">
        <v>-4.4999999999999998E-2</v>
      </c>
      <c r="M1005">
        <f t="shared" si="15"/>
        <v>-2.4999999999999998E-2</v>
      </c>
    </row>
    <row r="1006" spans="1:13">
      <c r="A1006" t="s">
        <v>1997</v>
      </c>
      <c r="B1006">
        <v>824584</v>
      </c>
      <c r="C1006" t="s">
        <v>1999</v>
      </c>
      <c r="D1006">
        <v>902792</v>
      </c>
      <c r="E1006" t="s">
        <v>2000</v>
      </c>
      <c r="F1006">
        <v>601446</v>
      </c>
      <c r="G1006" t="s">
        <v>3742</v>
      </c>
      <c r="H1006" t="s">
        <v>2812</v>
      </c>
      <c r="I1006" t="s">
        <v>246</v>
      </c>
      <c r="J1006" t="s">
        <v>1997</v>
      </c>
      <c r="K1006">
        <v>-0.02</v>
      </c>
      <c r="L1006">
        <v>-4.6747167484131755E-2</v>
      </c>
      <c r="M1006">
        <f t="shared" si="15"/>
        <v>-2.6747167484131754E-2</v>
      </c>
    </row>
    <row r="1007" spans="1:13">
      <c r="A1007" t="s">
        <v>2160</v>
      </c>
      <c r="B1007">
        <v>603014</v>
      </c>
      <c r="C1007" t="s">
        <v>2161</v>
      </c>
      <c r="D1007">
        <v>834952</v>
      </c>
      <c r="E1007" t="s">
        <v>2168</v>
      </c>
      <c r="F1007">
        <v>603221</v>
      </c>
      <c r="G1007" t="s">
        <v>4625</v>
      </c>
      <c r="H1007" t="s">
        <v>4545</v>
      </c>
      <c r="I1007" t="s">
        <v>2971</v>
      </c>
      <c r="J1007" t="s">
        <v>3062</v>
      </c>
      <c r="K1007">
        <v>-0.02</v>
      </c>
      <c r="L1007">
        <v>-2.5000000000000005E-2</v>
      </c>
      <c r="M1007">
        <f t="shared" si="15"/>
        <v>-5.0000000000000044E-3</v>
      </c>
    </row>
    <row r="1008" spans="1:13">
      <c r="A1008" t="s">
        <v>1811</v>
      </c>
      <c r="B1008">
        <v>600001</v>
      </c>
      <c r="C1008" t="s">
        <v>1845</v>
      </c>
      <c r="D1008">
        <v>851848</v>
      </c>
      <c r="E1008" t="s">
        <v>1850</v>
      </c>
      <c r="F1008">
        <v>852872</v>
      </c>
      <c r="G1008" t="s">
        <v>4691</v>
      </c>
      <c r="H1008" t="s">
        <v>2808</v>
      </c>
      <c r="I1008" t="s">
        <v>2547</v>
      </c>
      <c r="J1008" t="s">
        <v>1811</v>
      </c>
      <c r="K1008">
        <v>-0.02</v>
      </c>
      <c r="L1008">
        <v>-4.6020368394807901E-2</v>
      </c>
      <c r="M1008">
        <f t="shared" si="15"/>
        <v>-2.60203683948079E-2</v>
      </c>
    </row>
    <row r="1009" spans="1:13">
      <c r="A1009" t="s">
        <v>1444</v>
      </c>
      <c r="B1009">
        <v>801928</v>
      </c>
      <c r="C1009" t="s">
        <v>1465</v>
      </c>
      <c r="D1009">
        <v>992392</v>
      </c>
      <c r="E1009" t="s">
        <v>1472</v>
      </c>
      <c r="F1009">
        <v>928392</v>
      </c>
      <c r="G1009" t="s">
        <v>4446</v>
      </c>
      <c r="H1009" t="s">
        <v>4072</v>
      </c>
      <c r="I1009" t="s">
        <v>2971</v>
      </c>
      <c r="J1009" t="s">
        <v>3208</v>
      </c>
      <c r="K1009">
        <v>-0.02</v>
      </c>
      <c r="L1009">
        <v>-0.05</v>
      </c>
      <c r="M1009">
        <f t="shared" si="15"/>
        <v>-3.0000000000000002E-2</v>
      </c>
    </row>
    <row r="1010" spans="1:13">
      <c r="A1010" t="s">
        <v>1444</v>
      </c>
      <c r="B1010">
        <v>801928</v>
      </c>
      <c r="C1010" t="s">
        <v>1465</v>
      </c>
      <c r="D1010">
        <v>992392</v>
      </c>
      <c r="E1010" t="s">
        <v>1466</v>
      </c>
      <c r="F1010">
        <v>929288</v>
      </c>
      <c r="G1010" t="s">
        <v>4432</v>
      </c>
      <c r="H1010" t="s">
        <v>4072</v>
      </c>
      <c r="I1010" t="s">
        <v>2971</v>
      </c>
      <c r="J1010" t="s">
        <v>3208</v>
      </c>
      <c r="K1010">
        <v>-0.02</v>
      </c>
      <c r="L1010">
        <v>-0.05</v>
      </c>
      <c r="M1010">
        <f t="shared" si="15"/>
        <v>-3.0000000000000002E-2</v>
      </c>
    </row>
    <row r="1011" spans="1:13">
      <c r="A1011" t="s">
        <v>1405</v>
      </c>
      <c r="B1011">
        <v>2344592</v>
      </c>
      <c r="C1011" t="s">
        <v>1430</v>
      </c>
      <c r="D1011">
        <v>2316176</v>
      </c>
      <c r="E1011" t="s">
        <v>1441</v>
      </c>
      <c r="F1011">
        <v>2327824</v>
      </c>
      <c r="G1011" t="s">
        <v>3455</v>
      </c>
      <c r="H1011" t="s">
        <v>4537</v>
      </c>
      <c r="I1011" t="s">
        <v>3415</v>
      </c>
      <c r="J1011" t="s">
        <v>4538</v>
      </c>
      <c r="K1011">
        <v>-0.02</v>
      </c>
      <c r="L1011">
        <v>-3.9999999999999994E-2</v>
      </c>
      <c r="M1011">
        <f t="shared" si="15"/>
        <v>-1.9999999999999993E-2</v>
      </c>
    </row>
    <row r="1012" spans="1:13">
      <c r="A1012" t="s">
        <v>1405</v>
      </c>
      <c r="B1012">
        <v>2344592</v>
      </c>
      <c r="C1012" t="s">
        <v>1410</v>
      </c>
      <c r="D1012">
        <v>2316048</v>
      </c>
      <c r="E1012" t="s">
        <v>1415</v>
      </c>
      <c r="F1012">
        <v>2324752</v>
      </c>
      <c r="G1012" t="s">
        <v>3461</v>
      </c>
      <c r="H1012" t="s">
        <v>4525</v>
      </c>
      <c r="I1012" t="s">
        <v>3415</v>
      </c>
      <c r="J1012" t="s">
        <v>4526</v>
      </c>
      <c r="K1012">
        <v>-0.02</v>
      </c>
      <c r="L1012">
        <v>-3.9999999999999994E-2</v>
      </c>
      <c r="M1012">
        <f t="shared" si="15"/>
        <v>-1.9999999999999993E-2</v>
      </c>
    </row>
    <row r="1013" spans="1:13">
      <c r="A1013" t="s">
        <v>1244</v>
      </c>
      <c r="B1013">
        <v>602284</v>
      </c>
      <c r="C1013" t="s">
        <v>1309</v>
      </c>
      <c r="D1013">
        <v>877576</v>
      </c>
      <c r="E1013" t="s">
        <v>1315</v>
      </c>
      <c r="F1013">
        <v>998792</v>
      </c>
      <c r="G1013" t="s">
        <v>4071</v>
      </c>
      <c r="H1013" t="s">
        <v>3755</v>
      </c>
      <c r="I1013" t="s">
        <v>2457</v>
      </c>
      <c r="J1013" t="s">
        <v>2739</v>
      </c>
      <c r="K1013">
        <v>-0.02</v>
      </c>
      <c r="L1013">
        <v>-5.8812688523524989E-2</v>
      </c>
      <c r="M1013">
        <f t="shared" si="15"/>
        <v>-3.8812688523524985E-2</v>
      </c>
    </row>
    <row r="1014" spans="1:13">
      <c r="A1014" t="s">
        <v>1405</v>
      </c>
      <c r="B1014">
        <v>2344592</v>
      </c>
      <c r="C1014" t="s">
        <v>1410</v>
      </c>
      <c r="D1014">
        <v>2316048</v>
      </c>
      <c r="E1014" t="s">
        <v>1423</v>
      </c>
      <c r="F1014">
        <v>2326800</v>
      </c>
      <c r="G1014" t="s">
        <v>3510</v>
      </c>
      <c r="H1014" t="s">
        <v>4525</v>
      </c>
      <c r="I1014" t="s">
        <v>3415</v>
      </c>
      <c r="J1014" t="s">
        <v>4526</v>
      </c>
      <c r="K1014">
        <v>-0.02</v>
      </c>
      <c r="L1014">
        <v>-3.9999999999999994E-2</v>
      </c>
      <c r="M1014">
        <f t="shared" si="15"/>
        <v>-1.9999999999999993E-2</v>
      </c>
    </row>
    <row r="1015" spans="1:13">
      <c r="A1015" t="s">
        <v>2160</v>
      </c>
      <c r="B1015">
        <v>603014</v>
      </c>
      <c r="C1015" t="s">
        <v>2247</v>
      </c>
      <c r="D1015">
        <v>835208</v>
      </c>
      <c r="G1015" t="s">
        <v>4630</v>
      </c>
      <c r="H1015" t="s">
        <v>4630</v>
      </c>
      <c r="I1015" t="s">
        <v>2971</v>
      </c>
      <c r="J1015" t="s">
        <v>3062</v>
      </c>
      <c r="K1015">
        <v>-0.02</v>
      </c>
      <c r="L1015">
        <v>-2.5000000000000005E-2</v>
      </c>
      <c r="M1015">
        <f t="shared" si="15"/>
        <v>-5.0000000000000044E-3</v>
      </c>
    </row>
    <row r="1016" spans="1:13">
      <c r="A1016" t="s">
        <v>1405</v>
      </c>
      <c r="B1016">
        <v>2344592</v>
      </c>
      <c r="C1016" t="s">
        <v>1430</v>
      </c>
      <c r="D1016">
        <v>2316176</v>
      </c>
      <c r="E1016" t="s">
        <v>1433</v>
      </c>
      <c r="F1016">
        <v>2327952</v>
      </c>
      <c r="G1016" t="s">
        <v>3430</v>
      </c>
      <c r="H1016" t="s">
        <v>4537</v>
      </c>
      <c r="I1016" t="s">
        <v>3415</v>
      </c>
      <c r="J1016" t="s">
        <v>4538</v>
      </c>
      <c r="K1016">
        <v>-0.02</v>
      </c>
      <c r="L1016">
        <v>-3.9999999999999994E-2</v>
      </c>
      <c r="M1016">
        <f t="shared" si="15"/>
        <v>-1.9999999999999993E-2</v>
      </c>
    </row>
    <row r="1017" spans="1:13">
      <c r="A1017" t="s">
        <v>1405</v>
      </c>
      <c r="B1017">
        <v>2344592</v>
      </c>
      <c r="C1017" t="s">
        <v>1410</v>
      </c>
      <c r="D1017">
        <v>2316048</v>
      </c>
      <c r="E1017" t="s">
        <v>1412</v>
      </c>
      <c r="F1017">
        <v>2325392</v>
      </c>
      <c r="G1017" t="s">
        <v>3476</v>
      </c>
      <c r="H1017" t="s">
        <v>4525</v>
      </c>
      <c r="I1017" t="s">
        <v>3415</v>
      </c>
      <c r="J1017" t="s">
        <v>4526</v>
      </c>
      <c r="K1017">
        <v>-0.02</v>
      </c>
      <c r="L1017">
        <v>-3.9999999999999994E-2</v>
      </c>
      <c r="M1017">
        <f t="shared" si="15"/>
        <v>-1.9999999999999993E-2</v>
      </c>
    </row>
    <row r="1018" spans="1:13">
      <c r="A1018" t="s">
        <v>1405</v>
      </c>
      <c r="B1018">
        <v>2344592</v>
      </c>
      <c r="C1018" t="s">
        <v>1410</v>
      </c>
      <c r="D1018">
        <v>2316048</v>
      </c>
      <c r="E1018" t="s">
        <v>1421</v>
      </c>
      <c r="F1018">
        <v>2325136</v>
      </c>
      <c r="G1018" t="s">
        <v>3470</v>
      </c>
      <c r="H1018" t="s">
        <v>4525</v>
      </c>
      <c r="I1018" t="s">
        <v>3415</v>
      </c>
      <c r="J1018" t="s">
        <v>4526</v>
      </c>
      <c r="K1018">
        <v>-0.02</v>
      </c>
      <c r="L1018">
        <v>-3.9999999999999994E-2</v>
      </c>
      <c r="M1018">
        <f t="shared" si="15"/>
        <v>-1.9999999999999993E-2</v>
      </c>
    </row>
    <row r="1019" spans="1:13">
      <c r="A1019" t="s">
        <v>2160</v>
      </c>
      <c r="B1019">
        <v>603014</v>
      </c>
      <c r="C1019" t="s">
        <v>2197</v>
      </c>
      <c r="D1019">
        <v>835592</v>
      </c>
      <c r="E1019" t="s">
        <v>709</v>
      </c>
      <c r="F1019">
        <v>969864</v>
      </c>
      <c r="G1019" t="s">
        <v>4562</v>
      </c>
      <c r="H1019" t="s">
        <v>3150</v>
      </c>
      <c r="I1019" t="s">
        <v>2971</v>
      </c>
      <c r="J1019" t="s">
        <v>3062</v>
      </c>
      <c r="K1019">
        <v>-0.02</v>
      </c>
      <c r="L1019">
        <v>-2.5000000000000005E-2</v>
      </c>
      <c r="M1019">
        <f t="shared" si="15"/>
        <v>-5.0000000000000044E-3</v>
      </c>
    </row>
    <row r="1020" spans="1:13">
      <c r="A1020" t="s">
        <v>2160</v>
      </c>
      <c r="B1020">
        <v>603014</v>
      </c>
      <c r="C1020" t="s">
        <v>2197</v>
      </c>
      <c r="D1020">
        <v>835592</v>
      </c>
      <c r="E1020" t="s">
        <v>2210</v>
      </c>
      <c r="F1020">
        <v>999944</v>
      </c>
      <c r="G1020" t="s">
        <v>4556</v>
      </c>
      <c r="H1020" t="s">
        <v>3150</v>
      </c>
      <c r="I1020" t="s">
        <v>2971</v>
      </c>
      <c r="J1020" t="s">
        <v>3062</v>
      </c>
      <c r="K1020">
        <v>-0.02</v>
      </c>
      <c r="L1020">
        <v>-2.5000000000000005E-2</v>
      </c>
      <c r="M1020">
        <f t="shared" si="15"/>
        <v>-5.0000000000000044E-3</v>
      </c>
    </row>
    <row r="1021" spans="1:13">
      <c r="A1021" t="s">
        <v>2146</v>
      </c>
      <c r="B1021">
        <v>856720</v>
      </c>
      <c r="C1021" t="s">
        <v>2150</v>
      </c>
      <c r="D1021">
        <v>856976</v>
      </c>
      <c r="G1021" t="s">
        <v>4417</v>
      </c>
      <c r="H1021" t="s">
        <v>4417</v>
      </c>
      <c r="I1021" t="s">
        <v>2971</v>
      </c>
      <c r="J1021" t="s">
        <v>3291</v>
      </c>
      <c r="K1021">
        <v>-0.02</v>
      </c>
      <c r="L1021">
        <v>-0.02</v>
      </c>
      <c r="M1021">
        <f t="shared" si="15"/>
        <v>0</v>
      </c>
    </row>
    <row r="1022" spans="1:13">
      <c r="A1022" t="s">
        <v>2146</v>
      </c>
      <c r="B1022">
        <v>856720</v>
      </c>
      <c r="C1022" t="s">
        <v>1581</v>
      </c>
      <c r="D1022">
        <v>857104</v>
      </c>
      <c r="G1022" t="s">
        <v>3653</v>
      </c>
      <c r="H1022" t="s">
        <v>3653</v>
      </c>
      <c r="I1022" t="s">
        <v>246</v>
      </c>
      <c r="J1022" t="s">
        <v>1581</v>
      </c>
      <c r="K1022">
        <v>-0.02</v>
      </c>
      <c r="L1022">
        <v>-0.02</v>
      </c>
      <c r="M1022">
        <f t="shared" si="15"/>
        <v>0</v>
      </c>
    </row>
    <row r="1023" spans="1:13">
      <c r="A1023" t="s">
        <v>2146</v>
      </c>
      <c r="B1023">
        <v>856720</v>
      </c>
      <c r="C1023" t="s">
        <v>2147</v>
      </c>
      <c r="D1023">
        <v>857232</v>
      </c>
      <c r="G1023" t="s">
        <v>3660</v>
      </c>
      <c r="H1023" t="s">
        <v>3660</v>
      </c>
      <c r="I1023" t="s">
        <v>246</v>
      </c>
      <c r="J1023" t="s">
        <v>1997</v>
      </c>
      <c r="K1023">
        <v>-0.02</v>
      </c>
      <c r="L1023">
        <v>-0.02</v>
      </c>
      <c r="M1023">
        <f t="shared" si="15"/>
        <v>0</v>
      </c>
    </row>
    <row r="1024" spans="1:13">
      <c r="A1024" t="s">
        <v>2160</v>
      </c>
      <c r="B1024">
        <v>603014</v>
      </c>
      <c r="C1024" t="s">
        <v>2171</v>
      </c>
      <c r="D1024">
        <v>835464</v>
      </c>
      <c r="E1024" t="s">
        <v>2178</v>
      </c>
      <c r="F1024">
        <v>604054</v>
      </c>
      <c r="G1024" t="s">
        <v>4541</v>
      </c>
      <c r="H1024" t="s">
        <v>4567</v>
      </c>
      <c r="I1024" t="s">
        <v>2971</v>
      </c>
      <c r="J1024" t="s">
        <v>3062</v>
      </c>
      <c r="K1024">
        <v>-0.02</v>
      </c>
      <c r="L1024">
        <v>-2.5000000000000005E-2</v>
      </c>
      <c r="M1024">
        <f t="shared" si="15"/>
        <v>-5.0000000000000044E-3</v>
      </c>
    </row>
    <row r="1025" spans="1:13">
      <c r="A1025" t="s">
        <v>1581</v>
      </c>
      <c r="B1025">
        <v>605248</v>
      </c>
      <c r="C1025" t="s">
        <v>1607</v>
      </c>
      <c r="D1025">
        <v>905480</v>
      </c>
      <c r="E1025" t="s">
        <v>1608</v>
      </c>
      <c r="F1025">
        <v>605257</v>
      </c>
      <c r="G1025" t="s">
        <v>3608</v>
      </c>
      <c r="H1025" t="s">
        <v>4569</v>
      </c>
      <c r="I1025" t="s">
        <v>246</v>
      </c>
      <c r="J1025" t="s">
        <v>1581</v>
      </c>
      <c r="K1025">
        <v>-0.02</v>
      </c>
      <c r="L1025">
        <v>-4.4167170992234911E-2</v>
      </c>
      <c r="M1025">
        <f t="shared" si="15"/>
        <v>-2.4167170992234911E-2</v>
      </c>
    </row>
    <row r="1026" spans="1:13">
      <c r="A1026" t="s">
        <v>2160</v>
      </c>
      <c r="B1026">
        <v>603014</v>
      </c>
      <c r="C1026" t="s">
        <v>2171</v>
      </c>
      <c r="D1026">
        <v>835464</v>
      </c>
      <c r="E1026" t="s">
        <v>2175</v>
      </c>
      <c r="F1026">
        <v>838024</v>
      </c>
      <c r="G1026" t="s">
        <v>4553</v>
      </c>
      <c r="H1026" t="s">
        <v>4567</v>
      </c>
      <c r="I1026" t="s">
        <v>2971</v>
      </c>
      <c r="J1026" t="s">
        <v>3062</v>
      </c>
      <c r="K1026">
        <v>-0.02</v>
      </c>
      <c r="L1026">
        <v>-2.5000000000000005E-2</v>
      </c>
      <c r="M1026">
        <f t="shared" si="15"/>
        <v>-5.0000000000000044E-3</v>
      </c>
    </row>
    <row r="1027" spans="1:13">
      <c r="A1027" t="s">
        <v>2160</v>
      </c>
      <c r="B1027">
        <v>603014</v>
      </c>
      <c r="C1027" t="s">
        <v>2182</v>
      </c>
      <c r="D1027">
        <v>835336</v>
      </c>
      <c r="E1027" t="s">
        <v>2183</v>
      </c>
      <c r="F1027">
        <v>603355</v>
      </c>
      <c r="G1027" t="s">
        <v>4578</v>
      </c>
      <c r="H1027" t="s">
        <v>4576</v>
      </c>
      <c r="I1027" t="s">
        <v>2971</v>
      </c>
      <c r="J1027" t="s">
        <v>3062</v>
      </c>
      <c r="K1027">
        <v>-0.02</v>
      </c>
      <c r="L1027">
        <v>-3.1755786233798378E-2</v>
      </c>
      <c r="M1027">
        <f t="shared" si="15"/>
        <v>-1.1755786233798377E-2</v>
      </c>
    </row>
    <row r="1028" spans="1:13">
      <c r="A1028" t="s">
        <v>2160</v>
      </c>
      <c r="B1028">
        <v>603014</v>
      </c>
      <c r="C1028" t="s">
        <v>2182</v>
      </c>
      <c r="D1028">
        <v>835336</v>
      </c>
      <c r="E1028" t="s">
        <v>2192</v>
      </c>
      <c r="F1028">
        <v>603375</v>
      </c>
      <c r="G1028" t="s">
        <v>4594</v>
      </c>
      <c r="H1028" t="s">
        <v>4576</v>
      </c>
      <c r="I1028" t="s">
        <v>2971</v>
      </c>
      <c r="J1028" t="s">
        <v>3062</v>
      </c>
      <c r="K1028">
        <v>-0.02</v>
      </c>
      <c r="L1028">
        <v>-2.5000000000000005E-2</v>
      </c>
      <c r="M1028">
        <f t="shared" si="15"/>
        <v>-5.0000000000000044E-3</v>
      </c>
    </row>
    <row r="1029" spans="1:13">
      <c r="A1029" t="s">
        <v>1811</v>
      </c>
      <c r="B1029">
        <v>600001</v>
      </c>
      <c r="C1029" t="s">
        <v>1857</v>
      </c>
      <c r="D1029">
        <v>852616</v>
      </c>
      <c r="E1029" t="s">
        <v>1858</v>
      </c>
      <c r="F1029">
        <v>856200</v>
      </c>
      <c r="G1029" t="s">
        <v>4710</v>
      </c>
      <c r="H1029" t="s">
        <v>3303</v>
      </c>
      <c r="I1029" t="s">
        <v>2547</v>
      </c>
      <c r="J1029" t="s">
        <v>1811</v>
      </c>
      <c r="K1029">
        <v>-0.02</v>
      </c>
      <c r="L1029">
        <v>-4.0000000000000008E-2</v>
      </c>
      <c r="M1029">
        <f t="shared" ref="M1029:M1092" si="16">L1029-K1029</f>
        <v>-2.0000000000000007E-2</v>
      </c>
    </row>
    <row r="1030" spans="1:13">
      <c r="A1030" t="s">
        <v>1779</v>
      </c>
      <c r="B1030">
        <v>604968</v>
      </c>
      <c r="C1030" t="s">
        <v>1780</v>
      </c>
      <c r="D1030">
        <v>873096</v>
      </c>
      <c r="E1030" t="s">
        <v>1783</v>
      </c>
      <c r="F1030">
        <v>897928</v>
      </c>
      <c r="G1030" t="s">
        <v>4706</v>
      </c>
      <c r="H1030" t="s">
        <v>3134</v>
      </c>
      <c r="I1030" t="s">
        <v>2547</v>
      </c>
      <c r="J1030" t="s">
        <v>1779</v>
      </c>
      <c r="K1030">
        <v>-0.02</v>
      </c>
      <c r="L1030">
        <v>-4.2900893679208685E-2</v>
      </c>
      <c r="M1030">
        <f t="shared" si="16"/>
        <v>-2.2900893679208684E-2</v>
      </c>
    </row>
    <row r="1031" spans="1:13">
      <c r="A1031" t="s">
        <v>1779</v>
      </c>
      <c r="B1031">
        <v>604968</v>
      </c>
      <c r="C1031" t="s">
        <v>1780</v>
      </c>
      <c r="D1031">
        <v>873096</v>
      </c>
      <c r="E1031" t="s">
        <v>1781</v>
      </c>
      <c r="F1031">
        <v>898696</v>
      </c>
      <c r="G1031" t="s">
        <v>4704</v>
      </c>
      <c r="H1031" t="s">
        <v>3134</v>
      </c>
      <c r="I1031" t="s">
        <v>2547</v>
      </c>
      <c r="J1031" t="s">
        <v>1779</v>
      </c>
      <c r="K1031">
        <v>-0.02</v>
      </c>
      <c r="L1031">
        <v>-3.9999999999999994E-2</v>
      </c>
      <c r="M1031">
        <f t="shared" si="16"/>
        <v>-1.9999999999999993E-2</v>
      </c>
    </row>
    <row r="1032" spans="1:13">
      <c r="A1032" t="s">
        <v>1444</v>
      </c>
      <c r="B1032">
        <v>801928</v>
      </c>
      <c r="C1032" t="s">
        <v>1458</v>
      </c>
      <c r="D1032">
        <v>927112</v>
      </c>
      <c r="E1032" t="s">
        <v>1463</v>
      </c>
      <c r="F1032">
        <v>927496</v>
      </c>
      <c r="G1032" t="s">
        <v>4473</v>
      </c>
      <c r="H1032" t="s">
        <v>3207</v>
      </c>
      <c r="I1032" t="s">
        <v>2971</v>
      </c>
      <c r="J1032" t="s">
        <v>3208</v>
      </c>
      <c r="K1032">
        <v>-0.02</v>
      </c>
      <c r="L1032">
        <v>-5.1213255049121012E-2</v>
      </c>
      <c r="M1032">
        <f t="shared" si="16"/>
        <v>-3.1213255049121012E-2</v>
      </c>
    </row>
    <row r="1033" spans="1:13">
      <c r="A1033" t="s">
        <v>1444</v>
      </c>
      <c r="B1033">
        <v>801928</v>
      </c>
      <c r="C1033" t="s">
        <v>1488</v>
      </c>
      <c r="D1033">
        <v>990216</v>
      </c>
      <c r="E1033" t="s">
        <v>1494</v>
      </c>
      <c r="F1033">
        <v>927880</v>
      </c>
      <c r="G1033" t="s">
        <v>4453</v>
      </c>
      <c r="H1033" t="s">
        <v>4190</v>
      </c>
      <c r="I1033" t="s">
        <v>2971</v>
      </c>
      <c r="J1033" t="s">
        <v>3208</v>
      </c>
      <c r="K1033">
        <v>-0.02</v>
      </c>
      <c r="L1033">
        <v>-0.05</v>
      </c>
      <c r="M1033">
        <f t="shared" si="16"/>
        <v>-3.0000000000000002E-2</v>
      </c>
    </row>
    <row r="1034" spans="1:13">
      <c r="A1034" t="s">
        <v>2146</v>
      </c>
      <c r="B1034">
        <v>856720</v>
      </c>
      <c r="C1034" t="s">
        <v>2151</v>
      </c>
      <c r="D1034">
        <v>857360</v>
      </c>
      <c r="G1034" t="s">
        <v>3648</v>
      </c>
      <c r="H1034" t="s">
        <v>3648</v>
      </c>
      <c r="I1034" t="s">
        <v>246</v>
      </c>
      <c r="J1034" t="s">
        <v>2156</v>
      </c>
      <c r="K1034">
        <v>-0.02</v>
      </c>
      <c r="L1034">
        <v>-0.02</v>
      </c>
      <c r="M1034">
        <f t="shared" si="16"/>
        <v>0</v>
      </c>
    </row>
    <row r="1035" spans="1:13">
      <c r="A1035" t="s">
        <v>2146</v>
      </c>
      <c r="B1035">
        <v>856720</v>
      </c>
      <c r="C1035" t="s">
        <v>2153</v>
      </c>
      <c r="D1035">
        <v>857488</v>
      </c>
      <c r="G1035" t="s">
        <v>3655</v>
      </c>
      <c r="H1035" t="s">
        <v>3655</v>
      </c>
      <c r="I1035" t="s">
        <v>246</v>
      </c>
      <c r="J1035" t="s">
        <v>2748</v>
      </c>
      <c r="K1035">
        <v>-1.2500000000000002E-2</v>
      </c>
      <c r="L1035">
        <v>-1.2500000000000002E-2</v>
      </c>
      <c r="M1035">
        <f t="shared" si="16"/>
        <v>0</v>
      </c>
    </row>
    <row r="1036" spans="1:13">
      <c r="A1036" t="s">
        <v>1811</v>
      </c>
      <c r="B1036">
        <v>600001</v>
      </c>
      <c r="C1036" t="s">
        <v>1845</v>
      </c>
      <c r="D1036">
        <v>851848</v>
      </c>
      <c r="E1036" t="s">
        <v>1849</v>
      </c>
      <c r="F1036">
        <v>600621</v>
      </c>
      <c r="G1036" t="s">
        <v>4718</v>
      </c>
      <c r="H1036" t="s">
        <v>2808</v>
      </c>
      <c r="I1036" t="s">
        <v>2547</v>
      </c>
      <c r="J1036" t="s">
        <v>1811</v>
      </c>
      <c r="K1036">
        <v>-0.02</v>
      </c>
      <c r="L1036">
        <v>-4.4761124778287281E-2</v>
      </c>
      <c r="M1036">
        <f t="shared" si="16"/>
        <v>-2.4761124778287281E-2</v>
      </c>
    </row>
    <row r="1037" spans="1:13">
      <c r="A1037" t="s">
        <v>2160</v>
      </c>
      <c r="B1037">
        <v>603014</v>
      </c>
      <c r="C1037" t="s">
        <v>2161</v>
      </c>
      <c r="D1037">
        <v>834952</v>
      </c>
      <c r="E1037" t="s">
        <v>2164</v>
      </c>
      <c r="F1037">
        <v>603524</v>
      </c>
      <c r="G1037" t="s">
        <v>4613</v>
      </c>
      <c r="H1037" t="s">
        <v>4545</v>
      </c>
      <c r="I1037" t="s">
        <v>2971</v>
      </c>
      <c r="J1037" t="s">
        <v>3062</v>
      </c>
      <c r="K1037">
        <v>-0.02</v>
      </c>
      <c r="L1037">
        <v>-2.5000000000000005E-2</v>
      </c>
      <c r="M1037">
        <f t="shared" si="16"/>
        <v>-5.0000000000000044E-3</v>
      </c>
    </row>
    <row r="1038" spans="1:13">
      <c r="A1038" t="s">
        <v>2160</v>
      </c>
      <c r="B1038">
        <v>603014</v>
      </c>
      <c r="C1038" t="s">
        <v>2161</v>
      </c>
      <c r="D1038">
        <v>834952</v>
      </c>
      <c r="E1038" t="s">
        <v>2163</v>
      </c>
      <c r="F1038">
        <v>603652</v>
      </c>
      <c r="G1038" t="s">
        <v>4618</v>
      </c>
      <c r="H1038" t="s">
        <v>4545</v>
      </c>
      <c r="I1038" t="s">
        <v>2971</v>
      </c>
      <c r="J1038" t="s">
        <v>3062</v>
      </c>
      <c r="K1038">
        <v>-0.02</v>
      </c>
      <c r="L1038">
        <v>-2.7223926364316291E-2</v>
      </c>
      <c r="M1038">
        <f t="shared" si="16"/>
        <v>-7.223926364316291E-3</v>
      </c>
    </row>
    <row r="1039" spans="1:13">
      <c r="A1039" t="s">
        <v>2322</v>
      </c>
      <c r="B1039">
        <v>601152</v>
      </c>
      <c r="C1039" t="s">
        <v>2325</v>
      </c>
      <c r="D1039">
        <v>843016</v>
      </c>
      <c r="E1039" t="s">
        <v>2326</v>
      </c>
      <c r="F1039">
        <v>845960</v>
      </c>
      <c r="G1039" t="s">
        <v>3822</v>
      </c>
      <c r="H1039" t="s">
        <v>3825</v>
      </c>
      <c r="I1039" t="s">
        <v>246</v>
      </c>
      <c r="J1039" t="s">
        <v>2322</v>
      </c>
      <c r="K1039">
        <v>-1.2500000000000002E-2</v>
      </c>
      <c r="L1039">
        <v>-4.4275278067927179E-2</v>
      </c>
      <c r="M1039">
        <f t="shared" si="16"/>
        <v>-3.1775278067927175E-2</v>
      </c>
    </row>
    <row r="1040" spans="1:13">
      <c r="A1040" t="s">
        <v>1444</v>
      </c>
      <c r="B1040">
        <v>801928</v>
      </c>
      <c r="C1040" t="s">
        <v>1484</v>
      </c>
      <c r="D1040">
        <v>985736</v>
      </c>
      <c r="E1040" t="s">
        <v>246</v>
      </c>
      <c r="F1040">
        <v>986376</v>
      </c>
      <c r="G1040" t="s">
        <v>4480</v>
      </c>
      <c r="H1040" t="s">
        <v>4139</v>
      </c>
      <c r="I1040" t="s">
        <v>2971</v>
      </c>
      <c r="J1040" t="s">
        <v>3208</v>
      </c>
      <c r="K1040">
        <v>-0.02</v>
      </c>
      <c r="L1040">
        <v>-0.05</v>
      </c>
      <c r="M1040">
        <f t="shared" si="16"/>
        <v>-3.0000000000000002E-2</v>
      </c>
    </row>
    <row r="1041" spans="1:13">
      <c r="A1041" t="s">
        <v>1444</v>
      </c>
      <c r="B1041">
        <v>801928</v>
      </c>
      <c r="C1041" t="s">
        <v>1488</v>
      </c>
      <c r="D1041">
        <v>990216</v>
      </c>
      <c r="E1041" t="s">
        <v>1492</v>
      </c>
      <c r="F1041">
        <v>991240</v>
      </c>
      <c r="G1041" t="s">
        <v>4461</v>
      </c>
      <c r="H1041" t="s">
        <v>4190</v>
      </c>
      <c r="I1041" t="s">
        <v>2971</v>
      </c>
      <c r="J1041" t="s">
        <v>3208</v>
      </c>
      <c r="K1041">
        <v>-0.02</v>
      </c>
      <c r="L1041">
        <v>-0.05</v>
      </c>
      <c r="M1041">
        <f t="shared" si="16"/>
        <v>-3.0000000000000002E-2</v>
      </c>
    </row>
    <row r="1042" spans="1:13">
      <c r="A1042" t="s">
        <v>2146</v>
      </c>
      <c r="B1042">
        <v>856720</v>
      </c>
      <c r="C1042" t="s">
        <v>2155</v>
      </c>
      <c r="D1042">
        <v>857616</v>
      </c>
      <c r="G1042" t="s">
        <v>3657</v>
      </c>
      <c r="H1042" t="s">
        <v>3657</v>
      </c>
      <c r="I1042" t="s">
        <v>246</v>
      </c>
      <c r="J1042" t="s">
        <v>2748</v>
      </c>
      <c r="K1042">
        <v>-1.2500000000000002E-2</v>
      </c>
      <c r="L1042">
        <v>-1.2500000000000002E-2</v>
      </c>
      <c r="M1042">
        <f t="shared" si="16"/>
        <v>0</v>
      </c>
    </row>
    <row r="1043" spans="1:13">
      <c r="A1043" t="s">
        <v>2160</v>
      </c>
      <c r="B1043">
        <v>603014</v>
      </c>
      <c r="C1043" t="s">
        <v>2182</v>
      </c>
      <c r="D1043">
        <v>835336</v>
      </c>
      <c r="E1043" t="s">
        <v>2188</v>
      </c>
      <c r="F1043">
        <v>994440</v>
      </c>
      <c r="G1043" t="s">
        <v>4584</v>
      </c>
      <c r="H1043" t="s">
        <v>4576</v>
      </c>
      <c r="I1043" t="s">
        <v>2971</v>
      </c>
      <c r="J1043" t="s">
        <v>3062</v>
      </c>
      <c r="K1043">
        <v>-0.02</v>
      </c>
      <c r="L1043">
        <v>-2.5949836968471234E-2</v>
      </c>
      <c r="M1043">
        <f t="shared" si="16"/>
        <v>-5.9498369684712338E-3</v>
      </c>
    </row>
    <row r="1044" spans="1:13">
      <c r="A1044" t="s">
        <v>2146</v>
      </c>
      <c r="B1044">
        <v>856720</v>
      </c>
      <c r="C1044" t="s">
        <v>2152</v>
      </c>
      <c r="D1044">
        <v>864656</v>
      </c>
      <c r="G1044" t="s">
        <v>3651</v>
      </c>
      <c r="H1044" t="s">
        <v>3651</v>
      </c>
      <c r="I1044" t="s">
        <v>246</v>
      </c>
      <c r="J1044" t="s">
        <v>1997</v>
      </c>
      <c r="K1044">
        <v>-0.02</v>
      </c>
      <c r="L1044">
        <v>-0.02</v>
      </c>
      <c r="M1044">
        <f t="shared" si="16"/>
        <v>0</v>
      </c>
    </row>
    <row r="1045" spans="1:13">
      <c r="A1045" t="s">
        <v>2146</v>
      </c>
      <c r="B1045">
        <v>856720</v>
      </c>
      <c r="C1045" t="s">
        <v>1958</v>
      </c>
      <c r="D1045">
        <v>865296</v>
      </c>
      <c r="G1045" t="s">
        <v>3649</v>
      </c>
      <c r="H1045" t="s">
        <v>3649</v>
      </c>
      <c r="I1045" t="s">
        <v>246</v>
      </c>
      <c r="J1045" t="s">
        <v>1581</v>
      </c>
      <c r="K1045">
        <v>-0.02</v>
      </c>
      <c r="L1045">
        <v>-0.02</v>
      </c>
      <c r="M1045">
        <f t="shared" si="16"/>
        <v>0</v>
      </c>
    </row>
    <row r="1046" spans="1:13">
      <c r="A1046" t="s">
        <v>1244</v>
      </c>
      <c r="B1046">
        <v>602284</v>
      </c>
      <c r="C1046" t="s">
        <v>1324</v>
      </c>
      <c r="D1046">
        <v>880008</v>
      </c>
      <c r="E1046" t="s">
        <v>1333</v>
      </c>
      <c r="F1046">
        <v>819600</v>
      </c>
      <c r="G1046" t="s">
        <v>4074</v>
      </c>
      <c r="H1046" t="s">
        <v>4159</v>
      </c>
      <c r="I1046" t="s">
        <v>2457</v>
      </c>
      <c r="J1046" t="s">
        <v>2739</v>
      </c>
      <c r="K1046">
        <v>-0.02</v>
      </c>
      <c r="L1046">
        <v>-0.05</v>
      </c>
      <c r="M1046">
        <f t="shared" si="16"/>
        <v>-3.0000000000000002E-2</v>
      </c>
    </row>
    <row r="1047" spans="1:13">
      <c r="A1047" t="s">
        <v>1615</v>
      </c>
      <c r="B1047">
        <v>700437</v>
      </c>
      <c r="C1047" t="s">
        <v>1629</v>
      </c>
      <c r="D1047">
        <v>914696</v>
      </c>
      <c r="G1047" t="s">
        <v>4192</v>
      </c>
      <c r="H1047" t="s">
        <v>4192</v>
      </c>
      <c r="I1047" t="s">
        <v>2457</v>
      </c>
      <c r="J1047" t="s">
        <v>1615</v>
      </c>
      <c r="K1047">
        <v>0</v>
      </c>
      <c r="L1047">
        <v>-1.4999999999999999E-2</v>
      </c>
      <c r="M1047">
        <f t="shared" si="16"/>
        <v>-1.4999999999999999E-2</v>
      </c>
    </row>
    <row r="1048" spans="1:13">
      <c r="A1048" t="s">
        <v>1615</v>
      </c>
      <c r="B1048">
        <v>700437</v>
      </c>
      <c r="C1048" t="s">
        <v>1673</v>
      </c>
      <c r="D1048">
        <v>915080</v>
      </c>
      <c r="E1048" t="s">
        <v>1678</v>
      </c>
      <c r="F1048">
        <v>919688</v>
      </c>
      <c r="G1048" t="s">
        <v>4191</v>
      </c>
      <c r="H1048" t="s">
        <v>3885</v>
      </c>
      <c r="I1048" t="s">
        <v>2457</v>
      </c>
      <c r="J1048" t="s">
        <v>1615</v>
      </c>
      <c r="K1048">
        <v>-0.02</v>
      </c>
      <c r="L1048">
        <v>-3.5000000000000003E-2</v>
      </c>
      <c r="M1048">
        <f t="shared" si="16"/>
        <v>-1.5000000000000003E-2</v>
      </c>
    </row>
    <row r="1049" spans="1:13">
      <c r="A1049" t="s">
        <v>2248</v>
      </c>
      <c r="B1049">
        <v>600154</v>
      </c>
      <c r="C1049" t="s">
        <v>2264</v>
      </c>
      <c r="D1049">
        <v>809992</v>
      </c>
      <c r="E1049" t="s">
        <v>2265</v>
      </c>
      <c r="F1049">
        <v>600203</v>
      </c>
      <c r="G1049" t="s">
        <v>4729</v>
      </c>
      <c r="H1049" t="s">
        <v>2800</v>
      </c>
      <c r="I1049" t="s">
        <v>2547</v>
      </c>
      <c r="J1049" t="s">
        <v>2248</v>
      </c>
      <c r="K1049">
        <v>-0.02</v>
      </c>
      <c r="L1049">
        <v>-0.05</v>
      </c>
      <c r="M1049">
        <f t="shared" si="16"/>
        <v>-3.0000000000000002E-2</v>
      </c>
    </row>
    <row r="1050" spans="1:13">
      <c r="A1050" t="s">
        <v>1997</v>
      </c>
      <c r="B1050">
        <v>824584</v>
      </c>
      <c r="C1050" t="s">
        <v>1999</v>
      </c>
      <c r="D1050">
        <v>902792</v>
      </c>
      <c r="E1050" t="s">
        <v>2004</v>
      </c>
      <c r="F1050">
        <v>601440</v>
      </c>
      <c r="G1050" t="s">
        <v>3752</v>
      </c>
      <c r="H1050" t="s">
        <v>2812</v>
      </c>
      <c r="I1050" t="s">
        <v>246</v>
      </c>
      <c r="J1050" t="s">
        <v>1997</v>
      </c>
      <c r="K1050">
        <v>-0.02</v>
      </c>
      <c r="L1050">
        <v>-5.0113954954350934E-2</v>
      </c>
      <c r="M1050">
        <f t="shared" si="16"/>
        <v>-3.0113954954350933E-2</v>
      </c>
    </row>
    <row r="1051" spans="1:13">
      <c r="A1051" t="s">
        <v>2248</v>
      </c>
      <c r="B1051">
        <v>600154</v>
      </c>
      <c r="C1051" t="s">
        <v>2250</v>
      </c>
      <c r="D1051">
        <v>808328</v>
      </c>
      <c r="E1051" t="s">
        <v>2253</v>
      </c>
      <c r="F1051">
        <v>809480</v>
      </c>
      <c r="G1051" t="s">
        <v>4730</v>
      </c>
      <c r="H1051" t="s">
        <v>4637</v>
      </c>
      <c r="I1051" t="s">
        <v>2547</v>
      </c>
      <c r="J1051" t="s">
        <v>2248</v>
      </c>
      <c r="K1051">
        <v>-0.02</v>
      </c>
      <c r="L1051">
        <v>-0.05</v>
      </c>
      <c r="M1051">
        <f t="shared" si="16"/>
        <v>-3.0000000000000002E-2</v>
      </c>
    </row>
    <row r="1052" spans="1:13">
      <c r="A1052" t="s">
        <v>2248</v>
      </c>
      <c r="B1052">
        <v>600154</v>
      </c>
      <c r="C1052" t="s">
        <v>2264</v>
      </c>
      <c r="D1052">
        <v>809992</v>
      </c>
      <c r="E1052" t="s">
        <v>2266</v>
      </c>
      <c r="F1052">
        <v>810376</v>
      </c>
      <c r="G1052" t="s">
        <v>4731</v>
      </c>
      <c r="H1052" t="s">
        <v>2800</v>
      </c>
      <c r="I1052" t="s">
        <v>2547</v>
      </c>
      <c r="J1052" t="s">
        <v>2248</v>
      </c>
      <c r="K1052">
        <v>-0.02</v>
      </c>
      <c r="L1052">
        <v>-0.05</v>
      </c>
      <c r="M1052">
        <f t="shared" si="16"/>
        <v>-3.0000000000000002E-2</v>
      </c>
    </row>
    <row r="1053" spans="1:13">
      <c r="A1053" t="s">
        <v>1444</v>
      </c>
      <c r="B1053">
        <v>801928</v>
      </c>
      <c r="C1053" t="s">
        <v>1488</v>
      </c>
      <c r="D1053">
        <v>990216</v>
      </c>
      <c r="E1053" t="s">
        <v>1491</v>
      </c>
      <c r="F1053">
        <v>929544</v>
      </c>
      <c r="G1053" t="s">
        <v>4455</v>
      </c>
      <c r="H1053" t="s">
        <v>4190</v>
      </c>
      <c r="I1053" t="s">
        <v>2971</v>
      </c>
      <c r="J1053" t="s">
        <v>3208</v>
      </c>
      <c r="K1053">
        <v>-0.02</v>
      </c>
      <c r="L1053">
        <v>-0.05</v>
      </c>
      <c r="M1053">
        <f t="shared" si="16"/>
        <v>-3.0000000000000002E-2</v>
      </c>
    </row>
    <row r="1054" spans="1:13">
      <c r="A1054" t="s">
        <v>2160</v>
      </c>
      <c r="B1054">
        <v>603014</v>
      </c>
      <c r="C1054" t="s">
        <v>2182</v>
      </c>
      <c r="D1054">
        <v>835336</v>
      </c>
      <c r="E1054" t="s">
        <v>2190</v>
      </c>
      <c r="F1054">
        <v>939784</v>
      </c>
      <c r="G1054" t="s">
        <v>4587</v>
      </c>
      <c r="H1054" t="s">
        <v>4576</v>
      </c>
      <c r="I1054" t="s">
        <v>2971</v>
      </c>
      <c r="J1054" t="s">
        <v>3062</v>
      </c>
      <c r="K1054">
        <v>-0.02</v>
      </c>
      <c r="L1054">
        <v>-2.9049688372009667E-2</v>
      </c>
      <c r="M1054">
        <f t="shared" si="16"/>
        <v>-9.0496883720096663E-3</v>
      </c>
    </row>
    <row r="1055" spans="1:13">
      <c r="A1055" t="s">
        <v>2160</v>
      </c>
      <c r="B1055">
        <v>603014</v>
      </c>
      <c r="C1055" t="s">
        <v>2182</v>
      </c>
      <c r="D1055">
        <v>835336</v>
      </c>
      <c r="E1055" t="s">
        <v>2191</v>
      </c>
      <c r="F1055">
        <v>940040</v>
      </c>
      <c r="G1055" t="s">
        <v>4604</v>
      </c>
      <c r="H1055" t="s">
        <v>4576</v>
      </c>
      <c r="I1055" t="s">
        <v>2971</v>
      </c>
      <c r="J1055" t="s">
        <v>3062</v>
      </c>
      <c r="K1055">
        <v>-0.02</v>
      </c>
      <c r="L1055">
        <v>-3.8344629520064649E-2</v>
      </c>
      <c r="M1055">
        <f t="shared" si="16"/>
        <v>-1.8344629520064649E-2</v>
      </c>
    </row>
    <row r="1056" spans="1:13">
      <c r="A1056" t="s">
        <v>1184</v>
      </c>
      <c r="B1056">
        <v>605196</v>
      </c>
      <c r="C1056" t="s">
        <v>1243</v>
      </c>
      <c r="D1056">
        <v>940680</v>
      </c>
      <c r="G1056" t="s">
        <v>2849</v>
      </c>
      <c r="H1056" t="s">
        <v>2849</v>
      </c>
      <c r="I1056" t="s">
        <v>2403</v>
      </c>
      <c r="J1056" t="s">
        <v>1184</v>
      </c>
      <c r="K1056">
        <v>-1.7500000000000009E-2</v>
      </c>
      <c r="L1056">
        <v>-1.8750000000000003E-2</v>
      </c>
      <c r="M1056">
        <f t="shared" si="16"/>
        <v>-1.2499999999999942E-3</v>
      </c>
    </row>
    <row r="1057" spans="1:13">
      <c r="A1057" t="s">
        <v>1717</v>
      </c>
      <c r="B1057">
        <v>700645</v>
      </c>
      <c r="C1057" t="s">
        <v>1742</v>
      </c>
      <c r="D1057">
        <v>949384</v>
      </c>
      <c r="E1057" t="s">
        <v>1747</v>
      </c>
      <c r="F1057">
        <v>950536</v>
      </c>
      <c r="G1057" t="s">
        <v>4141</v>
      </c>
      <c r="H1057" t="s">
        <v>4216</v>
      </c>
      <c r="I1057" t="s">
        <v>2457</v>
      </c>
      <c r="J1057" t="s">
        <v>1717</v>
      </c>
      <c r="K1057">
        <v>-0.02</v>
      </c>
      <c r="L1057">
        <v>-4.4999999999999998E-2</v>
      </c>
      <c r="M1057">
        <f t="shared" si="16"/>
        <v>-2.4999999999999998E-2</v>
      </c>
    </row>
    <row r="1058" spans="1:13">
      <c r="A1058" t="s">
        <v>1496</v>
      </c>
      <c r="B1058">
        <v>951432</v>
      </c>
      <c r="C1058" t="s">
        <v>1497</v>
      </c>
      <c r="D1058">
        <v>952712</v>
      </c>
      <c r="E1058" t="s">
        <v>1498</v>
      </c>
      <c r="F1058">
        <v>952968</v>
      </c>
      <c r="G1058" t="s">
        <v>4528</v>
      </c>
      <c r="H1058" t="s">
        <v>4516</v>
      </c>
      <c r="I1058" t="s">
        <v>2971</v>
      </c>
      <c r="J1058" t="s">
        <v>2108</v>
      </c>
      <c r="K1058">
        <v>-0.02</v>
      </c>
      <c r="L1058">
        <v>-4.0000000000000008E-2</v>
      </c>
      <c r="M1058">
        <f t="shared" si="16"/>
        <v>-2.0000000000000007E-2</v>
      </c>
    </row>
    <row r="1059" spans="1:13">
      <c r="A1059" t="s">
        <v>1929</v>
      </c>
      <c r="B1059">
        <v>953224</v>
      </c>
      <c r="C1059" t="s">
        <v>19</v>
      </c>
      <c r="D1059">
        <v>964744</v>
      </c>
      <c r="G1059" t="s">
        <v>3550</v>
      </c>
      <c r="H1059" t="s">
        <v>3550</v>
      </c>
      <c r="I1059" t="s">
        <v>246</v>
      </c>
      <c r="J1059" t="s">
        <v>2479</v>
      </c>
      <c r="K1059">
        <v>-5.0000000000000001E-3</v>
      </c>
      <c r="L1059">
        <v>-3.0300618671854594E-2</v>
      </c>
      <c r="M1059">
        <f t="shared" si="16"/>
        <v>-2.5300618671854593E-2</v>
      </c>
    </row>
    <row r="1060" spans="1:13">
      <c r="A1060" t="s">
        <v>2319</v>
      </c>
      <c r="B1060">
        <v>834312</v>
      </c>
      <c r="C1060" t="s">
        <v>2321</v>
      </c>
      <c r="D1060">
        <v>996360</v>
      </c>
      <c r="G1060" t="s">
        <v>3516</v>
      </c>
      <c r="H1060" t="s">
        <v>3516</v>
      </c>
      <c r="I1060" t="s">
        <v>3415</v>
      </c>
      <c r="J1060" t="s">
        <v>4732</v>
      </c>
      <c r="K1060">
        <v>-0.02</v>
      </c>
      <c r="L1060">
        <v>-3.9999999999999994E-2</v>
      </c>
      <c r="M1060">
        <f t="shared" si="16"/>
        <v>-1.9999999999999993E-2</v>
      </c>
    </row>
    <row r="1061" spans="1:13">
      <c r="A1061" t="s">
        <v>2146</v>
      </c>
      <c r="B1061">
        <v>856720</v>
      </c>
      <c r="C1061" t="s">
        <v>2148</v>
      </c>
      <c r="D1061">
        <v>2315792</v>
      </c>
      <c r="E1061" t="s">
        <v>1203</v>
      </c>
      <c r="F1061">
        <v>2322704</v>
      </c>
      <c r="G1061" t="s">
        <v>2427</v>
      </c>
      <c r="H1061" t="s">
        <v>4733</v>
      </c>
      <c r="I1061" t="s">
        <v>2403</v>
      </c>
      <c r="J1061" t="s">
        <v>1184</v>
      </c>
      <c r="K1061">
        <v>0</v>
      </c>
      <c r="L1061">
        <v>0</v>
      </c>
      <c r="M1061">
        <f t="shared" si="16"/>
        <v>0</v>
      </c>
    </row>
    <row r="1062" spans="1:13">
      <c r="A1062" t="s">
        <v>2146</v>
      </c>
      <c r="B1062">
        <v>856720</v>
      </c>
      <c r="C1062" t="s">
        <v>2148</v>
      </c>
      <c r="D1062">
        <v>2315792</v>
      </c>
      <c r="E1062" t="s">
        <v>1204</v>
      </c>
      <c r="F1062">
        <v>2322960</v>
      </c>
      <c r="G1062" t="s">
        <v>2433</v>
      </c>
      <c r="H1062" t="s">
        <v>4733</v>
      </c>
      <c r="I1062" t="s">
        <v>2403</v>
      </c>
      <c r="J1062" t="s">
        <v>1184</v>
      </c>
      <c r="K1062">
        <v>0</v>
      </c>
      <c r="L1062">
        <v>0</v>
      </c>
      <c r="M1062">
        <f t="shared" si="16"/>
        <v>0</v>
      </c>
    </row>
    <row r="1063" spans="1:13">
      <c r="A1063" t="s">
        <v>1405</v>
      </c>
      <c r="B1063">
        <v>2344592</v>
      </c>
      <c r="C1063" t="s">
        <v>1410</v>
      </c>
      <c r="D1063">
        <v>2316048</v>
      </c>
      <c r="E1063" t="s">
        <v>1427</v>
      </c>
      <c r="F1063">
        <v>2325264</v>
      </c>
      <c r="G1063" t="s">
        <v>3473</v>
      </c>
      <c r="H1063" t="s">
        <v>4525</v>
      </c>
      <c r="I1063" t="s">
        <v>3415</v>
      </c>
      <c r="J1063" t="s">
        <v>4526</v>
      </c>
      <c r="K1063">
        <v>-0.02</v>
      </c>
      <c r="L1063">
        <v>-3.9999999999999994E-2</v>
      </c>
      <c r="M1063">
        <f t="shared" si="16"/>
        <v>-1.9999999999999993E-2</v>
      </c>
    </row>
    <row r="1064" spans="1:13">
      <c r="A1064" t="s">
        <v>1405</v>
      </c>
      <c r="B1064">
        <v>2344592</v>
      </c>
      <c r="C1064" t="s">
        <v>1410</v>
      </c>
      <c r="D1064">
        <v>2316048</v>
      </c>
      <c r="E1064" t="s">
        <v>1417</v>
      </c>
      <c r="F1064">
        <v>2326288</v>
      </c>
      <c r="G1064" t="s">
        <v>3498</v>
      </c>
      <c r="H1064" t="s">
        <v>4525</v>
      </c>
      <c r="I1064" t="s">
        <v>3415</v>
      </c>
      <c r="J1064" t="s">
        <v>4526</v>
      </c>
      <c r="K1064">
        <v>-0.02</v>
      </c>
      <c r="L1064">
        <v>-3.9999999999999994E-2</v>
      </c>
      <c r="M1064">
        <f t="shared" si="16"/>
        <v>-1.9999999999999993E-2</v>
      </c>
    </row>
    <row r="1065" spans="1:13">
      <c r="A1065" t="s">
        <v>1405</v>
      </c>
      <c r="B1065">
        <v>2344592</v>
      </c>
      <c r="C1065" t="s">
        <v>1410</v>
      </c>
      <c r="D1065">
        <v>2316048</v>
      </c>
      <c r="E1065" t="s">
        <v>1426</v>
      </c>
      <c r="F1065">
        <v>2326544</v>
      </c>
      <c r="G1065" t="s">
        <v>3501</v>
      </c>
      <c r="H1065" t="s">
        <v>4525</v>
      </c>
      <c r="I1065" t="s">
        <v>3415</v>
      </c>
      <c r="J1065" t="s">
        <v>4526</v>
      </c>
      <c r="K1065">
        <v>-0.02</v>
      </c>
      <c r="L1065">
        <v>-3.9999999999999994E-2</v>
      </c>
      <c r="M1065">
        <f t="shared" si="16"/>
        <v>-1.9999999999999993E-2</v>
      </c>
    </row>
    <row r="1066" spans="1:13">
      <c r="A1066" t="s">
        <v>1405</v>
      </c>
      <c r="B1066">
        <v>2344592</v>
      </c>
      <c r="C1066" t="s">
        <v>1430</v>
      </c>
      <c r="D1066">
        <v>2316176</v>
      </c>
      <c r="E1066" t="s">
        <v>1431</v>
      </c>
      <c r="F1066">
        <v>2328336</v>
      </c>
      <c r="G1066" t="s">
        <v>3427</v>
      </c>
      <c r="H1066" t="s">
        <v>4537</v>
      </c>
      <c r="I1066" t="s">
        <v>3415</v>
      </c>
      <c r="J1066" t="s">
        <v>4538</v>
      </c>
      <c r="K1066">
        <v>-0.02</v>
      </c>
      <c r="L1066">
        <v>-7.9229814869090559E-2</v>
      </c>
      <c r="M1066">
        <f t="shared" si="16"/>
        <v>-5.9229814869090555E-2</v>
      </c>
    </row>
    <row r="1067" spans="1:13">
      <c r="A1067" t="s">
        <v>2146</v>
      </c>
      <c r="B1067">
        <v>856720</v>
      </c>
      <c r="C1067" t="s">
        <v>2148</v>
      </c>
      <c r="D1067">
        <v>2315792</v>
      </c>
      <c r="E1067" t="s">
        <v>1205</v>
      </c>
      <c r="F1067">
        <v>2323088</v>
      </c>
      <c r="G1067" t="s">
        <v>2438</v>
      </c>
      <c r="H1067" t="s">
        <v>4733</v>
      </c>
      <c r="I1067" t="s">
        <v>2403</v>
      </c>
      <c r="J1067" t="s">
        <v>1184</v>
      </c>
      <c r="K1067">
        <v>0</v>
      </c>
      <c r="L1067">
        <v>0</v>
      </c>
      <c r="M1067">
        <f t="shared" si="16"/>
        <v>0</v>
      </c>
    </row>
    <row r="1068" spans="1:13">
      <c r="A1068" t="s">
        <v>1405</v>
      </c>
      <c r="B1068">
        <v>2344592</v>
      </c>
      <c r="C1068" t="s">
        <v>1410</v>
      </c>
      <c r="D1068">
        <v>2316048</v>
      </c>
      <c r="E1068" t="s">
        <v>1425</v>
      </c>
      <c r="F1068">
        <v>2325648</v>
      </c>
      <c r="G1068" t="s">
        <v>3482</v>
      </c>
      <c r="H1068" t="s">
        <v>4525</v>
      </c>
      <c r="I1068" t="s">
        <v>3415</v>
      </c>
      <c r="J1068" t="s">
        <v>4526</v>
      </c>
      <c r="K1068">
        <v>-0.02</v>
      </c>
      <c r="L1068">
        <v>-3.9999999999999994E-2</v>
      </c>
      <c r="M1068">
        <f t="shared" si="16"/>
        <v>-1.9999999999999993E-2</v>
      </c>
    </row>
    <row r="1069" spans="1:13">
      <c r="A1069" t="s">
        <v>1405</v>
      </c>
      <c r="B1069">
        <v>2344592</v>
      </c>
      <c r="C1069" t="s">
        <v>1410</v>
      </c>
      <c r="D1069">
        <v>2316048</v>
      </c>
      <c r="E1069" t="s">
        <v>1419</v>
      </c>
      <c r="F1069">
        <v>2325776</v>
      </c>
      <c r="G1069" t="s">
        <v>3485</v>
      </c>
      <c r="H1069" t="s">
        <v>4525</v>
      </c>
      <c r="I1069" t="s">
        <v>3415</v>
      </c>
      <c r="J1069" t="s">
        <v>4526</v>
      </c>
      <c r="K1069">
        <v>-0.02</v>
      </c>
      <c r="L1069">
        <v>-3.9999999999999994E-2</v>
      </c>
      <c r="M1069">
        <f t="shared" si="16"/>
        <v>-1.9999999999999993E-2</v>
      </c>
    </row>
    <row r="1070" spans="1:13">
      <c r="A1070" t="s">
        <v>2160</v>
      </c>
      <c r="B1070">
        <v>603014</v>
      </c>
      <c r="C1070" t="s">
        <v>2161</v>
      </c>
      <c r="D1070">
        <v>834952</v>
      </c>
      <c r="E1070" t="s">
        <v>2165</v>
      </c>
      <c r="F1070">
        <v>603331</v>
      </c>
      <c r="G1070" t="s">
        <v>4616</v>
      </c>
      <c r="H1070" t="s">
        <v>4545</v>
      </c>
      <c r="I1070" t="s">
        <v>2971</v>
      </c>
      <c r="J1070" t="s">
        <v>3062</v>
      </c>
      <c r="K1070">
        <v>-0.02</v>
      </c>
      <c r="L1070">
        <v>-2.9114956885558232E-2</v>
      </c>
      <c r="M1070">
        <f t="shared" si="16"/>
        <v>-9.1149568855582314E-3</v>
      </c>
    </row>
    <row r="1071" spans="1:13">
      <c r="A1071" t="s">
        <v>1811</v>
      </c>
      <c r="B1071">
        <v>600001</v>
      </c>
      <c r="C1071" t="s">
        <v>1851</v>
      </c>
      <c r="D1071">
        <v>852360</v>
      </c>
      <c r="E1071" t="s">
        <v>1854</v>
      </c>
      <c r="F1071">
        <v>855176</v>
      </c>
      <c r="G1071" t="s">
        <v>4726</v>
      </c>
      <c r="H1071" t="s">
        <v>3670</v>
      </c>
      <c r="I1071" t="s">
        <v>2547</v>
      </c>
      <c r="J1071" t="s">
        <v>1811</v>
      </c>
      <c r="K1071">
        <v>-0.02</v>
      </c>
      <c r="L1071">
        <v>-6.469317589834854E-2</v>
      </c>
      <c r="M1071">
        <f t="shared" si="16"/>
        <v>-4.4693175898348536E-2</v>
      </c>
    </row>
    <row r="1072" spans="1:13">
      <c r="A1072" t="s">
        <v>1997</v>
      </c>
      <c r="B1072">
        <v>824584</v>
      </c>
      <c r="C1072" t="s">
        <v>2006</v>
      </c>
      <c r="D1072">
        <v>902664</v>
      </c>
      <c r="E1072" t="s">
        <v>2007</v>
      </c>
      <c r="F1072">
        <v>903688</v>
      </c>
      <c r="G1072" t="s">
        <v>3728</v>
      </c>
      <c r="H1072" t="s">
        <v>3114</v>
      </c>
      <c r="I1072" t="s">
        <v>246</v>
      </c>
      <c r="J1072" t="s">
        <v>1997</v>
      </c>
      <c r="K1072">
        <v>-0.02</v>
      </c>
      <c r="L1072">
        <v>-4.4999999999999998E-2</v>
      </c>
      <c r="M1072">
        <f t="shared" si="16"/>
        <v>-2.4999999999999998E-2</v>
      </c>
    </row>
    <row r="1073" spans="1:13">
      <c r="A1073" t="s">
        <v>1444</v>
      </c>
      <c r="B1073">
        <v>801928</v>
      </c>
      <c r="C1073" t="s">
        <v>1445</v>
      </c>
      <c r="D1073">
        <v>989704</v>
      </c>
      <c r="E1073" t="s">
        <v>1447</v>
      </c>
      <c r="F1073">
        <v>926728</v>
      </c>
      <c r="G1073" t="s">
        <v>4422</v>
      </c>
      <c r="H1073" t="s">
        <v>3311</v>
      </c>
      <c r="I1073" t="s">
        <v>2971</v>
      </c>
      <c r="J1073" t="s">
        <v>3208</v>
      </c>
      <c r="K1073">
        <v>-0.02</v>
      </c>
      <c r="L1073">
        <v>-5.0065722543098393E-2</v>
      </c>
      <c r="M1073">
        <f t="shared" si="16"/>
        <v>-3.0065722543098392E-2</v>
      </c>
    </row>
    <row r="1074" spans="1:13">
      <c r="A1074" t="s">
        <v>1444</v>
      </c>
      <c r="B1074">
        <v>801928</v>
      </c>
      <c r="C1074" t="s">
        <v>1458</v>
      </c>
      <c r="D1074">
        <v>927112</v>
      </c>
      <c r="E1074" t="s">
        <v>1462</v>
      </c>
      <c r="F1074">
        <v>927752</v>
      </c>
      <c r="G1074" t="s">
        <v>4471</v>
      </c>
      <c r="H1074" t="s">
        <v>3207</v>
      </c>
      <c r="I1074" t="s">
        <v>2971</v>
      </c>
      <c r="J1074" t="s">
        <v>3208</v>
      </c>
      <c r="K1074">
        <v>-0.02</v>
      </c>
      <c r="L1074">
        <v>-0.05</v>
      </c>
      <c r="M1074">
        <f t="shared" si="16"/>
        <v>-3.0000000000000002E-2</v>
      </c>
    </row>
    <row r="1075" spans="1:13">
      <c r="A1075" t="s">
        <v>1444</v>
      </c>
      <c r="B1075">
        <v>801928</v>
      </c>
      <c r="C1075" t="s">
        <v>1458</v>
      </c>
      <c r="D1075">
        <v>927112</v>
      </c>
      <c r="E1075" t="s">
        <v>1460</v>
      </c>
      <c r="F1075">
        <v>928008</v>
      </c>
      <c r="G1075" t="s">
        <v>4475</v>
      </c>
      <c r="H1075" t="s">
        <v>3207</v>
      </c>
      <c r="I1075" t="s">
        <v>2971</v>
      </c>
      <c r="J1075" t="s">
        <v>3208</v>
      </c>
      <c r="K1075">
        <v>-0.02</v>
      </c>
      <c r="L1075">
        <v>-0.05</v>
      </c>
      <c r="M1075">
        <f t="shared" si="16"/>
        <v>-3.0000000000000002E-2</v>
      </c>
    </row>
    <row r="1076" spans="1:13">
      <c r="A1076" t="s">
        <v>1405</v>
      </c>
      <c r="B1076">
        <v>2344592</v>
      </c>
      <c r="C1076" t="s">
        <v>1410</v>
      </c>
      <c r="D1076">
        <v>2316048</v>
      </c>
      <c r="E1076" t="s">
        <v>1413</v>
      </c>
      <c r="F1076">
        <v>2326160</v>
      </c>
      <c r="G1076" t="s">
        <v>3495</v>
      </c>
      <c r="H1076" t="s">
        <v>4525</v>
      </c>
      <c r="I1076" t="s">
        <v>3415</v>
      </c>
      <c r="J1076" t="s">
        <v>4526</v>
      </c>
      <c r="K1076">
        <v>-0.02</v>
      </c>
      <c r="L1076">
        <v>-3.9999999999999994E-2</v>
      </c>
      <c r="M1076">
        <f t="shared" si="16"/>
        <v>-1.9999999999999993E-2</v>
      </c>
    </row>
    <row r="1077" spans="1:13">
      <c r="A1077" t="s">
        <v>1405</v>
      </c>
      <c r="B1077">
        <v>2344592</v>
      </c>
      <c r="C1077" t="s">
        <v>1410</v>
      </c>
      <c r="D1077">
        <v>2316048</v>
      </c>
      <c r="E1077" t="s">
        <v>1429</v>
      </c>
      <c r="F1077">
        <v>2326928</v>
      </c>
      <c r="G1077" t="s">
        <v>3513</v>
      </c>
      <c r="H1077" t="s">
        <v>4525</v>
      </c>
      <c r="I1077" t="s">
        <v>3415</v>
      </c>
      <c r="J1077" t="s">
        <v>4526</v>
      </c>
      <c r="K1077">
        <v>-0.02</v>
      </c>
      <c r="L1077">
        <v>-3.9999999999999994E-2</v>
      </c>
      <c r="M1077">
        <f t="shared" si="16"/>
        <v>-1.9999999999999993E-2</v>
      </c>
    </row>
    <row r="1078" spans="1:13">
      <c r="A1078" t="s">
        <v>1811</v>
      </c>
      <c r="B1078">
        <v>600001</v>
      </c>
      <c r="C1078" t="s">
        <v>1857</v>
      </c>
      <c r="D1078">
        <v>852616</v>
      </c>
      <c r="E1078" t="s">
        <v>1861</v>
      </c>
      <c r="F1078">
        <v>600570</v>
      </c>
      <c r="G1078" t="s">
        <v>4735</v>
      </c>
      <c r="H1078" t="s">
        <v>3303</v>
      </c>
      <c r="I1078" t="s">
        <v>2547</v>
      </c>
      <c r="J1078" t="s">
        <v>1811</v>
      </c>
      <c r="K1078">
        <v>-0.02</v>
      </c>
      <c r="L1078">
        <v>-4.6975486813162728E-2</v>
      </c>
      <c r="M1078">
        <f t="shared" si="16"/>
        <v>-2.6975486813162728E-2</v>
      </c>
    </row>
    <row r="1079" spans="1:13">
      <c r="A1079" t="s">
        <v>1811</v>
      </c>
      <c r="B1079">
        <v>600001</v>
      </c>
      <c r="C1079" t="s">
        <v>1845</v>
      </c>
      <c r="D1079">
        <v>851848</v>
      </c>
      <c r="E1079" t="s">
        <v>1846</v>
      </c>
      <c r="F1079">
        <v>600748</v>
      </c>
      <c r="G1079" t="s">
        <v>4734</v>
      </c>
      <c r="H1079" t="s">
        <v>2808</v>
      </c>
      <c r="I1079" t="s">
        <v>2547</v>
      </c>
      <c r="J1079" t="s">
        <v>1811</v>
      </c>
      <c r="K1079">
        <v>-0.02</v>
      </c>
      <c r="L1079">
        <v>-4.4154731892812923E-2</v>
      </c>
      <c r="M1079">
        <f t="shared" si="16"/>
        <v>-2.4154731892812923E-2</v>
      </c>
    </row>
    <row r="1080" spans="1:13">
      <c r="A1080" t="s">
        <v>1811</v>
      </c>
      <c r="B1080">
        <v>600001</v>
      </c>
      <c r="C1080" t="s">
        <v>1851</v>
      </c>
      <c r="D1080">
        <v>852360</v>
      </c>
      <c r="E1080" t="s">
        <v>1853</v>
      </c>
      <c r="F1080">
        <v>600756</v>
      </c>
      <c r="G1080" t="s">
        <v>4727</v>
      </c>
      <c r="H1080" t="s">
        <v>3670</v>
      </c>
      <c r="I1080" t="s">
        <v>2547</v>
      </c>
      <c r="J1080" t="s">
        <v>1811</v>
      </c>
      <c r="K1080">
        <v>-0.02</v>
      </c>
      <c r="L1080">
        <v>-4.0000000000000008E-2</v>
      </c>
      <c r="M1080">
        <f t="shared" si="16"/>
        <v>-2.0000000000000007E-2</v>
      </c>
    </row>
    <row r="1081" spans="1:13">
      <c r="A1081" t="s">
        <v>2014</v>
      </c>
      <c r="B1081">
        <v>824328</v>
      </c>
      <c r="C1081" t="s">
        <v>2024</v>
      </c>
      <c r="D1081">
        <v>840456</v>
      </c>
      <c r="E1081" t="s">
        <v>2027</v>
      </c>
      <c r="F1081">
        <v>841736</v>
      </c>
      <c r="G1081" t="s">
        <v>3797</v>
      </c>
      <c r="H1081" t="s">
        <v>4621</v>
      </c>
      <c r="I1081" t="s">
        <v>246</v>
      </c>
      <c r="J1081" t="s">
        <v>2014</v>
      </c>
      <c r="K1081">
        <v>-1.2500000000000002E-2</v>
      </c>
      <c r="L1081">
        <v>-4.5885691424520543E-2</v>
      </c>
      <c r="M1081">
        <f t="shared" si="16"/>
        <v>-3.3385691424520539E-2</v>
      </c>
    </row>
    <row r="1082" spans="1:13">
      <c r="A1082" t="s">
        <v>2160</v>
      </c>
      <c r="B1082">
        <v>603014</v>
      </c>
      <c r="C1082" t="s">
        <v>2182</v>
      </c>
      <c r="D1082">
        <v>835336</v>
      </c>
      <c r="E1082" t="s">
        <v>2193</v>
      </c>
      <c r="F1082">
        <v>843408</v>
      </c>
      <c r="G1082" t="s">
        <v>4597</v>
      </c>
      <c r="H1082" t="s">
        <v>4576</v>
      </c>
      <c r="I1082" t="s">
        <v>2971</v>
      </c>
      <c r="J1082" t="s">
        <v>3062</v>
      </c>
      <c r="K1082">
        <v>-0.02</v>
      </c>
      <c r="L1082">
        <v>-2.5000000000000005E-2</v>
      </c>
      <c r="M1082">
        <f t="shared" si="16"/>
        <v>-5.0000000000000044E-3</v>
      </c>
    </row>
    <row r="1083" spans="1:13">
      <c r="A1083" t="s">
        <v>1444</v>
      </c>
      <c r="B1083">
        <v>801928</v>
      </c>
      <c r="C1083" t="s">
        <v>1484</v>
      </c>
      <c r="D1083">
        <v>985736</v>
      </c>
      <c r="E1083" t="s">
        <v>1486</v>
      </c>
      <c r="F1083">
        <v>986120</v>
      </c>
      <c r="G1083" t="s">
        <v>4482</v>
      </c>
      <c r="H1083" t="s">
        <v>4139</v>
      </c>
      <c r="I1083" t="s">
        <v>2971</v>
      </c>
      <c r="J1083" t="s">
        <v>3208</v>
      </c>
      <c r="K1083">
        <v>-0.02</v>
      </c>
      <c r="L1083">
        <v>-0.05</v>
      </c>
      <c r="M1083">
        <f t="shared" si="16"/>
        <v>-3.0000000000000002E-2</v>
      </c>
    </row>
    <row r="1084" spans="1:13">
      <c r="A1084" t="s">
        <v>1444</v>
      </c>
      <c r="B1084">
        <v>801928</v>
      </c>
      <c r="C1084" t="s">
        <v>1450</v>
      </c>
      <c r="D1084">
        <v>989320</v>
      </c>
      <c r="E1084" t="s">
        <v>1452</v>
      </c>
      <c r="F1084">
        <v>989448</v>
      </c>
      <c r="G1084" t="s">
        <v>4426</v>
      </c>
      <c r="H1084" t="s">
        <v>4169</v>
      </c>
      <c r="I1084" t="s">
        <v>2971</v>
      </c>
      <c r="J1084" t="s">
        <v>3208</v>
      </c>
      <c r="K1084">
        <v>-0.02</v>
      </c>
      <c r="L1084">
        <v>-0.05</v>
      </c>
      <c r="M1084">
        <f t="shared" si="16"/>
        <v>-3.0000000000000002E-2</v>
      </c>
    </row>
    <row r="1085" spans="1:13">
      <c r="A1085" t="s">
        <v>2160</v>
      </c>
      <c r="B1085">
        <v>603014</v>
      </c>
      <c r="C1085" t="s">
        <v>2182</v>
      </c>
      <c r="D1085">
        <v>835336</v>
      </c>
      <c r="E1085" t="s">
        <v>2194</v>
      </c>
      <c r="F1085">
        <v>994312</v>
      </c>
      <c r="G1085" t="s">
        <v>4606</v>
      </c>
      <c r="H1085" t="s">
        <v>4576</v>
      </c>
      <c r="I1085" t="s">
        <v>2971</v>
      </c>
      <c r="J1085" t="s">
        <v>3062</v>
      </c>
      <c r="K1085">
        <v>-0.02</v>
      </c>
      <c r="L1085">
        <v>-2.5000000000000005E-2</v>
      </c>
      <c r="M1085">
        <f t="shared" si="16"/>
        <v>-5.0000000000000044E-3</v>
      </c>
    </row>
    <row r="1086" spans="1:13">
      <c r="A1086" t="s">
        <v>1405</v>
      </c>
      <c r="B1086">
        <v>2344592</v>
      </c>
      <c r="C1086" t="s">
        <v>1430</v>
      </c>
      <c r="D1086">
        <v>2316176</v>
      </c>
      <c r="E1086" t="s">
        <v>1439</v>
      </c>
      <c r="F1086">
        <v>2327440</v>
      </c>
      <c r="G1086" t="s">
        <v>3442</v>
      </c>
      <c r="H1086" t="s">
        <v>4537</v>
      </c>
      <c r="I1086" t="s">
        <v>3415</v>
      </c>
      <c r="J1086" t="s">
        <v>4538</v>
      </c>
      <c r="K1086">
        <v>-0.02</v>
      </c>
      <c r="L1086">
        <v>-3.9999999999999994E-2</v>
      </c>
      <c r="M1086">
        <f t="shared" si="16"/>
        <v>-1.9999999999999993E-2</v>
      </c>
    </row>
    <row r="1087" spans="1:13">
      <c r="A1087" t="s">
        <v>1405</v>
      </c>
      <c r="B1087">
        <v>2344592</v>
      </c>
      <c r="C1087" t="s">
        <v>1430</v>
      </c>
      <c r="D1087">
        <v>2316176</v>
      </c>
      <c r="E1087" t="s">
        <v>1436</v>
      </c>
      <c r="F1087">
        <v>2327696</v>
      </c>
      <c r="G1087" t="s">
        <v>3445</v>
      </c>
      <c r="H1087" t="s">
        <v>4537</v>
      </c>
      <c r="I1087" t="s">
        <v>3415</v>
      </c>
      <c r="J1087" t="s">
        <v>4538</v>
      </c>
      <c r="K1087">
        <v>-0.02</v>
      </c>
      <c r="L1087">
        <v>-3.9999999999999994E-2</v>
      </c>
      <c r="M1087">
        <f t="shared" si="16"/>
        <v>-1.9999999999999993E-2</v>
      </c>
    </row>
    <row r="1088" spans="1:13">
      <c r="A1088" t="s">
        <v>2146</v>
      </c>
      <c r="B1088">
        <v>856720</v>
      </c>
      <c r="C1088" t="s">
        <v>2148</v>
      </c>
      <c r="D1088">
        <v>2315792</v>
      </c>
      <c r="E1088" t="s">
        <v>1407</v>
      </c>
      <c r="F1088">
        <v>2322576</v>
      </c>
      <c r="G1088" t="s">
        <v>2412</v>
      </c>
      <c r="H1088" t="s">
        <v>4733</v>
      </c>
      <c r="I1088" t="s">
        <v>2403</v>
      </c>
      <c r="J1088" t="s">
        <v>1184</v>
      </c>
      <c r="K1088">
        <v>0</v>
      </c>
      <c r="L1088">
        <v>0</v>
      </c>
      <c r="M1088">
        <f t="shared" si="16"/>
        <v>0</v>
      </c>
    </row>
    <row r="1089" spans="1:13">
      <c r="A1089" t="s">
        <v>1997</v>
      </c>
      <c r="B1089">
        <v>824584</v>
      </c>
      <c r="C1089" t="s">
        <v>1999</v>
      </c>
      <c r="D1089">
        <v>902792</v>
      </c>
      <c r="E1089" t="s">
        <v>2002</v>
      </c>
      <c r="F1089">
        <v>601417</v>
      </c>
      <c r="G1089" t="s">
        <v>3747</v>
      </c>
      <c r="H1089" t="s">
        <v>2812</v>
      </c>
      <c r="I1089" t="s">
        <v>246</v>
      </c>
      <c r="J1089" t="s">
        <v>1997</v>
      </c>
      <c r="K1089">
        <v>-0.02</v>
      </c>
      <c r="L1089">
        <v>-4.4999999999999998E-2</v>
      </c>
      <c r="M1089">
        <f t="shared" si="16"/>
        <v>-2.4999999999999998E-2</v>
      </c>
    </row>
    <row r="1090" spans="1:13">
      <c r="A1090" t="s">
        <v>1997</v>
      </c>
      <c r="B1090">
        <v>824584</v>
      </c>
      <c r="C1090" t="s">
        <v>2006</v>
      </c>
      <c r="D1090">
        <v>902664</v>
      </c>
      <c r="E1090" t="s">
        <v>2008</v>
      </c>
      <c r="F1090">
        <v>601449</v>
      </c>
      <c r="G1090" t="s">
        <v>3722</v>
      </c>
      <c r="H1090" t="s">
        <v>3114</v>
      </c>
      <c r="I1090" t="s">
        <v>246</v>
      </c>
      <c r="J1090" t="s">
        <v>1997</v>
      </c>
      <c r="K1090">
        <v>-0.02</v>
      </c>
      <c r="L1090">
        <v>-4.4999999999999998E-2</v>
      </c>
      <c r="M1090">
        <f t="shared" si="16"/>
        <v>-2.4999999999999998E-2</v>
      </c>
    </row>
    <row r="1091" spans="1:13">
      <c r="A1091" t="s">
        <v>2160</v>
      </c>
      <c r="B1091">
        <v>603014</v>
      </c>
      <c r="C1091" t="s">
        <v>2182</v>
      </c>
      <c r="D1091">
        <v>835336</v>
      </c>
      <c r="E1091" t="s">
        <v>2184</v>
      </c>
      <c r="F1091">
        <v>810384</v>
      </c>
      <c r="G1091" t="s">
        <v>4601</v>
      </c>
      <c r="H1091" t="s">
        <v>4576</v>
      </c>
      <c r="I1091" t="s">
        <v>2971</v>
      </c>
      <c r="J1091" t="s">
        <v>3062</v>
      </c>
      <c r="K1091">
        <v>-0.02</v>
      </c>
      <c r="L1091">
        <v>-2.5000000000000005E-2</v>
      </c>
      <c r="M1091">
        <f t="shared" si="16"/>
        <v>-5.0000000000000044E-3</v>
      </c>
    </row>
    <row r="1092" spans="1:13">
      <c r="A1092" t="s">
        <v>1811</v>
      </c>
      <c r="B1092">
        <v>600001</v>
      </c>
      <c r="C1092" t="s">
        <v>1812</v>
      </c>
      <c r="D1092">
        <v>851976</v>
      </c>
      <c r="E1092" t="s">
        <v>1813</v>
      </c>
      <c r="F1092">
        <v>853640</v>
      </c>
      <c r="G1092" t="s">
        <v>4736</v>
      </c>
      <c r="H1092" t="s">
        <v>3409</v>
      </c>
      <c r="I1092" t="s">
        <v>2547</v>
      </c>
      <c r="J1092" t="s">
        <v>1811</v>
      </c>
      <c r="K1092">
        <v>-0.02</v>
      </c>
      <c r="L1092">
        <v>-4.3038092073308443E-2</v>
      </c>
      <c r="M1092">
        <f t="shared" si="16"/>
        <v>-2.3038092073308442E-2</v>
      </c>
    </row>
    <row r="1093" spans="1:13">
      <c r="A1093" t="s">
        <v>1244</v>
      </c>
      <c r="B1093">
        <v>602284</v>
      </c>
      <c r="C1093" t="s">
        <v>1290</v>
      </c>
      <c r="D1093">
        <v>878600</v>
      </c>
      <c r="E1093" t="s">
        <v>1291</v>
      </c>
      <c r="F1093">
        <v>891144</v>
      </c>
      <c r="G1093" t="s">
        <v>3897</v>
      </c>
      <c r="H1093" t="s">
        <v>3900</v>
      </c>
      <c r="I1093" t="s">
        <v>2457</v>
      </c>
      <c r="J1093" t="s">
        <v>2739</v>
      </c>
      <c r="K1093">
        <v>-0.02</v>
      </c>
      <c r="L1093">
        <v>-5.2626580544136256E-2</v>
      </c>
      <c r="M1093">
        <f t="shared" ref="M1093:M1109" si="17">L1093-K1093</f>
        <v>-3.2626580544136252E-2</v>
      </c>
    </row>
    <row r="1094" spans="1:13">
      <c r="A1094" t="s">
        <v>1444</v>
      </c>
      <c r="B1094">
        <v>801928</v>
      </c>
      <c r="C1094" t="s">
        <v>1458</v>
      </c>
      <c r="D1094">
        <v>927112</v>
      </c>
      <c r="E1094" t="s">
        <v>1461</v>
      </c>
      <c r="F1094">
        <v>928264</v>
      </c>
      <c r="G1094" t="s">
        <v>4468</v>
      </c>
      <c r="H1094" t="s">
        <v>3207</v>
      </c>
      <c r="I1094" t="s">
        <v>2971</v>
      </c>
      <c r="J1094" t="s">
        <v>3208</v>
      </c>
      <c r="K1094">
        <v>-0.02</v>
      </c>
      <c r="L1094">
        <v>-0.05</v>
      </c>
      <c r="M1094">
        <f t="shared" si="17"/>
        <v>-3.0000000000000002E-2</v>
      </c>
    </row>
    <row r="1095" spans="1:13">
      <c r="A1095" t="s">
        <v>2146</v>
      </c>
      <c r="B1095">
        <v>856720</v>
      </c>
      <c r="C1095" t="s">
        <v>2148</v>
      </c>
      <c r="D1095">
        <v>2315792</v>
      </c>
      <c r="E1095" t="s">
        <v>1202</v>
      </c>
      <c r="F1095">
        <v>2322832</v>
      </c>
      <c r="G1095" t="s">
        <v>2421</v>
      </c>
      <c r="H1095" t="s">
        <v>4733</v>
      </c>
      <c r="I1095" t="s">
        <v>2403</v>
      </c>
      <c r="J1095" t="s">
        <v>1184</v>
      </c>
      <c r="K1095">
        <v>0</v>
      </c>
      <c r="L1095">
        <v>0</v>
      </c>
      <c r="M1095">
        <f t="shared" si="17"/>
        <v>0</v>
      </c>
    </row>
    <row r="1096" spans="1:13">
      <c r="A1096" t="s">
        <v>2146</v>
      </c>
      <c r="B1096">
        <v>856720</v>
      </c>
      <c r="C1096" t="s">
        <v>2148</v>
      </c>
      <c r="D1096">
        <v>2315792</v>
      </c>
      <c r="E1096" t="s">
        <v>2149</v>
      </c>
      <c r="F1096">
        <v>2323600</v>
      </c>
      <c r="G1096" t="s">
        <v>2443</v>
      </c>
      <c r="H1096" t="s">
        <v>4733</v>
      </c>
      <c r="I1096" t="s">
        <v>2403</v>
      </c>
      <c r="J1096" t="s">
        <v>1184</v>
      </c>
      <c r="K1096">
        <v>0</v>
      </c>
      <c r="L1096">
        <v>0</v>
      </c>
      <c r="M1096">
        <f t="shared" si="17"/>
        <v>0</v>
      </c>
    </row>
    <row r="1097" spans="1:13">
      <c r="A1097" t="s">
        <v>1405</v>
      </c>
      <c r="B1097">
        <v>2344592</v>
      </c>
      <c r="C1097" t="s">
        <v>1410</v>
      </c>
      <c r="D1097">
        <v>2316048</v>
      </c>
      <c r="E1097" t="s">
        <v>1424</v>
      </c>
      <c r="F1097">
        <v>2324880</v>
      </c>
      <c r="G1097" t="s">
        <v>3464</v>
      </c>
      <c r="H1097" t="s">
        <v>4525</v>
      </c>
      <c r="I1097" t="s">
        <v>3415</v>
      </c>
      <c r="J1097" t="s">
        <v>4526</v>
      </c>
      <c r="K1097">
        <v>-0.02</v>
      </c>
      <c r="L1097">
        <v>-3.9999999999999994E-2</v>
      </c>
      <c r="M1097">
        <f t="shared" si="17"/>
        <v>-1.9999999999999993E-2</v>
      </c>
    </row>
    <row r="1098" spans="1:13">
      <c r="A1098" t="s">
        <v>1405</v>
      </c>
      <c r="B1098">
        <v>2344592</v>
      </c>
      <c r="C1098" t="s">
        <v>1410</v>
      </c>
      <c r="D1098">
        <v>2316048</v>
      </c>
      <c r="E1098" t="s">
        <v>1422</v>
      </c>
      <c r="F1098">
        <v>2325904</v>
      </c>
      <c r="G1098" t="s">
        <v>3488</v>
      </c>
      <c r="H1098" t="s">
        <v>4525</v>
      </c>
      <c r="I1098" t="s">
        <v>3415</v>
      </c>
      <c r="J1098" t="s">
        <v>4526</v>
      </c>
      <c r="K1098">
        <v>-0.02</v>
      </c>
      <c r="L1098">
        <v>-3.9999999999999994E-2</v>
      </c>
      <c r="M1098">
        <f t="shared" si="17"/>
        <v>-1.9999999999999993E-2</v>
      </c>
    </row>
    <row r="1099" spans="1:13">
      <c r="A1099" t="s">
        <v>1405</v>
      </c>
      <c r="B1099">
        <v>2344592</v>
      </c>
      <c r="C1099" t="s">
        <v>1410</v>
      </c>
      <c r="D1099">
        <v>2316048</v>
      </c>
      <c r="E1099" t="s">
        <v>1418</v>
      </c>
      <c r="F1099">
        <v>2325008</v>
      </c>
      <c r="G1099" t="s">
        <v>3467</v>
      </c>
      <c r="H1099" t="s">
        <v>4525</v>
      </c>
      <c r="I1099" t="s">
        <v>3415</v>
      </c>
      <c r="J1099" t="s">
        <v>4526</v>
      </c>
      <c r="K1099">
        <v>-0.02</v>
      </c>
      <c r="L1099">
        <v>-3.9999999999999994E-2</v>
      </c>
      <c r="M1099">
        <f t="shared" si="17"/>
        <v>-1.9999999999999993E-2</v>
      </c>
    </row>
    <row r="1100" spans="1:13">
      <c r="A1100" t="s">
        <v>2160</v>
      </c>
      <c r="B1100">
        <v>603014</v>
      </c>
      <c r="C1100" t="s">
        <v>2171</v>
      </c>
      <c r="D1100">
        <v>835464</v>
      </c>
      <c r="E1100" t="s">
        <v>2179</v>
      </c>
      <c r="F1100">
        <v>700782</v>
      </c>
      <c r="G1100" t="s">
        <v>4550</v>
      </c>
      <c r="H1100" t="s">
        <v>4567</v>
      </c>
      <c r="I1100" t="s">
        <v>2971</v>
      </c>
      <c r="J1100" t="s">
        <v>3062</v>
      </c>
      <c r="K1100">
        <v>-0.02</v>
      </c>
      <c r="L1100">
        <v>-2.5000000000000005E-2</v>
      </c>
      <c r="M1100">
        <f t="shared" si="17"/>
        <v>-5.0000000000000044E-3</v>
      </c>
    </row>
    <row r="1101" spans="1:13">
      <c r="A1101" t="s">
        <v>1997</v>
      </c>
      <c r="B1101">
        <v>824584</v>
      </c>
      <c r="C1101" t="s">
        <v>2006</v>
      </c>
      <c r="D1101">
        <v>902664</v>
      </c>
      <c r="E1101" t="s">
        <v>2011</v>
      </c>
      <c r="F1101">
        <v>903816</v>
      </c>
      <c r="G1101" t="s">
        <v>3731</v>
      </c>
      <c r="H1101" t="s">
        <v>3114</v>
      </c>
      <c r="I1101" t="s">
        <v>246</v>
      </c>
      <c r="J1101" t="s">
        <v>1997</v>
      </c>
      <c r="K1101">
        <v>-0.02</v>
      </c>
      <c r="L1101">
        <v>-4.4999999999999998E-2</v>
      </c>
      <c r="M1101">
        <f t="shared" si="17"/>
        <v>-2.4999999999999998E-2</v>
      </c>
    </row>
    <row r="1102" spans="1:13">
      <c r="A1102" t="s">
        <v>1997</v>
      </c>
      <c r="B1102">
        <v>824584</v>
      </c>
      <c r="C1102" t="s">
        <v>2006</v>
      </c>
      <c r="D1102">
        <v>902664</v>
      </c>
      <c r="E1102" t="s">
        <v>2009</v>
      </c>
      <c r="F1102">
        <v>903944</v>
      </c>
      <c r="G1102" t="s">
        <v>3725</v>
      </c>
      <c r="H1102" t="s">
        <v>3114</v>
      </c>
      <c r="I1102" t="s">
        <v>246</v>
      </c>
      <c r="J1102" t="s">
        <v>1997</v>
      </c>
      <c r="K1102">
        <v>-0.02</v>
      </c>
      <c r="L1102">
        <v>-4.4999999999999998E-2</v>
      </c>
      <c r="M1102">
        <f t="shared" si="17"/>
        <v>-2.4999999999999998E-2</v>
      </c>
    </row>
    <row r="1103" spans="1:13">
      <c r="A1103" t="s">
        <v>1405</v>
      </c>
      <c r="B1103">
        <v>2344592</v>
      </c>
      <c r="C1103" t="s">
        <v>1430</v>
      </c>
      <c r="D1103">
        <v>2316176</v>
      </c>
      <c r="E1103" t="s">
        <v>1443</v>
      </c>
      <c r="F1103">
        <v>2327184</v>
      </c>
      <c r="G1103" t="s">
        <v>3423</v>
      </c>
      <c r="H1103" t="s">
        <v>4537</v>
      </c>
      <c r="I1103" t="s">
        <v>3415</v>
      </c>
      <c r="J1103" t="s">
        <v>4538</v>
      </c>
      <c r="K1103">
        <v>-0.02</v>
      </c>
      <c r="L1103">
        <v>-3.9999999999999994E-2</v>
      </c>
      <c r="M1103">
        <f t="shared" si="17"/>
        <v>-1.9999999999999993E-2</v>
      </c>
    </row>
    <row r="1104" spans="1:13">
      <c r="A1104" t="s">
        <v>1811</v>
      </c>
      <c r="B1104">
        <v>600001</v>
      </c>
      <c r="C1104" t="s">
        <v>1851</v>
      </c>
      <c r="D1104">
        <v>852360</v>
      </c>
      <c r="E1104" t="s">
        <v>1856</v>
      </c>
      <c r="F1104">
        <v>600747</v>
      </c>
      <c r="G1104" t="s">
        <v>4728</v>
      </c>
      <c r="H1104" t="s">
        <v>3670</v>
      </c>
      <c r="I1104" t="s">
        <v>2547</v>
      </c>
      <c r="J1104" t="s">
        <v>1811</v>
      </c>
      <c r="K1104">
        <v>-0.02</v>
      </c>
      <c r="L1104">
        <v>-4.0000000000000008E-2</v>
      </c>
      <c r="M1104">
        <f t="shared" si="17"/>
        <v>-2.0000000000000007E-2</v>
      </c>
    </row>
    <row r="1105" spans="1:13">
      <c r="A1105" t="s">
        <v>2014</v>
      </c>
      <c r="B1105">
        <v>824328</v>
      </c>
      <c r="C1105" t="s">
        <v>2018</v>
      </c>
      <c r="D1105">
        <v>840328</v>
      </c>
      <c r="E1105" t="s">
        <v>2019</v>
      </c>
      <c r="F1105">
        <v>841224</v>
      </c>
      <c r="G1105" t="s">
        <v>3808</v>
      </c>
      <c r="H1105" t="s">
        <v>4619</v>
      </c>
      <c r="I1105" t="s">
        <v>246</v>
      </c>
      <c r="J1105" t="s">
        <v>2014</v>
      </c>
      <c r="K1105">
        <v>-1.2500000000000002E-2</v>
      </c>
      <c r="L1105">
        <v>-4.2500000000000003E-2</v>
      </c>
      <c r="M1105">
        <f t="shared" si="17"/>
        <v>-0.03</v>
      </c>
    </row>
    <row r="1106" spans="1:13">
      <c r="A1106" t="s">
        <v>1444</v>
      </c>
      <c r="B1106">
        <v>801928</v>
      </c>
      <c r="C1106" t="s">
        <v>1484</v>
      </c>
      <c r="D1106">
        <v>985736</v>
      </c>
      <c r="E1106" t="s">
        <v>1487</v>
      </c>
      <c r="F1106">
        <v>986632</v>
      </c>
      <c r="G1106" t="s">
        <v>4484</v>
      </c>
      <c r="H1106" t="s">
        <v>4139</v>
      </c>
      <c r="I1106" t="s">
        <v>2971</v>
      </c>
      <c r="J1106" t="s">
        <v>3208</v>
      </c>
      <c r="K1106">
        <v>-0.02</v>
      </c>
      <c r="L1106">
        <v>-0.05</v>
      </c>
      <c r="M1106">
        <f t="shared" si="17"/>
        <v>-3.0000000000000002E-2</v>
      </c>
    </row>
    <row r="1107" spans="1:13">
      <c r="A1107" t="s">
        <v>1444</v>
      </c>
      <c r="B1107">
        <v>801928</v>
      </c>
      <c r="C1107" t="s">
        <v>1445</v>
      </c>
      <c r="D1107">
        <v>989704</v>
      </c>
      <c r="E1107" t="s">
        <v>1446</v>
      </c>
      <c r="F1107">
        <v>989960</v>
      </c>
      <c r="G1107" t="s">
        <v>4419</v>
      </c>
      <c r="H1107" t="s">
        <v>3311</v>
      </c>
      <c r="I1107" t="s">
        <v>2971</v>
      </c>
      <c r="J1107" t="s">
        <v>3208</v>
      </c>
      <c r="K1107">
        <v>-0.02</v>
      </c>
      <c r="L1107">
        <v>-5.5254076187266826E-2</v>
      </c>
      <c r="M1107">
        <f t="shared" si="17"/>
        <v>-3.5254076187266822E-2</v>
      </c>
    </row>
    <row r="1108" spans="1:13">
      <c r="A1108" t="s">
        <v>1405</v>
      </c>
      <c r="B1108">
        <v>2344592</v>
      </c>
      <c r="C1108" t="s">
        <v>1430</v>
      </c>
      <c r="D1108">
        <v>2316176</v>
      </c>
      <c r="E1108" t="s">
        <v>1432</v>
      </c>
      <c r="F1108">
        <v>2328464</v>
      </c>
      <c r="G1108" t="s">
        <v>3433</v>
      </c>
      <c r="H1108" t="s">
        <v>4537</v>
      </c>
      <c r="I1108" t="s">
        <v>3415</v>
      </c>
      <c r="J1108" t="s">
        <v>4538</v>
      </c>
      <c r="K1108">
        <v>-0.02</v>
      </c>
      <c r="L1108">
        <v>-3.9999999999999994E-2</v>
      </c>
      <c r="M1108">
        <f t="shared" si="17"/>
        <v>-1.9999999999999993E-2</v>
      </c>
    </row>
    <row r="1109" spans="1:13">
      <c r="A1109" t="s">
        <v>1348</v>
      </c>
      <c r="B1109">
        <v>601450</v>
      </c>
      <c r="C1109" t="s">
        <v>1378</v>
      </c>
      <c r="D1109">
        <v>1086856</v>
      </c>
      <c r="G1109" t="s">
        <v>4351</v>
      </c>
      <c r="H1109" t="s">
        <v>4351</v>
      </c>
      <c r="I1109" t="s">
        <v>2457</v>
      </c>
      <c r="J1109" t="s">
        <v>1348</v>
      </c>
      <c r="K1109">
        <v>-0.02</v>
      </c>
      <c r="L1109">
        <v>-5.5421690080691088E-2</v>
      </c>
      <c r="M1109">
        <f t="shared" si="17"/>
        <v>-3.5421690080691084E-2</v>
      </c>
    </row>
  </sheetData>
  <sheetProtection algorithmName="SHA-512" hashValue="pgKmD5vbS0YQ4PeiQicTUbOLjwvXpFk5FncsjOT1lz9PoByYU8FhiTwf4ujkrIMGrl5EqGXkH9D+YuMNFf4iWg==" saltValue="xN4wlelahSVUPA+lJIOo4A==" spinCount="100000" sheet="true" objects="true" scenarios="true" formatCells="false" formatColumns="false" formatRows="false" insertColumns="false" insertRows="false" insertHyperlinks="false" deleteColumns="false" deleteRows="false" selectLockedCells="true" sort="false" autoFilter="false" pivotTables="false" selectUnlockedCells="true"/>
  <dataValidations count="1">
    <dataValidation allowBlank="true" showErrorMessage="true" sqref="B11" type="list">
      <formula1>$E$5:$E$1109</formula1>
    </dataValidation>
  </dataValidations>
  <pageMargins left="0.7" right="0.7" top="0.75" bottom="0.75" header="0.3" footer="0.3"/>
  <pictur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Cara Menggunakan Kalkulator </vt:lpstr>
      <vt:lpstr>Kalkulator Perkiraan Biaya</vt:lpstr>
      <vt:lpstr>How to Use Calculator - EN</vt:lpstr>
      <vt:lpstr>Estimated Fee Calculator - 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Andania</dc:creator>
  <cp:lastModifiedBy>Natasha Andania</cp:lastModifiedBy>
  <dcterms:created xsi:type="dcterms:W3CDTF">2026-05-12T14:46:56Z</dcterms:created>
  <dcterms:modified xsi:type="dcterms:W3CDTF">2026-05-12T15:20:52Z</dcterms:modified>
  <dc:description>﻿﻿﻿﻿﻿﻿﻿﻿﻿﻿﻿﻿﻿﻿﻿﻿﻿﻿﻿﻿⁣⁣‍⁣⁢‍﻿​</dc:description>
</cp:coreProperties>
</file>